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<sst xmlns="http://schemas.openxmlformats.org/spreadsheetml/2006/main" count="12189" uniqueCount="2163">
  <si>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</si>
  <si>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</si>
  <si>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</si>
  <si>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</si>
  <si>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</si>
  <si>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</si>
  <si>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</si>
  <si>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</si>
  <si>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</si>
  <si>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</si>
  <si>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</si>
  <si>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</si>
  <si>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</si>
  <si>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</si>
  <si>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</si>
  <si>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</si>
  <si>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</si>
  <si>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</si>
  <si>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</si>
  <si>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</si>
  <si>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</si>
  <si>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</si>
  <si>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</si>
  <si>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</si>
  <si>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</si>
  <si>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</si>
  <si>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</si>
  <si>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</si>
  <si>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</si>
  <si>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</si>
  <si>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</si>
  <si>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</si>
  <si>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</si>
  <si>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</si>
  <si>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</si>
  <si>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</si>
  <si>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</si>
  <si>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</si>
  <si>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</si>
  <si>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</si>
  <si>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</si>
  <si>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</si>
  <si>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</si>
  <si>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</si>
  <si>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</si>
  <si>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</si>
  <si>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</si>
  <si>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</si>
  <si>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</si>
  <si>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</si>
  <si>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</si>
  <si>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</si>
  <si>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</si>
  <si>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</si>
  <si>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</si>
  <si>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</si>
  <si>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</si>
  <si>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</si>
  <si>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</si>
  <si>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</si>
  <si>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</si>
  <si>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</si>
  <si>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</si>
  <si>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</si>
  <si>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</si>
  <si>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</si>
  <si>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</si>
  <si>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</si>
  <si>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</si>
  <si>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</si>
  <si>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</si>
  <si>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</si>
  <si>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</si>
  <si>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</si>
  <si>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</si>
  <si>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</si>
  <si>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</si>
  <si>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</si>
  <si>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</si>
  <si>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</si>
  <si>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</si>
  <si>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</si>
  <si>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</si>
  <si>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</si>
  <si>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</si>
  <si>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</si>
  <si>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</si>
  <si>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</si>
  <si>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</si>
  <si>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</si>
  <si>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</si>
  <si>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</si>
  <si>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</si>
  <si>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</si>
  <si>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</si>
  <si>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</si>
  <si>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</si>
  <si>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</si>
  <si>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</si>
  <si>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</si>
  <si>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</si>
  <si>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</si>
  <si>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</si>
  <si>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</si>
  <si>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</si>
  <si>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</si>
  <si>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</si>
  <si>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</si>
  <si>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</si>
  <si>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</si>
  <si>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</si>
  <si>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</si>
  <si>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</si>
  <si>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</si>
  <si>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</si>
  <si>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</si>
  <si>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</si>
  <si>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</si>
  <si>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</si>
  <si>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</si>
  <si>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</si>
  <si>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</si>
  <si>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</si>
  <si>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</si>
  <si>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</si>
  <si>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</si>
  <si>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</si>
  <si>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</si>
  <si>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</si>
  <si>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</si>
  <si>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</si>
  <si>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</si>
  <si>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</si>
  <si>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</si>
  <si>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</si>
  <si>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</si>
  <si>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</si>
  <si>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</si>
  <si>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</si>
  <si>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</si>
  <si>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</si>
  <si>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</si>
  <si>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</si>
  <si>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</si>
  <si>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</si>
  <si>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</si>
  <si>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</si>
  <si>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</si>
  <si>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</si>
  <si>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</si>
  <si>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</si>
  <si>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</si>
  <si>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</si>
  <si>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</si>
  <si>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</si>
  <si>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</si>
  <si>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</si>
  <si>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</si>
  <si>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</si>
  <si>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</si>
  <si>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</si>
  <si>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</si>
  <si>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</si>
  <si>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</si>
  <si>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</si>
  <si>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</si>
  <si>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</si>
  <si>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</si>
  <si>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</si>
  <si>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</si>
  <si>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</si>
  <si>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</si>
  <si>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</si>
  <si>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</si>
  <si>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</si>
  <si>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</si>
  <si>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</si>
  <si>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</si>
  <si>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</si>
  <si>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</si>
  <si>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</si>
  <si>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</si>
  <si>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</si>
  <si>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</si>
  <si>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</si>
  <si>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</si>
  <si>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</si>
  <si>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</si>
  <si>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</si>
  <si>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</si>
  <si>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</si>
  <si>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</si>
  <si>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</si>
  <si>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</si>
  <si>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</si>
  <si>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</si>
  <si>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</si>
  <si>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</si>
  <si>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</si>
  <si>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</si>
  <si>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</si>
  <si>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</si>
  <si>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</si>
  <si>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</si>
  <si>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</si>
  <si>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</si>
  <si>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</si>
  <si>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</si>
  <si>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</si>
  <si>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</si>
  <si>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</si>
  <si>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</si>
  <si>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anitabakian</t>
  </si>
  <si>
    <t>spashazade</t>
  </si>
  <si>
    <t>faridgahramanov</t>
  </si>
  <si>
    <t>elmeddinbehbud</t>
  </si>
  <si>
    <t>newtimes_az</t>
  </si>
  <si>
    <t>hayatskinfo1</t>
  </si>
  <si>
    <t>narenonar</t>
  </si>
  <si>
    <t>eminn998</t>
  </si>
  <si>
    <t>micfo35</t>
  </si>
  <si>
    <t>ukrainik</t>
  </si>
  <si>
    <t>karvacharmath</t>
  </si>
  <si>
    <t>vmakenas</t>
  </si>
  <si>
    <t>vuqarm</t>
  </si>
  <si>
    <t>azembiran</t>
  </si>
  <si>
    <t>aynurnargis</t>
  </si>
  <si>
    <t>azembkorea</t>
  </si>
  <si>
    <t>mammadli_t</t>
  </si>
  <si>
    <t>leilaenazvision</t>
  </si>
  <si>
    <t>elmindaaliewa</t>
  </si>
  <si>
    <t>guluzah92</t>
  </si>
  <si>
    <t>currentnews_en</t>
  </si>
  <si>
    <t>nkobserver</t>
  </si>
  <si>
    <t>_saltus</t>
  </si>
  <si>
    <t>mirzayev1386</t>
  </si>
  <si>
    <t>voicekarabakh</t>
  </si>
  <si>
    <t>elsanagalar</t>
  </si>
  <si>
    <t>nargizxelef</t>
  </si>
  <si>
    <t>azeri_voice</t>
  </si>
  <si>
    <t>azambassadefr</t>
  </si>
  <si>
    <t>frazdialogue</t>
  </si>
  <si>
    <t>azembgermany</t>
  </si>
  <si>
    <t>detoma7o</t>
  </si>
  <si>
    <t>seymur66723636</t>
  </si>
  <si>
    <t>azvisionen</t>
  </si>
  <si>
    <t>toptweetsaz</t>
  </si>
  <si>
    <t>hnikogh</t>
  </si>
  <si>
    <t>_aziza_abasova_</t>
  </si>
  <si>
    <t>ahsan_jehangir</t>
  </si>
  <si>
    <t>_hairapetian_i</t>
  </si>
  <si>
    <t>hayatskinfo</t>
  </si>
  <si>
    <t>scratch</t>
  </si>
  <si>
    <t>karabakh_mod</t>
  </si>
  <si>
    <t>azecommunitynk</t>
  </si>
  <si>
    <t>tganjaliyev</t>
  </si>
  <si>
    <t>presidentaz</t>
  </si>
  <si>
    <t>fkqarabaghen</t>
  </si>
  <si>
    <t>fkqarabagh</t>
  </si>
  <si>
    <t>armenian_terror</t>
  </si>
  <si>
    <t>karabakhfound</t>
  </si>
  <si>
    <t>Mentions</t>
  </si>
  <si>
    <t>Replies to</t>
  </si>
  <si>
    <t>I adore these news! #karabakhnow #Artsakh https://t.co/HZrhWbMGGf</t>
  </si>
  <si>
    <t>The view of #Aghdam ghost city in occupied lands of #Azerbaijan Armenians destroyed all buildings in city #Karabakh #Karabakhnow #StopArmenia #EndOccupation #Azerbaijan #Armenianterror https://t.co/Vuh6x59M3R</t>
  </si>
  <si>
    <t>RT @VoiceKarabakh: The destroyed building of Bread museum in #Aghdam after occupation of #Karabakh by armenian forces #Karabakhnow #StopArm…</t>
  </si>
  <si>
    <t>Õ‚Õ¡Ö€Õ¡Õ¢Õ¡Õ²Õ¸Ö‚Õ´ Õ°Õ¡Õµ Õ¦Õ«Õ¶Õ¾Õ¸Ö€ Õ§ Õ½ÕºÕ¡Õ¶Õ¾Õ¥Õ¬
#Armenia #Yerevan #NKpeace #KarabakhNow #Õ€Õ¡ÕµÕ¡Õ½Õ¿Õ¡Õ¶ #ÔµÖ€Ö‡Õ¡Õ¶ #Ô¼Õ¸Ö‚Ö€Õ¥Ö€ #Ô±Õ·Õ­Õ¡Ö€Õ° #Õ”Õ¡Õ²Õ¡Ö„Õ¡Õ¯Õ¡Õ¶Õ¸Ö‚Õ©ÕµÕ¸Ö‚Õ¶ #Õ„Õ·Õ¡Õ¯Õ¸Ö‚ÕµÕ© #ÕÕºÕ¸Ö€Õ¿ #ÕÕ¶Õ¿Õ¥Õ½Õ¸Ö‚Õ©ÕµÕ¸Ö‚Õ¶ 
https://t.co/OWIDGfBPOD https://t.co/zSfvS0kf3h</t>
  </si>
  <si>
    <t>#KarabakhNow #KarabakhIsArmenia #sumgaitgenocide #SelfDetermination https://t.co/vwetu50QDc</t>
  </si>
  <si>
    <t>RT @narenonar: #KarabakhNow #KarabakhIsArmenia #sumgaitgenocide #SelfDetermination https://t.co/vwetu50QDc</t>
  </si>
  <si>
    <t>RT @VoiceKarabakh: The destroyed building of Bread museum in #Aghdam after occupation of #Karabakh by armenian forces #Karabakhnow #StopArmâ€¦</t>
  </si>
  <si>
    <t>RT @VoiceKarabakh: We will always remember great composer and the author of the music of #Azerbaijan National Anthem #Uzeyir Hajibeyli. Weâ€¦</t>
  </si>
  <si>
    <t>Death had many faces but with this face it walks among us now
#FreeSavchenko #Ukraine #Syria #KarabakhNow #Russia https://t.co/XLTKHClPiB</t>
  </si>
  <si>
    <t>RT @Ukrainik: Death had many faces but with this face it walks among us now
#FreeSavchenko #Ukraine #Syria #KarabakhNow #Russia https://t.câ€¦</t>
  </si>
  <si>
    <t>New academic year, new team, new goals
@scratch'ing
#Karvachar #Artsakh #Armenia #kids #school #coding #education #children #code #NKpeace #Karabakh #KarabakhNow https://t.co/oK06iUnDUZ</t>
  </si>
  <si>
    <t>RT @karvacharmath: New academic year, new team, new goals
@scratch'ing
#Karvachar #Artsakh #Armenia #kids #school #coding #education #chiâ€¦</t>
  </si>
  <si>
    <t>RT @VoiceKarabakh: #Khojavand was occupied by Armenian armed forces on 2 October 1992. Its total area was 1,458 square kilometers. #Azerbaiâ€¦</t>
  </si>
  <si>
    <t>RT @VoiceKarabakh: #Shusha  ruins and damaged historical buildings are in danger. Armenians' vandalism acts in occupied lands of #Azerbaijaâ€¦</t>
  </si>
  <si>
    <t>RT @VoiceKarabakh: The new video about great #Azerbaijan composer Uzeyir Hajibeyli's life and activity. #Karabakh #Shusha #NK #EndOccupatioâ€¦</t>
  </si>
  <si>
    <t>RT @AzVisionEn: Civilian killed as a result of #Armenian provocation
#Azerbaijan #KarabakhNow https://t.co/831n30Trav</t>
  </si>
  <si>
    <t>RT @AzVisionEn: #Azerbaijan civilian killed as a result of #Armenian provocation
#KarabakhNow #Karabakh
 https://t.co/gt240azQTE</t>
  </si>
  <si>
    <t>Reports of civilian injuries on Armenia-Azeri border: two wounded, but old photos used… Both sides reported civilian injuries of tractor drivers renovating roads
See - https://t.co/OKa78c4fq7
#armenia #azerbaijan #artsakh #karabakh #KarabakhNow https://t.co/hF9VODQaRl</t>
  </si>
  <si>
    <t>Heute morgen hat das @Karabakh_MoD eine #aserbaidschanische Spionage-Drohne vom Typ "Orbiter-2" des #israelischen Herstellers Aeronautics abgeschossen. #NKpeace #KarabakhNow #Artsakh 
https://t.co/vzkdR6bbO9</t>
  </si>
  <si>
    <t>RT @hnikogh: #Azerbaijan violating ceasefire regime on international border. After wounded civilian in Tavush, now a lethal casualty in mil…</t>
  </si>
  <si>
    <t>Nagorny Karabakh is AZERBAİJAN ! 
Нагорный Карабах ето АЗЕРБАЙДЖАН! _xD83C__xDDE6__xD83C__xDDFF_
#IlhamAliyev #KarabakhisAzerbaijan #KarabakhNow #Azerbaijan #Valdai https://t.co/0iWry5mlHA</t>
  </si>
  <si>
    <t>Appeal to international community #Karabakh #Shusha #NK #EndOccupation #StopArmenia #Karabakhnow #Armenianterror  #Azerbaijan #aztwi @TGanjaliyev @AzeCommunityNK 
https://t.co/u6TQh9P3Oe</t>
  </si>
  <si>
    <t>#Karabakh #Shusha #NK #EndOccupation #StopArmenia #Karabakhnow #Armenianterror #music #Azerbaijan #Baku #aztwi https://t.co/VDRWFcVbtk</t>
  </si>
  <si>
    <t>#Azerbaijan #Karabakh #Karabakhnow #StopArmenia #EndOccupation #Azerbaijan #Armenianterror #Aztwi https://t.co/RwnaJsGltM</t>
  </si>
  <si>
    <t>RT @VoiceKarabakh: @presidentaz President Ilham Aliyev talked about #Karabakh --occupied lands of #Azerbaijan  which is under occupation by…</t>
  </si>
  <si>
    <t>Great job #Karabakh team!!! @FKQarabagh @FKQarabaghEN we love you! #KarabakhNow #KarabakhisAzerbaijan https://t.co/NRDoY1EuWE</t>
  </si>
  <si>
    <t>#Azerbaijan #Karabakh #KarabakhNow #KarabakhisAzerbaijan https://t.co/1KMnz4G4bj</t>
  </si>
  <si>
    <t>#Azerbaijan #Karabakh #Karabakhnow #KarabakhisAzerbaijan #Armenia #stopaggression https://t.co/T0lik3np0k</t>
  </si>
  <si>
    <t>Civilian killed as a result of #Armenian provocation
#Azerbaijan #KarabakhNow https://t.co/831n30Trav</t>
  </si>
  <si>
    <t>#Azerbaijan civilian killed as a result of #Armenian provocation
#KarabakhNow #Karabakh
 https://t.co/gt240azQTE</t>
  </si>
  <si>
    <t>@presidentaz President Ilham Aliyev talked about #Karabakh --occupied lands of #Azerbaijan  which is under occupation by #Armenia  in #Valdai Club #Karabakhnow #EndOccupation #aztwi #Armenianterror #NK https://t.co/imxowLq8Is</t>
  </si>
  <si>
    <t>#Azerbaijan violating ceasefire regime on international border. After wounded civilian in Tavush, now a lethal casualty in military. 
https://t.co/X4OF5KSWwd
#noNKpeace #KarabakhNOW</t>
  </si>
  <si>
    <t>#Aliyev's statement to the Valdai Club, Oct 3 2019, at President Putin's invitation, means preparation to war. 
#NKpeace no more relevant. 
#KarabakhNOW</t>
  </si>
  <si>
    <t>#Armenian Foreign Ministry responds to #Aliyev staff at Valdai on 03/10.
https://t.co/IJQlMf7q5y
#KarabakhNOW</t>
  </si>
  <si>
    <t>RT @VoiceKarabakh: Appeal to international community #Karabakh #Shusha #NK #EndOccupation #StopArmenia #Karabakhnow #Armenianterror  #Azerb…</t>
  </si>
  <si>
    <t>We will always remember great composer and the author of the music of #Azerbaijan National Anthem #Uzeyir Hajibeyli. We believe that this monument will be erected  in his native city #Shusha again after free #Karabakh from armenian occupation  #Karabakhnow #EndOcupation #aztwi https://t.co/MRsytLgkoU</t>
  </si>
  <si>
    <t>The destroyed building of Bread museum in #Aghdam after occupation of #Karabakh by armenian forces #Karabakhnow #StopArmenia #EndOccupation #Azerbaijan #Armenianterror https://t.co/v9Zfeao6vg</t>
  </si>
  <si>
    <t>Ruins of #Aghdam ghost city in occupied lands of #Azerbaijan #Karabakh #Karabakhnow #StopArmenia #EndOccupation #Azerbaijan #Armenianterror #aztwi https://t.co/GjAtpaPOCK</t>
  </si>
  <si>
    <t>#Shusha  ruins and damaged historical buildings are in danger. Armenians' vandalism acts in occupied lands of #Azerbaijan #Karabakh #Karabakhnow #StopArmenia #EndOccupation #Azerbaijan #Armenianterror #aztwi https://t.co/KcC5PPC9xV</t>
  </si>
  <si>
    <t>#Khojavand was occupied by Armenian armed forces on 2 October 1992. Its total area was 1,458 square kilometers. #Azerbaijan #Karabakh #Karabakhnow #StopArmenia #EndOccupation #Azerbaijan #Armenianterror</t>
  </si>
  <si>
    <t>The new video about great #Azerbaijan composer Uzeyir Hajibeyli's life and activity. #Karabakh #Shusha #NK #EndOccupation #StopArmenia #Karabakhnow #Armenianterror #music #Azerbaijan #Baku #aztwi 
https://t.co/6o9XXiz03E</t>
  </si>
  <si>
    <t>Pretty much all the honest truth-telling in the world is done by children... 
 Memories from July 2019 ☀️ #children of  #Artsakh,  #Armenia #Karabakh #KarabakhNow #Summer2019 #smile_world #nowar https://t.co/Ah6ZN0IZoh</t>
  </si>
  <si>
    <t>ÕˆÖ‚Õ¦Õ¢Õ¥Õ¯Õ½Õ¿Õ¡Õ¶Õ« Õ¶Õ¡Õ­Õ¡Õ£Õ¡Õ°Õ¨ Õ¯Õ¡ÕµÖÕ¥Õ¬Õ« Ô±Õ¤Ö€Õ¢Õ¥Õ»Õ¡Õ¶
#Karabakh #Azerbaijan @KarabakhFound @armenian_terror #Armenia #Yerevan #NKpeace #KarabakhNow #Õ€Õ¡ÕµÕ¡Õ½Õ¿Õ¡Õ¶ #ÔµÖ€Ö‡Õ¡Õ¶
https://t.co/BXLYdY7QYP https://t.co/gLDc3ecrbk</t>
  </si>
  <si>
    <t>Â«Õ„Õ¥Õ¶Ö„ Õ·Õ¡Õ¿ Õ¯Õ¡Ö€Ö‡Õ¸Ö€Õ¸Ö‚Õ´ Õ¥Õ¶Ö„ Õ©Õ¸Ö‚Ö€Ö„Õ¡Õ¯Õ¡Õ¶ Õ¡Õ·Õ­Õ¡Ö€Õ°Õ« Õ°Õ¥Õ¿ Õ«Õ¶Õ¿Õ¥Õ£Ö€Õ¸Ö‚Õ´Õ¨Â». ÖƒÕ¸Õ­Õ¶Õ¡Õ­Õ¡Ö€Õ¡Ö€
#Karabakh #Azerbaijan @KarabakhFound @armenian_terror #Armenia #Yerevan #NKpeace #KarabakhNow #Õ€Õ¡ÕµÕ¡Õ½Õ¿Õ¡Õ¶ #ÔµÖ€Ö‡Õ¡Õ¶
https://t.co/ro3GrPsEDw https://t.co/bO7GByVW5g</t>
  </si>
  <si>
    <t>Õ†Õ¸Ö€Õ¡Õ·Õ¥Õ¶Õ« Õ¢Õ¶Õ¡Õ¯Õ«Õ¹Õ¶Õ¥Ö€Õ¨ Õ¯Õ¡Õ¼Õ¡Õ¾Õ¡Ö€Õ¸Ö‚Õ©ÕµÕ¡Õ¶ Õ´Õ¸Õ¿ Õ¥Õ¶
#Karabakh #Azerbaijan @KarabakhFound @armenian_terror #Armenia #Yerevan #NKpeace #KarabakhNow #Õ€Õ¡ÕµÕ¡Õ½Õ¿Õ¡Õ¶ #ÔµÖ€Ö‡Õ¡Õ¶
https://t.co/T6lt33ViqZ https://t.co/o5BIYIy9zZ</t>
  </si>
  <si>
    <t>Ուսանողները դուրս են մնում համալսարանից անտեղյակության պատճառով. ԵՊՀ ուսանող
#Karabakh #Azerbaijan @KarabakhFound @armenian_terror #Armenia #Yerevan #NKpeace #KarabakhNow #Հայաստան #Երևան
https://t.co/tpFmBAkN6b https://t.co/6zvBqoaL0R</t>
  </si>
  <si>
    <t>ՊՍԾ- ի պետը գտնվում է թշնամու սադրանքի մարտական հենակետում. Լուսանկար
#Karabakh #Azerbaijan @KarabakhFound @armenian_terror #Armenia #Yerevan #NKpeace #KarabakhNow #Հայաստան #Երևան
https://t.co/uFAJ3y91xx https://t.co/HuRqN8ZUtv</t>
  </si>
  <si>
    <t>Սպառազինությունն ու զինտեխնիկան տեղափոխվում է ձմեռային սեզոն. Լուսանկարներ
#Karabakh #Azerbaijan @KarabakhFound @armenian_terror #Armenia #Yerevan #NKpeace #KarabakhNow #Հայաստան #Երևան
https://t.co/WnjRivXKpu https://t.co/DX3ZG6yPSd</t>
  </si>
  <si>
    <t>Իլհամ Ալիևը հանդիպել է Պուտինի հետ. Լուսանկարներ
#Karabakh #Azerbaijan @KarabakhFound @armenian_terror #Armenia #Yerevan #NKpeace #KarabakhNow #Հայաստան #Երևան
https://t.co/KnGf3jSwnZ https://t.co/s1iCEspkv6</t>
  </si>
  <si>
    <t>Իլհամ Ալիև. «Ռուսաստանը մեր ամենակարևոր գործընկերն է»
#Karabakh #Azerbaijan @KarabakhFound @armenian_terror #Armenia #Yerevan #NKpeace #KarabakhNow #Հայաստան #Երևան
https://t.co/BpbUrqJkMs https://t.co/CTgm0QCHjB</t>
  </si>
  <si>
    <t>Բաքվում անցկացվում է միջազգային կոնֆերանս
#Karabakh #Azerbaijan @KarabakhFound @armenian_terror #Armenia #Yerevan #NKpeace #KarabakhNow #Հայաստան #Երևան
https://t.co/magzyhbsWu https://t.co/n4zqLiPA2x</t>
  </si>
  <si>
    <t>Թշնամին հրադադարը խախտել է խոշոր տրամաչափի գնդացիրներից
#Karabakh #Azerbaijan @KarabakhFound @armenian_terror #Armenia #Yerevan #NKpeace #KarabakhNow #Հայաստան #Երևան
https://t.co/G4EQg6OMey https://t.co/tRP81wphm6</t>
  </si>
  <si>
    <t>AzVision News: Օրվա հիմնական նորությունները անգլերենով (Հոկտեմբեր 03-ը) - VİDEO
#Karabakh #Azerbaijan @KarabakhFound @armenian_terror #Armenia #Yerevan #NKpeace #KarabakhNow #Հայաստան #Երևան
https://t.co/IcZOXffKzd https://t.co/7BIekBU0dK</t>
  </si>
  <si>
    <t>Երկրաշարժ Հայաստանի Շիրակի մարզի Աշոցք գյուղից 5 կմ հյուսիս-արևելք
#Karabakh #Azerbaijan @KarabakhFound @armenian_terror #Armenia #Yerevan #NKpeace #KarabakhNow #Հայաստան #Երևան
https://t.co/tfTLo6E1oY https://t.co/HST0nXuhfQ</t>
  </si>
  <si>
    <t>Լյուքսեմբուրգի սպորտի նախարարը ներողություն է խնդրել «Ղարաբաղ»-ից
#Karabakh #Azerbaijan @KarabakhFound @armenian_terror #Armenia #Yerevan #NKpeace #KarabakhNow #Հայաստան #Երևան
https://t.co/PUeBdUToYV https://t.co/GdWlAAe34Z</t>
  </si>
  <si>
    <t>Գեներալ-լեյտենանտ Լևոն Երանոսյանի գործով դատական նիստը. Ուղիղ
#Karabakh #Azerbaijan @KarabakhFound @armenian_terror #Armenia #Yerevan #NKpeace #KarabakhNow #Հայաստան #Երևան
https://t.co/cTWucCcx6x https://t.co/Kt8GkORi7S</t>
  </si>
  <si>
    <t>Հացադուլ անող քաղաքացին սպառնում է ինքն իրեն վնասել, եթե իշխանությունն իրեն ուշադրություն չդարձնի. VIDEO
#Karabakh #Azerbaijan @KarabakhFound @armenian_terror #Armenia #Yerevan #NKpeace #KarabakhNow #Հայաստան #Երևան
https://t.co/QNZUyTUpt4 https://t.co/PVNeJA1fFS</t>
  </si>
  <si>
    <t>Ռուսաստանն առաջարկել է ԱԷԿ կառուցել Ադրբեջանում
#Karabakh #Azerbaijan @KarabakhFound @armenian_terror #Armenia #Yerevan #NKpeace #KarabakhNow #Հայաստան #Երևան
https://t.co/QzjKKQDOB4 https://t.co/Gcfag4wrZk</t>
  </si>
  <si>
    <t>Պայմանավորվածություն է ձեռք բերվել Ռուսաստանի հետ ռազմատեխնիկական համագործակցության վերաբերյալ
#Karabakh #Azerbaijan @KarabakhFound @armenian_terror #Armenia #Yerevan #NKpeace #KarabakhNow #Հայաստան #Երևան
https://t.co/UVE9J9oCqT https://t.co/j3olU9ucxV</t>
  </si>
  <si>
    <t>Շարունակվում է թշնամու սաբոտաժը
#Karabakh #Azerbaijan @KarabakhFound @armenian_terror #Armenia #Yerevan #NKpeace #KarabakhNow #Հայաստան #Երևան
https://t.co/vtX123iokU https://t.co/QHsVHo1KQ9</t>
  </si>
  <si>
    <t>«Ադրբեջանը ևս մեկ մեծ հաջողություն ունի». Մեհրիբան Ալիևա
#Karabakh #Azerbaijan @KarabakhFound @armenian_terror #Armenia #Yerevan #NKpeace #KarabakhNow #Հայաստան #Երևան
https://t.co/cHv4kZPhHR https://t.co/T9ZXRJqX2T</t>
  </si>
  <si>
    <t>Ալիևը պատասխանել է Փաշինյանին. Ղարաբաղը Ադրբեջանն է ու չկա Լեռնային Ղարաբաղի ժողովուրդ
#Karabakh #Azerbaijan @KarabakhFound @armenian_terror #Armenia #Yerevan #NKpeace #KarabakhNow #Հայաստան #Երևան
https://t.co/NdbpZtBq6u https://t.co/0ZtBaZaz9z</t>
  </si>
  <si>
    <t>Մեհրիբան Ալիևան շնորհավորեց ուսուցիչներին
#Karabakh #Azerbaijan @KarabakhFound @armenian_terror #Armenia #Yerevan #NKpeace #KarabakhNow #Հայաստան #Երևան
https://t.co/129IUvESan https://t.co/asdaEusfGl</t>
  </si>
  <si>
    <t>Թշնամին հրադադարը խախտել է խոշոր տրամաչափի գնդացիրներից և դիպուկահարներից
#Karabakh #Azerbaijan @KarabakhFound @armenian_terror #Armenia #Yerevan #NKpeace #KarabakhNow #Հայաստան #Երևան
https://t.co/4BeafxYhzv https://t.co/QYgiVrBerB</t>
  </si>
  <si>
    <t>Նախագահն ընդունել է գլխավոր քարտուղարին
#Karabakh #Azerbaijan @KarabakhFound @armenian_terror #Armenia #Yerevan #NKpeace #KarabakhNow #Հայաստան #Երևան
https://t.co/iUcgBc8kwH https://t.co/NBYvBmNBQO</t>
  </si>
  <si>
    <t>Իլհամ Ալիևը շնորհավորել է Պուտինին՝ ծննդյան օրվա կապակցությամբ
#Karabakh #Azerbaijan @KarabakhFound @armenian_terror #Armenia #Yerevan #NKpeace #KarabakhNow #Հայաստան #Երևան
https://t.co/KphMWejwBS https://t.co/ECWiwxTsLs</t>
  </si>
  <si>
    <t>Քոչարյանի աջակիցների բողոքի ակցիան դատարանի դիմաց. Ուղիղ
#Karabakh #Azerbaijan @KarabakhFound @armenian_terror #Armenia #Yerevan #NKpeace #KarabakhNow #Հայաստան #Երևան
https://t.co/55y16ZXsfV https://t.co/Eq9Zaw5RYt</t>
  </si>
  <si>
    <t>Ադրբեջաական բանակի հրթիռային ստորաբաժանումները իրականացրել են մարտական հրաձգություն. Լուսանկարներ + VIDEO
#Karabakh #Azerbaijan @KarabakhFound @armenian_terror #Armenia #Yerevan #NKpeace #KarabakhNow #Հայաստան #Երևան
https://t.co/zunF5YVsDr https://t.co/k1SZAXQRGs</t>
  </si>
  <si>
    <t>«Ադրբեջանը զարգանում է, նրա տնտեսությունն աճում է» - Ֆրանսիայի դեսպան
#Karabakh #Azerbaijan @KarabakhFound @armenian_terror #Armenia #Yerevan #NKpeace #KarabakhNow #Հայաստան #Երևան
https://t.co/kDFp8Jj06O https://t.co/MhNz5AaWIm</t>
  </si>
  <si>
    <t>Մենք մեծ նշանակություն ենք տալիս Ադրբեջանի հետ համագործակցությանը» - Ղրղզստանի նախագահ
#Karabakh #Azerbaijan @KarabakhFound @armenian_terror #Armenia #Yerevan #NKpeace #KarabakhNow #Հայաստան #Երևան
https://t.co/X9u8XGr4HF https://t.co/9Hik60k5fr</t>
  </si>
  <si>
    <t>Թշնամին հրադադարը խախտել է խոշոր տրամաչափի գնդացիրներից և դիպուկահարներից
#Karabakh #Azerbaijan @KarabakhFound @armenian_terror #Armenia #Yerevan #NKpeace #KarabakhNow #Հայաստան #Երևան
https://t.co/Tkc3BfDrgW https://t.co/SOvmSOCyub</t>
  </si>
  <si>
    <t>Ադրբեջանի խորհրդարանը կքննարկի նոր վարչապետի հաստատման հարցը
#Karabakh #Azerbaijan @KarabakhFound @armenian_terror #Armenia #Yerevan #NKpeace #KarabakhNow #Հայաստան #Երևան
https://t.co/KNHiJTy3o9 https://t.co/AdSSiRppTJ</t>
  </si>
  <si>
    <t>«Ալի Ասադովը արժանավորապես կկատարի վարչապետի պարտականությունները». խոսնակ
#Karabakh #Azerbaijan @KarabakhFound @armenian_terror #Armenia #Yerevan #NKpeace #KarabakhNow #Հայաստան #Երևան
https://t.co/9ecaJx68Hf https://t.co/cW3ukY7ejd</t>
  </si>
  <si>
    <t>Նախարարների կաբինետում կիրականացվեն բարեփոխումներ. Սիյավուշ Նովրուզով
#Karabakh #Azerbaijan @KarabakhFound @armenian_terror #Armenia #Yerevan #NKpeace #KarabakhNow #Հայաստան #Երևան
https://t.co/ycJrObiJIS https://t.co/UfFJOFKroT</t>
  </si>
  <si>
    <t>Ալի Ասադովի վարչապետ նշանակվել համար հավանություն է տրվել. Թարմացվել է
#Karabakh #Azerbaijan @KarabakhFound @armenian_terror #Armenia #Yerevan #NKpeace #KarabakhNow #Հայաստան #Երևան
https://t.co/IXnskwgJfo https://t.co/q3XI7HNDB9</t>
  </si>
  <si>
    <t>Նախագահը և նրա տիկինը մասնակցել են բնակելի համալիրի բացմանը
#Karabakh #Azerbaijan @KarabakhFound @armenian_terror #Armenia #Yerevan #NKpeace #KarabakhNow #Հայաստան #Երևան
https://t.co/ZtkSYpC7Ma https://t.co/BgmgenWJw0</t>
  </si>
  <si>
    <t>Զաքիր Հասանովը հանդիպել է Ռուսաստանի գլխավոր զինվորական դատախազի հետ
#Karabakh #Azerbaijan @KarabakhFound @armenian_terror #Armenia #Yerevan #NKpeace #KarabakhNow #Հայաստան #Երևան
https://t.co/cwWPNUc2ci https://t.co/T0kHClaO3u</t>
  </si>
  <si>
    <t>Վրաստանի վարչապետը իր առաջին այցը կկատարի Ադրբեջան
#Karabakh #Azerbaijan @KarabakhFound @armenian_terror #Armenia #Yerevan #NKpeace #KarabakhNow #Հայաստան #Երևան
https://t.co/LZgoKhX5iR https://t.co/OM9N9gWydm</t>
  </si>
  <si>
    <t>Շարունակվում է թշնամու սաբոտաժը
#Karabakh #Azerbaijan #Armenia #Yerevan #NKpeace #KarabakhNow #Հայաստան #Երևան
https://t.co/9kj4H4YK6F https://t.co/E0mKKPOhOx</t>
  </si>
  <si>
    <t>Վարդաշենի հանրակացարանների բնակիչները քաղաքապետարանում են. պահանջում են լուծել վթարային շենքերի հարցը. ուղիղ
#Karabakh #Azerbaijan #Armenia #Yerevan #NKpeace #KarabakhNow #Հայաստան #Երևան
https://t.co/1cnUmGXe1E https://t.co/kP5fylWAHl</t>
  </si>
  <si>
    <t>Հայաստանը պետք է անհապաղ ազատի Ադրբեջանի գրավյալ տարածքները․ Ուսայմինա
#Karabakh #Azerbaijan #Armenia #Yerevan #NKpeace #KarabakhNow #Հայաստան #Երևան
https://t.co/rxU7Jb9gbE https://t.co/r2bAdHuoC4</t>
  </si>
  <si>
    <t>Նախագահը և առաջին տիկինը բացման արարողությանը - Լուսանկար
#Karabakh #Azerbaijan #Armenia #Yerevan #NKpeace #KarabakhNow #Հայաստան #Երևան
https://t.co/zh1yZv6xQh https://t.co/xxywj3U729</t>
  </si>
  <si>
    <t>«Սանիթեք»-ի աշխատակիցները բողոքի ակցիա են իրականացնում ընկերության գրասենյակի մոտ. VIDEO
#Karabakh #Azerbaijan #Armenia #Yerevan #NKpeace #KarabakhNow #Հայաստան #Երևան
https://t.co/HhwrhKmWWi https://t.co/QqnVOmgb5h</t>
  </si>
  <si>
    <t>Հայկ Մարությանն ա քաղաքապետ, Պողոսն ա, Պետրոսն ա, մեզ չի հետաքրքրում, մեզ հետաքրքրում ա մեր գումարները. Աշխատակից
#Karabakh #Azerbaijan #Armenia #Yerevan #NKpeace #KarabakhNow #Հայաստան #Երևան
https://t.co/s4uTdVE6oI https://t.co/Y6R0Z0jysr</t>
  </si>
  <si>
    <t>«Կովկասյան արծիվ-2019» զորավարժություններում կրակային վարժություններ են կատարել. VIDEO
#Karabakh #Azerbaijan #Armenia #Yerevan #NKpeace #KarabakhNow #Հայաստան #Երևան
https://t.co/AOrE7yAjBS https://t.co/Yd9XKbNXTs</t>
  </si>
  <si>
    <t>Ադրբեջանը՝ Կենտրոնական Ասիայի և Աֆղանստանի հետ ԱՄՆ-ի հաղորդակցությունն ապահովող հիմնական երկիրն. Մամեդյարով
#Karabakh #Azerbaijan #Armenia #Yerevan #NKpeace #KarabakhNow #Հայաստան #Երևան
https://t.co/NYSGIMKYDi https://t.co/Mfk9z9crqh</t>
  </si>
  <si>
    <t>Ղարաբաղի ադրբեջանական համայնքի ղեկավարը պատասխանել է Փաշինյանին
#Karabakh #Azerbaijan #Armenia #Yerevan #NKpeace #KarabakhNow #Հայաստան #Երևան
https://t.co/0cMEzL9jU8 https://t.co/HaL4hnjlvW</t>
  </si>
  <si>
    <t>Ադրբեջանական բանակի բոլոր ԱԹՍ-ները իրենց տեղում են. Ադրբեջանի Պնախարաություն
#Karabakh #Azerbaijan #Armenia #Yerevan #NKpeace #KarabakhNow #Հայաստան #Երևան
https://t.co/HrkSFY01oa https://t.co/CDG2tJSCFl</t>
  </si>
  <si>
    <t>Թշնամին հրադադարը խախտել է խոշոր տրամաչափի գնդացիրներից
#Karabakh #Azerbaijan #Armenia #Yerevan #NKpeace #KarabakhNow #Հայաստան #Երևան
https://t.co/pROX7Cl3ky https://t.co/veGb5jjWoA</t>
  </si>
  <si>
    <t>ԵԱՀԿ Մինսկի խմբի համանախագահները հանդես են եկել հայտարարությամբ
#Karabakh #Azerbaijan #Armenia #Yerevan #NKpeace #KarabakhNow #Հայաստան #Երևան
https://t.co/Us9B6oQsY1 https://t.co/EHyezPpzO0</t>
  </si>
  <si>
    <t>Հայաստանի ԱԻՆ-ը հրապարակել է վթարից տուժած զինծառայողների անունները - VIDEO
#Karabakh #Azerbaijan #Armenia #Yerevan #NKpeace #KarabakhNow #Հայաստան #Երևան
https://t.co/iJLkV9KHKR https://t.co/yKIaFUKHVV</t>
  </si>
  <si>
    <t>Համանախագահները մերժում են Փաշինյանի հայտարարությունները. Ֆարիդ Շաֆիև
#Karabakh #Azerbaijan #Armenia #Yerevan #NKpeace #KarabakhNow #Հայաստան #Երևան
https://t.co/dts026mdkv https://t.co/uqsY3Z8HCZ</t>
  </si>
  <si>
    <t>Հունգարիայի վարչապետը այցով կժամանի Ադրբեջան
#Karabakh #Azerbaijan #Armenia #Yerevan #NKpeace #KarabakhNow #Հայաստան #Երևան
https://t.co/JYkM80bKv6 https://t.co/3JrlwZwnZy</t>
  </si>
  <si>
    <t>Բողոքի ակցիաներ՝ Հայաստանի կառավարության շենքի դիմաց. Ուղիղ
#Karabakh #Azerbaijan #Armenia #Yerevan #NKpeace #KarabakhNow #Հայաստան #Երևան
https://t.co/BClZ0KhUBa https://t.co/onr1TKJ8vz</t>
  </si>
  <si>
    <t>Կուշտն ինչ գիտի՝ սովածը ինչ բան ա. VIDEO
#Karabakh #Azerbaijan #Armenia #Yerevan #NKpeace #KarabakhNow #Հայաստան #Երևան
https://t.co/ASd89ZIzOF https://t.co/zCTujIFl3p</t>
  </si>
  <si>
    <t>Իմ տղային խեղդել են, հետո սպանել․ այս «կարուսելը» տարիներ շարունակ պտտեցնում են, մինչև մեռնենք. սևազգեստ մայր
#Karabakh #Azerbaijan #Armenia #Yerevan #NKpeace #KarabakhNow #Հայաստան #Երևան
https://t.co/2fpHj1XDzY https://t.co/8dTlEPuRoR</t>
  </si>
  <si>
    <t>ԱԳՆ ղեկավարները քննարկել են վրաց-ադրբեջանական սահմանի չհամաձայնեցված հատվածների հարցը
#Karabakh #Azerbaijan #Armenia #Yerevan #NKpeace #KarabakhNow #Հայաստան #Երևան
https://t.co/MkIwDTjkE4 https://t.co/ximmVUghaQ</t>
  </si>
  <si>
    <t>Ալի Ահմեդով. «Բանակցությունների նախաշեմին Հայաստանը միշտ դիմում է սադրանքի»
#Karabakh #Azerbaijan #Armenia #Yerevan #NKpeace #KarabakhNow #Հայաստան #Երևան
https://t.co/V8Xtz4FjWP https://t.co/SNe6fotAXg</t>
  </si>
  <si>
    <t>Նախագահի աշխատակազմ. «Թուրքիան միշտ օրակարգում է պահելու ԼՂ հարցը»
#Karabakh #Azerbaijan #Armenia #Yerevan #NKpeace #KarabakhNow #Հայաստան #Երևան
https://t.co/3mly0gKCbo https://t.co/GOFUTfPu1e</t>
  </si>
  <si>
    <t>Նախագահն ընդունել է Հանս Փիթեր Լանկեսին
#Karabakh #Azerbaijan #Armenia #Yerevan #NKpeace #KarabakhNow #Հայաստան #Երևան
https://t.co/YXeGc7CYhL https://t.co/0S6VChGbx1</t>
  </si>
  <si>
    <t>«Մոլորված զինվորի սպանությունը ցույց է տալիս հայերի անողոքությունը». Էրքան Օզորալ
#Karabakh #Azerbaijan #Armenia #Yerevan #NKpeace #KarabakhNow #Հայաստան #Երևան
https://t.co/hq1p1tnI8a https://t.co/ZGGt9ehUKW</t>
  </si>
  <si>
    <t>Թշնամին հրադադարը խախտել է խոշոր տրամաչափի գնդացիրներից
#Karabakh #Azerbaijan #Armenia #Yerevan #NKpeace #KarabakhNow #Հայաստան #Երևան
https://t.co/Nim0Xiuvdt https://t.co/fiM532pN2D</t>
  </si>
  <si>
    <t>Ժակ Շիրակը մեծ ջանքեր է գործադրել ղարաբաղյան հակամարտության լուծման համար. Վարչապետ
#Karabakh #Azerbaijan #Armenia #Yerevan #NKpeace #KarabakhNow #Հայաստան #Երևան
https://t.co/FlDtLiLOq7 https://t.co/YwZnWfiJnb</t>
  </si>
  <si>
    <t>Նախագահը ցավակցություն է հայտնել Ժակ Շիրակի մահվան կապակցությամբ. Լուսանկարներ
#Karabakh #Azerbaijan #Armenia #Yerevan #NKpeace #KarabakhNow #Հայաստան #Երևան
https://t.co/c4gNEZl0sh https://t.co/qD6sqqnrS6</t>
  </si>
  <si>
    <t>«Անջատողականների հետ ստորագրված խարտիաների չեղարկումը նշանակալից իրադարձություն է. Մանսել
#Karabakh #Azerbaijan #Armenia #Yerevan #NKpeace #KarabakhNow #Հայաստան #Երևան
https://t.co/3Ux1tVPZgt https://t.co/q8QcUL3oi3</t>
  </si>
  <si>
    <t>TANAP կոնսորցիումը ադրբեջանական գազի իրացումից 1,45 մլրդ դոլար եկամուտ կստանա. Դյուզյոլ
#Karabakh #Azerbaijan #Armenia #Yerevan #NKpeace #KarabakhNow #Հայաստան #Երևան
https://t.co/SkN2rMm5SM https://t.co/bBbldixckI</t>
  </si>
  <si>
    <t>Թշնամին հրադադարը խախտել է դիպուկահարներից
#Karabakh #Azerbaijan #Armenia #Yerevan #NKpeace #KarabakhNow #Հայաստան #Երևան
https://t.co/gDbzctwGZW https://t.co/lpfr8phIAx</t>
  </si>
  <si>
    <t>Առաջիկայում Բաքվում կբացվի Սլովակիայի դեսպանատունը
#Karabakh #Azerbaijan #Armenia #Yerevan #NKpeace #KarabakhNow #Հայաստան #Երևան
https://t.co/Cj9ABYZMaM https://t.co/6iBACrNL4k</t>
  </si>
  <si>
    <t>Ղարաբաղում հայ զինվոր է սպանվել
#Karabakh #Azerbaijan #Armenia #Yerevan #NKpeace #KarabakhNow #Հայաստան #Երևան
https://t.co/JypvRrLX2r https://t.co/uBpeXXmlBg</t>
  </si>
  <si>
    <t>Doing Business 2020. Ադրբեջանը գտնվում է ամենաշատ բարեփոխումների լավագույն 20 երկրների շարքում
#Karabakh #Azerbaijan #Armenia #Yerevan #NKpeace #KarabakhNow #Հայաստան #Երևան
https://t.co/gGN8bMAjgl https://t.co/6IPe4Z4SaN</t>
  </si>
  <si>
    <t>Հունաստանի նախարաըն հրավիրվել է Ադրբեջան
#Karabakh #Azerbaijan #Armenia #Yerevan #NKpeace #KarabakhNow #Հայաստան #Երևան
#Karabakh #Azerbaijan #Armenia #Yerevan #NKpeace #KarabakhNow #Հայաստան #Երևան https://t.co/4CB3VkunAK</t>
  </si>
  <si>
    <t>Õ‡Õ¡Ö€Õ¸Ö‚Õ¶Õ¡Õ¯Õ¾Õ¸Ö‚Õ´ Õ§ Õ©Õ·Õ¶Õ¡Õ´Õ¸Ö‚ Õ½Õ¡Õ¢Õ¸Õ¿Õ¡ÕªÕ¨
#Karabakh #Azerbaijan #Armenia #Yerevan #NKpeace #KarabakhNow #Õ€Õ¡ÕµÕ¡Õ½Õ¿Õ¡Õ¶ #ÔµÖ€Ö‡Õ¡Õ¶
https://t.co/x0RPu6TaqG https://t.co/UDNduZXn7n</t>
  </si>
  <si>
    <t>Ô²Õ¸Õ²Õ¸Ö„Õ« Õ¡Õ¯ÖÕ«Õ¡ Õ†Õ¸Ö€Õ¡Õ·Õ¥Õ¶Õ¸Ö‚Õ´. ÕˆÖ‚Õ²Õ«Õ²
#Karabakh #Azerbaijan #Armenia #Yerevan #NKpeace #KarabakhNow #Õ€Õ¡ÕµÕ¡Õ½Õ¿Õ¡Õ¶ #ÔµÖ€Ö‡Õ¡Õ¶
https://t.co/gKNjtO38ZS https://t.co/EPESKlHQ9X</t>
  </si>
  <si>
    <t>Ô±Õ·Õ­Õ¡Õ¿Õ¡Õ¶Ö„Õ¶Õ¥Ö€ Õ¥Õ¶ Õ¿Õ¡Ö€Õ¾Õ¸Ö‚Õ´ Ô±Õ¤Ö€Õ¢Õ¥Õ»Õ¡Õ¶Õ«, ÕŒÔ´ Ö‡ Ô»Ö€Õ¡Õ¶Õ« Õ¶Õ¡Õ­Õ¡Õ£Õ¡Õ°Õ¶Õ¥Ö€Õ« Õ´Õ«Õ»Ö‡ Õ°Õ¡Õ¶Õ¤Õ«ÕºÕ¸Ö‚Õ´ Õ¯Õ¡Õ¦Õ´Õ¡Õ¯Õ¥Ö€ÕºÕ¥Õ¬Õ¸Ö‚ Õ°Õ¡Õ´Õ¡Ö€. Õ„Õ¸Ö‚Õ½Ö‡Õ«
#Karabakh #Azerbaijan #Armenia #Yerevan #NKpeace #KarabakhNow #Õ€Õ¡ÕµÕ¡Õ½Õ¿Õ¡Õ¶ #ÔµÖ€Ö‡Õ¡Õ¶
https://t.co/BlLvtUJr9N https://t.co/tjVxbPO0VD</t>
  </si>
  <si>
    <t>Õ†Õ¡Õ­Õ¡Õ£Õ¡Õ°Õ¶ Õ¨Õ¶Õ¤Õ¸Ö‚Õ¶Õ¥Õ¬ Õ§ Õ–Ö€Õ¡Õ¶Õ½-Ô¿Õ¸Õ¾Õ¯Õ¡Õ½ÕµÕ¡Õ¶ Õ¢Õ¡Ö€Õ¥Õ¯Õ¡Õ´Õ¸Ö‚Õ©ÕµÕ¡Õ¶ Õ­Õ´Õ¢Õ« Õ¶Õ¡Õ­Õ¡Õ£Õ¡Õ°Õ«Õ¶. Ô¼Õ¸Ö‚Õ½Õ¡Õ¶Õ¯Õ¡Ö€
#Karabakh #Azerbaijan #Armenia #Yerevan #NKpeace #KarabakhNow #Õ€Õ¡ÕµÕ¡Õ½Õ¿Õ¡Õ¶ #ÔµÖ€Ö‡Õ¡Õ¶
https://t.co/p2w6atPeNx https://t.co/fD4gaUvptf</t>
  </si>
  <si>
    <t>ÕÕ¿Õ¸Ö‚Õ£Õ¾Õ¥Õ¬ Õ¥Õ¶ Õ¦Õ¸Ö€Õ¡Õ´Õ¡Õ½Õ¥Ö€Õ¨
#Karabakh #Azerbaijan #Armenia #Yerevan #NKpeace #KarabakhNow #Õ€Õ¡ÕµÕ¡Õ½Õ¿Õ¡Õ¶ #ÔµÖ€Ö‡Õ¡Õ¶
https://t.co/ccrBsnYr7c https://t.co/BFwY7bO6RU</t>
  </si>
  <si>
    <t>Õ€Õ¡Õ¿Õ¸Ö‚Õ¯ Õ¶Õ·Õ¡Õ¶Õ¡Õ¯Õ¸Ö‚Õ©ÕµÕ¡Õ¶ Õ¸Ö‚ÕªÕ¥Ö€Õ¨ Õ¡Ö€Õ¿Õ¡Õ°Õ¸Õ½Õ¥Õ¬ Õ¥Õ¶ Â«Õ°Õ¡Õ¯Õ¡Õ¼Õ¡Õ¯Õ¸Ö€Õ¤Õ«Â» ÕºÕ¡Õ·Õ¿ÕºÕ¡Õ¶Õ¸Ö‚Õ©ÕµÕ¡Õ¶ Õ­Õ¸Ö€Ö„Õ¥Ö€Õ¨ â€“ Ô¼Õ¸Ö‚Õ½Õ¡Õ¶Õ¯Õ¡Ö€Õ¶Õ¥Ö€
#Karabakh #Azerbaijan #Armenia #Yerevan #NKpeace #KarabakhNow #Õ€Õ¡ÕµÕ¡Õ½Õ¿Õ¡Õ¶ #ÔµÖ€Ö‡Õ¡Õ¶
https://t.co/NlOWwPPWqM https://t.co/BXitqB0bIr</t>
  </si>
  <si>
    <t>Ô±Õ¤Ö€Õ¢Õ¥Õ»Õ¡Õ¶Õ¡-Ö†Ö€Õ¡Õ¶Õ½Õ«Õ¡Õ¯Õ¡Õ¶ Õ°Õ¡Ö€Õ¡Õ¢Õ¥Ö€Õ¸Ö‚Õ©ÕµÕ¸Ö‚Õ¶Õ¶Õ¥Ö€Õ¨ Õ­Õ¸Ö€Õ¡Õ¶Õ¸Ö‚Õ´ Õ¥Õ¶
#Karabakh #Azerbaijan #Armenia #Yerevan #NKpeace #KarabakhNow #Õ€Õ¡ÕµÕ¡Õ½Õ¿Õ¡Õ¶ #ÔµÖ€Ö‡Õ¡Õ¶
https://t.co/ZfrEurOJ1A https://t.co/10Rw7lW1cu</t>
  </si>
  <si>
    <t>Ô¼Õ¥ÕµÕ¬Õ¡ Ô±Õ¬Õ«Ö‡Õ¡Õ¶ Õ°Õ¥Õ¿Ö‡Õ¥Ö ÕºÕ¸Õ¥Õ¦Õ«Õ¡ÕµÕ« Õ¶Õ¥Ö€Õ¯Õ¡ÕµÕ¡ÖÕ´Õ¡Õ¶Õ¨ - Ô¼Õ¸Ö‚Õ½Õ¡Õ¶Õ¯Õ¡Ö€Õ¶Õ¥Ö€
#Karabakh #Azerbaijan #Armenia #Yerevan #NKpeace #KarabakhNow #Õ€Õ¡ÕµÕ¡Õ½Õ¿Õ¡Õ¶ #ÔµÖ€Ö‡Õ¡Õ¶
https://t.co/MbvKQoQBXu https://t.co/SmDrc3kcHo</t>
  </si>
  <si>
    <t>Ô´Õ¡Õ¿Õ¡Õ­Õ¡Õ¦Õ¸Ö‚Õ©ÕµÕ¡Õ¶ Õ¡Õ·Õ­Õ¡Õ¿Õ¡Õ¯Õ«ÖÕ¶Õ¥Ö€Õ¶ Õ¡ÕµÖÕ¥Õ¬Õ¥Õ¬ Õ¥Õ¶ Õ€Õ¥ÕµÕ¤Õ¡Ö€ Ô±Õ¬Õ«Ö‡Õ« Õ£Õ¥Ö€Õ¥Õ¦Õ´Õ¡Õ¶ - Ô¼Õ¸Ö‚Õ½Õ¡Õ¶Õ¯Õ¡Ö€Õ¶Õ¥Ö€
#Karabakh #Azerbaijan #Armenia #Yerevan #NKpeace #KarabakhNow #Õ€Õ¡ÕµÕ¡Õ½Õ¿Õ¡Õ¶ #ÔµÖ€Ö‡Õ¡Õ¶
https://t.co/DdWUlbD6QV https://t.co/7a8mb3nXQp</t>
  </si>
  <si>
    <t>Õ†Õ¡Õ­Õ«Õ»Ö‡Õ¡Õ¶Õ¸Ö‚Õ´ Õ½Õ¯Õ½Õ¾Õ¥Ö Õ°Ö€Õ¡Õ´Õ¡Õ¶Õ¡Õ¿Õ¡Ö€Õ¡Õ·Õ¿Õ¡Õ¢Õ¡ÕµÕ«Õ¶ Õ¦Õ¸Ö€Õ¡Õ¾Õ¡Ö€ÕªÕ¸Ö‚Õ©ÕµÕ¸Ö‚Õ¶Õ¶Õ¥Ö€Õ¨
#Karabakh #Azerbaijan #Armenia #Yerevan #NKpeace #KarabakhNow #Õ€Õ¡ÕµÕ¡Õ½Õ¿Õ¡Õ¶ #ÔµÖ€Ö‡Õ¡Õ¶
https://t.co/HkwZ29q5xD https://t.co/EuHfZsAslt</t>
  </si>
  <si>
    <t>Õ‡Õ¡Ö€Õ¸Ö‚Õ¶Õ¡Õ¯Õ¾Õ¸Ö‚Õ´ Õ§ Õ©Õ·Õ¶Õ¡Õ´Õ¸Ö‚ Õ½Õ¡Õ¢Õ¸Õ¿Õ¡ÕªÕ¨
#Karabakh #Azerbaijan #Armenia #Yerevan #NKpeace #KarabakhNow #Õ€Õ¡ÕµÕ¡Õ½Õ¿Õ¡Õ¶ #ÔµÖ€Ö‡Õ¡Õ¶
https://t.co/iDPDUllpCI https://t.co/QensLwEEio</t>
  </si>
  <si>
    <t>AzVision News: Õ•Ö€Õ¾Õ¡ Õ°Õ«Õ´Õ¶Õ¡Õ¯Õ¡Õ¶ Õ¶Õ¸Ö€Õ¸Ö‚Õ©ÕµÕ¸Ö‚Õ¶Õ¶Õ¥Ö€Õ¨ Õ£Õ¥Ö€Õ´Õ¡Õ¶Õ¥Ö€Õ¥Õ¶Õ¸Õ¾ (ÕÕ¥ÕºÕ¿Õ¥Õ´Õ¢Õ¥Ö€Õ« 30-Õ¨) - VÄ°DEO
#Karabakh #Azerbaijan #Armenia #Yerevan #NKpeace #KarabakhNow #Õ€Õ¡ÕµÕ¡Õ½Õ¿Õ¡Õ¶ #ÔµÖ€Ö‡Õ¡Õ¶
https://t.co/gUl6G8txt9 https://t.co/T5U3AH27o0</t>
  </si>
  <si>
    <t>AzVision.az- Õ« Õ£Õ¸Ö€Õ®Õ¡Ö€Õ¯Õ¸Ö‚Õ´Õ«Ö 7 Õ¿Õ¡Ö€Õ« Õ§ Õ¡Õ¶ÖÕ¥Õ¬
#Karabakh #Azerbaijan #Armenia #Yerevan #NKpeace #KarabakhNow #Õ€Õ¡ÕµÕ¡Õ½Õ¿Õ¡Õ¶ #ÔµÖ€Ö‡Õ¡Õ¶
https://t.co/2Xmzh2jEjo https://t.co/VeSCAuTigB</t>
  </si>
  <si>
    <t>ÕŽÔµÕÕ•-Õ« Õ·Õ¿Õ¡Õº Õ°Õ¡Õ¾Õ¡Ö„Õ¨Õ Õ„Õ¡Õ¿Õ¥Õ¶Õ¡Õ¤Õ¡Ö€Õ¡Õ¶Õ« Õ¤Õ«Õ´Õ¡Ö. ÕˆÖ‚Õ²Õ«Õ²
#Karabakh #Azerbaijan #Armenia #Yerevan #NKpeace #KarabakhNow #Õ€Õ¡ÕµÕ¡Õ½Õ¿Õ¡Õ¶ #ÔµÖ€Ö‡Õ¡Õ¶
https://t.co/p1ecBwjW1x https://t.co/8U3Ywv3YQW</t>
  </si>
  <si>
    <t>Õ†Õ¸Ö€Õ¡Õ·Õ¥Õ¶ Õ°Õ¡Õ´Õ¡ÕµÕ¶Ö„Õ« Õ¢Õ¶Õ¡Õ¯Õ«Õ¹Õ¶Õ¥Ö€Õ¨ Õ¢Õ¸Õ²Õ¸Ö„Õ« Õ¡Õ¯ÖÕ«Õ¡ Õ¥Õ¶ Õ¡Õ¶Õ¸Ö‚Õ´` Õ¨Õ¶Õ¤Õ¤Õ¥Õ´ Õ´Õ¡Ö€Õ¦ÕºÕ¥Õ¿ Ô³Õ¡Ö€Õ«Õ¯ ÕÕ¡Ö€Õ£Õ½ÕµÕ¡Õ¶Õ«. ÕˆÖ‚Õ²Õ«Õ²
#Karabakh #Azerbaijan #Armenia #Yerevan #NKpeace #KarabakhNow #Õ€Õ¡ÕµÕ¡Õ½Õ¿Õ¡Õ¶ #ÔµÖ€Ö‡Õ¡Õ¶
https://t.co/gXfnG7nOZw https://t.co/RNtRob5Bru</t>
  </si>
  <si>
    <t>ÕŽÔµÕÕ•-Õ« Õ·Õ¿Õ¡Õº Õ°Õ¡Õ¾Õ¡Ö„Õ¨Õ Õ„Õ¡Õ¿Õ¥Õ¶Õ¡Õ¤Õ¡Ö€Õ¡Õ¶Õ« Õ¤Õ«Õ´Õ¡Ö. ÕˆÖ‚Õ²Õ«Õ²
#Karabakh #Azerbaijan #Armenia #Yerevan #NKpeace #KarabakhNow #Õ€Õ¡ÕµÕ¡Õ½Õ¿Õ¡Õ¶ #ÔµÖ€Ö‡Õ¡Õ¶
https://t.co/p1ecBwjW1x https://t.co/mvLFFWOHL2</t>
  </si>
  <si>
    <t>Ô±Õ¦Õ¡Õ¿Õ¥Õ¶Ö„ Õ€Õ¡ÕµÕ¡Õ½Õ¿Õ¡Õ¶Õ¨ ÔµÔ±ÕÕ„-Õ«Öâ€¤ Õ¡Õ¯ÖÕ«Õ¡ Õ¯Õ¡Õ¼Õ¡Õ¾Õ¡Ö€Õ¸Ö‚Õ©ÕµÕ¡Õ¶ Õ¤Õ«Õ´Õ¡Ö
#Karabakh #Azerbaijan #Armenia #Yerevan #NKpeace #KarabakhNow #Õ€Õ¡ÕµÕ¡Õ½Õ¿Õ¡Õ¶ #ÔµÖ€Ö‡Õ¡Õ¶
https://t.co/DLv2o8MBaI https://t.co/YRy6ppIgDp</t>
  </si>
  <si>
    <t>Ô´Õ«Õ¬Õ£Õ¡Õ´ Ô±Õ½Õ¯Õ¥Ö€Õ¸Õ¾Õ¨ Õ¶Õ¡Õ´Õ¡Õ¯ Õ§ Õ¸Ö‚Õ²Õ¡Ö€Õ¯Õ¥Õ¬ Õ¥Õ²Õ¢Õ¸Ö€Õ¨
#Karabakh #Azerbaijan #Armenia #Yerevan #NKpeace #KarabakhNow #Õ€Õ¡ÕµÕ¡Õ½Õ¿Õ¡Õ¶ #ÔµÖ€Ö‡Õ¡Õ¶
https://t.co/YdbSc4j3mD https://t.co/bkbjnTpbSS</t>
  </si>
  <si>
    <t>10 Õ¿Õ¡Ö€Õ¾Õ¡ Õ¨Õ¶Õ©Õ¡ÖÖ„Õ¸Ö‚Õ´ Ô±Õ¤Ö€Õ¢Õ¥Õ»Õ¡Õ¶Õ« Õ¢Õ¶Õ¡Õ¯Õ¹Õ¸Ö‚Õ©ÕµÕ¡Õ¶ Õ©Õ«Õ¾Õ¨ Õ¡Õ³Õ¥Õ¬ Õ§ 12,1 Õ¿Õ¸Õ¯Õ¸Õ½Õ¸Õ¾
#Karabakh #Azerbaijan #Armenia #Yerevan #NKpeace #KarabakhNow #Õ€Õ¡ÕµÕ¡Õ½Õ¿Õ¡Õ¶ #ÔµÖ€Ö‡Õ¡Õ¶
https://t.co/Ldv2MsWS6Q https://t.co/30LuMBJd3a</t>
  </si>
  <si>
    <t>Õ†Õ¡Õ­Õ¡Õ£Õ¡Õ°Õ¨ Ö‡ Õ¶Ö€Õ¡ Õ¯Õ«Õ¶Õ¨ Õ£Õ¿Õ¶Õ¾Õ¸Ö‚Õ´ Õ¥Õ¶ Ô±Õ©Õ¡Õ©Õ¸Ö‚Ö€Ö„Õ« ÕºÕ¸Õ²Õ¸Õ¿Õ¡ÕµÕ¸Ö‚Õ´ Õ£Õ¿Õ¶Õ¾Õ¸Õ² Õ¡ÕµÕ£Õ¸Ö‚Õ´. Ô¼Õ¸Ö‚Õ½Õ¡Õ¶Õ¯Õ¡Ö€Õ¶Õ¥Ö€
#Karabakh #Azerbaijan #Armenia #Yerevan #NKpeace #KarabakhNow #Õ€Õ¡ÕµÕ¡Õ½Õ¿Õ¡Õ¶ #ÔµÖ€Ö‡Õ¡Õ¶
https://t.co/G7HF8SpEOt https://t.co/FrScQYukj6</t>
  </si>
  <si>
    <t>ÕŠÕ¡Õ·Õ¿ÕºÕ¡Õ¶Õ¸Ö‚Õ©ÕµÕ¡Õ¶ Õ¶Õ¡Õ­Õ¡Ö€Õ¡Ö€Õ¨ Â«Ô²Õ¡Ö€Õ±Ö€ Õ´Õ¡Õ¯Õ¡Ö€Õ¤Õ¡Õ¯Õ« Õ¤Õ«Õ¿Õ¸Ö€Õ¤Õ« Ö…Ö€Õ¨Â» Õ´Õ«Õ»Õ¸ÖÕ¡Õ¼Ö‚Õ¸Õ´Õ¶Õ¥Ö€Õ«Õ¶. Ô¼Õ¸Ö‚Õ½Õ¡Õ¶Õ¯Õ¡Ö€Õ¶Õ¥Ö€
#Karabakh #Azerbaijan #Armenia #Yerevan #NKpeace #KarabakhNow #Õ€Õ¡ÕµÕ¡Õ½Õ¿Õ¡Õ¶ #ÔµÖ€Ö‡Õ¡Õ¶
https://t.co/RB6CTggyZP https://t.co/1V9MBBAJmx</t>
  </si>
  <si>
    <t>Õ†Õ¡Õ­Õ¡Õ£Õ¡Õ°Õ¨ Õ´Õ¡Õ½Õ¶Õ¡Õ¯ÖÕ¥Õ¬ Õ§ Õ´Õ¡Ö€Õ¤Õ¡Õ°Õ¡Õ´Õ¡Ö€Õ«Õ¶ Ö‡ ÕºÕ¡Õ¿Õ¡Õ½Õ­Õ¡Õ¶Õ¥Õ¬ Õ°Õ¡Ö€ÖÕ¥Ö€Õ«Õ¶
#Karabakh #Azerbaijan #Armenia #Yerevan #NKpeace #KarabakhNow #Õ€Õ¡ÕµÕ¡Õ½Õ¿Õ¡Õ¶ #ÔµÖ€Ö‡Õ¡Õ¶
https://t.co/yWOoRAfCLS https://t.co/HJqk50bFbU</t>
  </si>
  <si>
    <t>ÕÕ¿Õ¸Ö‚Õ£Õ¾Õ¥Õ¬ Õ§ Õ†Õ¡Õ­Õ«Õ»Ö‡Õ¡Õ¶Õ« Õ¯Õ¡ÕµÕ¡Õ¦Õ¸Ö€Õ¸Ö‚Õ´ Õ£Õ¿Õ¶Õ¾Õ¸Õ² Õ´Õ¥Ö„Õ¥Õ¶Õ¡Õ¶Õ¥Ö€Õ« Õ±Õ´Õ¥Õ¼Õ¡ÕµÕ«Õ¶ ÕºÕ¡Õ¿Ö€Õ¡Õ½Õ¿Õ¾Õ¡Õ®Õ¸Ö‚Õ©ÕµÕ¸Ö‚Õ¶Õ¨
#Karabakh #Azerbaijan #Armenia #Yerevan #NKpeace #KarabakhNow #Õ€Õ¡ÕµÕ¡Õ½Õ¿Õ¡Õ¶ #ÔµÖ€Ö‡Õ¡Õ¶
https://t.co/r9o0MBFV5M https://t.co/p4EYeR2yiN</t>
  </si>
  <si>
    <t>27 Õ¿Õ¡Ö€Õ« Õ¡Õ¼Õ¡Õ¶Ö Ô½Õ¸Õ»Õ¡Õ¾Õ¥Õ¶Õ¤Õ«...
#Karabakh #Azerbaijan #Armenia #Yerevan #NKpeace #KarabakhNow #Õ€Õ¡ÕµÕ¡Õ½Õ¿Õ¡Õ¶ #ÔµÖ€Ö‡Õ¡Õ¶ https://t.co/zSqjauI1NO https://t.co/Cb95L0oJcu</t>
  </si>
  <si>
    <t>Ô¹Õ·Õ¶Õ¡Õ´Õ«Õ¶ Õ°Ö€Õ¡Õ¤Õ¡Õ¤Õ¡Ö€Õ¨ Õ­Õ¡Õ­Õ¿Õ¥Õ¬ Õ§ Õ¤Õ«ÕºÕ¸Ö‚Õ¯Õ¡Õ°Õ¡Ö€Õ¶Õ¥Ö€Õ«Ö
#Karabakh #Azerbaijan #Armenia #Yerevan #NKpeace #KarabakhNow #Õ€Õ¡ÕµÕ¡Õ½Õ¿Õ¡Õ¶ #ÔµÖ€Ö‡Õ¡Õ¶ https://t.co/db2zvlTelm https://t.co/dYt111YK9p</t>
  </si>
  <si>
    <t>ÕŒÕ¥Õ»Õ¥Öƒ Ô¹Õ¡ÕµÕ«Öƒ Ô·Ö€Õ¤Õ¸Õ²Õ¡Õ¶Õ¶ Õ¡ÕµÕ½ Õ¡Õ´Õ«Õ½ Õ¯Õ´Õ¥Õ¯Õ¶Õ« Ô±Õ¤Ö€Õ¢Õ¥Õ»Õ¡Õ¶
#Karabakh #Azerbaijan #Armenia #Yerevan #NKpeace #KarabakhNow #Õ€Õ¡ÕµÕ¡Õ½Õ¿Õ¡Õ¶ #ÔµÖ€Ö‡Õ¡Õ¶ https://t.co/1nx4q6zroc https://t.co/zY3EUEVYSs</t>
  </si>
  <si>
    <t>Ô±Õ¤Ö€Õ¢Õ¥Õ»Õ¡Õ¶ÖÕ« Õ½Õ¡Õ°Õ´Õ¡Õ¶Õ¡ÕºÕ¡Õ°Õ¶Õ¥Ö€Õ¨ Õ¯Õ¡Õ¶Õ­Õ¥Õ¬ Õ¥Õ¶Õ Ô³Õ¡Õ¦Õ¡Õ­Õ« Õ·Ö€Õ»Õ¡Õ¶Õ¸Ö‚Õ´ Õ°Õ¡Õµ Õ¤Õ«Õ¾Õ¥Ö€Õ½Õ¡Õ¶Õ¿Õ¶Õ¥Ö€Õ« Õ¶Õ¥Ö€Õ©Õ¡ÖƒÕ¡Õ¶ÖÕ¸Ö‚Õ´Õ¨
#Karabakh #Azerbaijan #Armenia #Yerevan #NKpeace #KarabakhNow #Õ€Õ¡ÕµÕ¡Õ½Õ¿Õ¡Õ¶ #ÔµÖ€Ö‡Õ¡Õ¶
https://t.co/Hv8Q162Bi9 https://t.co/6nz7bY0TOz</t>
  </si>
  <si>
    <t>Õ€Õ¸Õ¯Õ¿Õ¥Õ´Õ¢Õ¥Ö€Õ« 3-Õ«Õ¶ Ô»Õ¬Õ°Õ¡Õ´ Ô±Õ¬Õ«Ö‡Õ¨ Õ¸Ö‚ ÕŠÕ¸Ö‚Õ¿Õ«Õ¶Õ¶ Õ¯Õ°Õ¡Õ¶Õ¤Õ«ÕºÕ¥Õ¶ ÕÕ¸Õ¹Õ«Õ¸Ö‚Õ´
#Karabakh #Azerbaijan #Armenia #Yerevan #NKpeace #KarabakhNow #Õ€Õ¡ÕµÕ¡Õ½Õ¿Õ¡Õ¶ #ÔµÖ€Ö‡Õ¡Õ¶ 
https://t.co/haWyNsz0dg https://t.co/7henHedQIa</t>
  </si>
  <si>
    <t>Ô±Õ¤Ö€Õ¢Õ¥Õ»Õ¡Õ¶Õ« Õ¶Õ¡Õ­Õ¡Õ£Õ¡Õ°Õ¨ ÖÕ¡Õ¶Õ¯Õ¡Õ¶Õ¸Ö‚Õ´ Õ§, Õ¸Ö€ÕºÕ¥Õ½Õ¦Õ« Õ«Ö€ Ö„Õ¡Õ²Õ¡Ö„Õ¡ÖÕ«Õ¶Õ¥Ö€Õ¨ Õ¬Õ«Õ¶Õ¥Õ¶ Õ¸Ö‚ÕªÕ¥Õ². Ô¿Õ¥Õ¶Õ¿Ö€Õ¸Õ¶Õ« Õ²Õ¥Õ¯Õ¡Õ¾Õ¡Ö€
#Karabakh #Azerbaijan #Armenia #Yerevan #NKpeace #KarabakhNow #Õ€Õ¡ÕµÕ¡Õ½Õ¿Õ¡Õ¶ #ÔµÖ€Ö‡Õ¡Õ¶ 
https://t.co/a5ZcWNxAil https://t.co/O1KzsSv3uG</t>
  </si>
  <si>
    <t>ÕŠÕ¡Õ°Õ¡Õ¶Õ»Õ¸Ö‚Õ´ Õ¥Õ¶Ö„ Õ¡Ö€Õ¤Õ¡Ö€ Ö„Õ¶Õ¶Õ¸Ö‚Õ©ÕµÕ¸Ö‚Õ¶ ÖƒÕ¸Õ­Õ£Õ¶Õ¤Õ¡ÕºÕ¥Õ¿Õ«Õ¶ Õ®Õ¥Õ®Õ« Õ¥Õ¶Õ©Õ¡Ö€Õ¯Õ¥Õ¬Õ¸Ö‚ Õ¤Õ¥ÕºÖ„Õ¸Õ¾â€¤ Õ¢Õ¸Õ²Õ¸Ö„Õ« Õ¡Õ¯ÖÕ«Õ¡
#Karabakh #Azerbaijan #Armenia #Yerevan #NKpeace #KarabakhNow #Õ€Õ¡ÕµÕ¡Õ½Õ¿Õ¡Õ¶ #ÔµÖ€Ö‡Õ¡Õ¶ 
https://t.co/dsUJ5qHJoT https://t.co/7Ya1TjMvj1</t>
  </si>
  <si>
    <t>Õ€Õ¡ÕµÕ¡Õ½Õ¿Õ¡Õ¶Õ¸Ö‚Õ´ ÕºÕ¡ÕµÕ´Õ¡Õ¶Õ¡Õ£Ö€Õ¡ÕµÕ«Õ¶ Õ¦Õ«Õ¶Õ®Õ¡Õ¼Õ¡ÕµÕ¸Õ² Õ§ Õ¾Õ«Ö€Õ¡Õ¾Õ¸Ö€Õ¾Õ¥Õ¬
#Karabakh #Azerbaijan #Armenia #Yerevan #NKpeace #KarabakhNow #Õ€Õ¡ÕµÕ¡Õ½Õ¿Õ¡Õ¶ #ÔµÖ€Ö‡Õ¡Õ¶ 
https://t.co/K4dBIbi3Sh https://t.co/HvPSCs2vTC</t>
  </si>
  <si>
    <t>AzVision News: Õ•Ö€Õ¾Õ¡ Õ°Õ«Õ´Õ¶Õ¡Õ¯Õ¡Õ¶ Õ¶Õ¸Ö€Õ¸Ö‚Õ©ÕµÕ¸Ö‚Õ¶Õ¶Õ¥Ö€Õ¨ Õ£Õ¥Ö€Õ´Õ¡Õ¶Õ¥Ö€Õ¥Õ¶Õ¸Õ¾ (Õ€Õ¸Õ¯Õ¿Õ¥Õ´Õ¢Õ¥Ö€ 02-Õ¨) - VÄ°DEO
#Armenia #Yerevan #NKpeace #KarabakhNow #Õ€Õ¡ÕµÕ¡Õ½Õ¿Õ¡Õ¶ #ÔµÖ€Ö‡Õ¡Õ¶
https://t.co/04zFTPXo1d https://t.co/Z6FmFvm9vn</t>
  </si>
  <si>
    <t>AzVision News: Õ•Ö€Õ¾Õ¡ Õ°Õ«Õ´Õ¶Õ¡Õ¯Õ¡Õ¶ Õ¶Õ¸Ö€Õ¸Ö‚Õ©ÕµÕ¸Ö‚Õ¶Õ¶Õ¥Ö€Õ¨ Õ¡Õ¶Õ£Õ¬Õ¥Ö€Õ¥Õ¶Õ¸Õ¾ (Õ€Õ¸Õ¯Õ¿Õ¥Õ´Õ¢Õ¥Ö€ 02-Õ¨) - VÄ°DEO
#Armenia #Yerevan #NKpeace #KarabakhNow #Õ€Õ¡ÕµÕ¡Õ½Õ¿Õ¡Õ¶ #ÔµÖ€Ö‡Õ¡Õ¶
https://t.co/F6rEIiC3HA https://t.co/QfKD0jiZ1P</t>
  </si>
  <si>
    <t>Ô¹Õ·Õ¶Õ¡Õ´Õ«Õ¶ Õ°Ö€Õ¡Õ¤Õ¡Õ¤Õ¡Ö€Õ¨ Õ­Õ¡Õ­Õ¿Õ¥Õ¬ Õ§ Õ­Õ¸Õ·Õ¸Ö€ Õ¿Ö€Õ¡Õ´Õ¡Õ¹Õ¡ÖƒÕ« Õ£Õ¶Õ¤Õ¡ÖÕ«Ö€Õ¶Õ¥Ö€Õ«Ö
#Armenia #Yerevan #NKpeace #KarabakhNow #Õ€Õ¡ÕµÕ¡Õ½Õ¿Õ¡Õ¶ #ÔµÖ€Ö‡Õ¡Õ¶
https://t.co/rJEFepQQHI https://t.co/9KlcgA7uEJ</t>
  </si>
  <si>
    <t>Õ€Õ¡ÕµÕ¡Õ½Õ¿Õ¡Õ¶Õ¨ Õ¡Õ°Õ¡Õ¢Õ¥Õ¯Õ¹Õ¸Ö‚Õ©ÕµÕ¸Ö‚Õ¶Õ¨ Õ¾Õ¥Ö€Õ¡Õ®Õ¥Õ¬ Õ§ ÕºÕ¥Õ¿Õ¡Õ¯Õ¡Õ¶ Ö„Õ¡Õ²Õ¡Ö„Õ¡Õ¯Õ¡Õ¶Õ¸Ö‚Õ©ÕµÕ¡Õ¶. ÔµÔ½Ô½ÕŽ-Õ¶ Õ¢Õ¡ÖÕ¡Õ°Õ¡ÕµÕ¿Õ¥Ö ÖƒÕ¡Õ½Õ¿Õ¥Ö€Õ¨
#Armenia #Yerevan #NKpeace #KarabakhNow #Õ€Õ¡ÕµÕ¡Õ½Õ¿Õ¡Õ¶ #ÔµÖ€Ö‡Õ¡Õ¶
https://t.co/IASopIUhN0 https://t.co/ckNM0ofoud</t>
  </si>
  <si>
    <t>Ô±Õ¤Ö€Õ¢Õ¥Õ»Õ¡Õ¶ÖÕ«Õ¶Õ¥Ö€Õ¨ Õ¢Õ¸Õ²Õ¸Ö„Õ« Õ¡Õ¯ÖÕ«Õ¡ Õ¯Õ¡Õ¶ÖÕ¯Õ¡ÖÕ¶Õ¥Õ¶ Õ–Ö€Õ¡Õ¶Õ½Õ«Õ¡ÕµÕ¸Ö‚Õ´
#Armenia #Yerevan #NKpeace #KarabakhNow #Õ€Õ¡ÕµÕ¡Õ½Õ¿Õ¡Õ¶ #ÔµÖ€Ö‡Õ¡Õ¶
https://t.co/AaULAwZjL1 https://t.co/NmXDNX5VOT</t>
  </si>
  <si>
    <t>https://twitter.com/zinvor/status/1176866528555405312</t>
  </si>
  <si>
    <t>http://hayatsk.info/news/92249</t>
  </si>
  <si>
    <t>https://en.azvision.az/news/112851/news.html</t>
  </si>
  <si>
    <t>https://en.azvision.az/news/112868/--photo--of-azerbaijani-civilian-killed-as-a-result-of-armenian-provocation-.html#.XZXQPk7cYnM.twitter</t>
  </si>
  <si>
    <t>http://www.nkobserver.com/?p=5054</t>
  </si>
  <si>
    <t>http://nkrmil.am/news/view/2546</t>
  </si>
  <si>
    <t>https://www.youtube.com/watch?v=VBsharMQyZk&amp;feature=share&amp;fbclid=IwAR38TQd2oa4FxrfqXWjAlamlWQW8IiDmxQ2s68yCqupLcasAH8b3YdZuOnA</t>
  </si>
  <si>
    <t>https://twitter.com/VoiceKarabakh/status/1179288708241133569</t>
  </si>
  <si>
    <t>https://twitter.com/VoiceKarabakh/status/1179285674530410496</t>
  </si>
  <si>
    <t>https://twitter.com/FKQarabagh/status/1179868464049205248</t>
  </si>
  <si>
    <t>https://twitter.com/HaberGlobal/status/1179851476774064128</t>
  </si>
  <si>
    <t>https://twitter.com/RahuShirinova/status/1180037530001006592</t>
  </si>
  <si>
    <t>https://www.tert.am/am/news/2019/10/03/soldier/3109077</t>
  </si>
  <si>
    <t>https://www.mfa.am/en/interviews-articles-and-comments/2019/10/03/comment_spokesperson_karabakh/9877</t>
  </si>
  <si>
    <t>https://www.youtube.com/watch?v=d9vh_IFGN_I&amp;feature=share&amp;fbclid=IwAR3MSKTyGniYDXveFuLvrTHpxDqJcMAU3WmcqLr51qYIuHFO2O7aCusBAtk</t>
  </si>
  <si>
    <t>http://hayatsk.info/news/92622</t>
  </si>
  <si>
    <t>http://hayatsk.info/news/92623</t>
  </si>
  <si>
    <t>http://hayatsk.info/news/92618</t>
  </si>
  <si>
    <t>http://hayatsk.info/news/92638</t>
  </si>
  <si>
    <t>http://hayatsk.info/news/92651</t>
  </si>
  <si>
    <t>http://hayatsk.info/news/92655</t>
  </si>
  <si>
    <t>http://hayatsk.info/news/92650</t>
  </si>
  <si>
    <t>http://hayatsk.info/news/92657</t>
  </si>
  <si>
    <t>http://hayatsk.info/news/92698</t>
  </si>
  <si>
    <t>http://hayatsk.info/news/92683</t>
  </si>
  <si>
    <t>http://hayatsk.info/news/92681</t>
  </si>
  <si>
    <t>http://hayatsk.info/news/92692</t>
  </si>
  <si>
    <t>http://hayatsk.info/news/92713</t>
  </si>
  <si>
    <t>http://hayatsk.info/news/92717</t>
  </si>
  <si>
    <t>http://hayatsk.info/news/92731</t>
  </si>
  <si>
    <t>http://hayatsk.info/news/92726</t>
  </si>
  <si>
    <t>http://hayatsk.info/news/92769</t>
  </si>
  <si>
    <t>http://hayatsk.info/news/92790</t>
  </si>
  <si>
    <t>http://hayatsk.info/news/92773</t>
  </si>
  <si>
    <t>http://hayatsk.info/news/92782</t>
  </si>
  <si>
    <t>http://hayatsk.info/news/92795</t>
  </si>
  <si>
    <t>http://hayatsk.info/news/92879</t>
  </si>
  <si>
    <t>http://hayatsk.info/news/92892</t>
  </si>
  <si>
    <t>http://hayatsk.info/news/92895</t>
  </si>
  <si>
    <t>http://hayatsk.info/news/92906</t>
  </si>
  <si>
    <t>http://hayatsk.info/news/92941</t>
  </si>
  <si>
    <t>http://hayatsk.info/news/92956</t>
  </si>
  <si>
    <t>http://hayatsk.info/news/92958</t>
  </si>
  <si>
    <t>http://hayatsk.info/news/92962</t>
  </si>
  <si>
    <t>http://hayatsk.info/news/92978</t>
  </si>
  <si>
    <t>http://hayatsk.info/news/92992</t>
  </si>
  <si>
    <t>http://hayatsk.info/news/92999</t>
  </si>
  <si>
    <t>http://hayatsk.info/news/92995</t>
  </si>
  <si>
    <t>http://hayatsk.info/news/92986</t>
  </si>
  <si>
    <t>http://hayatsk.info/news/92997</t>
  </si>
  <si>
    <t>http://hayatsk.info/news/93001</t>
  </si>
  <si>
    <t>http://hayatsk.info/news/91988</t>
  </si>
  <si>
    <t>http://hayatsk.info/news/91994</t>
  </si>
  <si>
    <t>http://hayatsk.info/news/92004</t>
  </si>
  <si>
    <t>http://hayatsk.info/news/92006</t>
  </si>
  <si>
    <t>http://hayatsk.info/news/92007</t>
  </si>
  <si>
    <t>http://hayatsk.info/news/92036</t>
  </si>
  <si>
    <t>http://hayatsk.info/news/92027</t>
  </si>
  <si>
    <t>http://hayatsk.info/news/92034</t>
  </si>
  <si>
    <t>http://hayatsk.info/news/92028</t>
  </si>
  <si>
    <t>http://hayatsk.info/news/92033</t>
  </si>
  <si>
    <t>http://hayatsk.info/news/92062</t>
  </si>
  <si>
    <t>http://hayatsk.info/news/92064</t>
  </si>
  <si>
    <t>http://hayatsk.info/news/92063</t>
  </si>
  <si>
    <t>http://hayatsk.info/news/92083</t>
  </si>
  <si>
    <t>http://hayatsk.info/news/92071</t>
  </si>
  <si>
    <t>http://hayatsk.info/news/92079</t>
  </si>
  <si>
    <t>http://hayatsk.info/news/92088</t>
  </si>
  <si>
    <t>http://hayatsk.info/news/92102</t>
  </si>
  <si>
    <t>http://hayatsk.info/news/92098</t>
  </si>
  <si>
    <t>http://hayatsk.info/news/92107</t>
  </si>
  <si>
    <t>http://hayatsk.info/news/92101</t>
  </si>
  <si>
    <t>http://hayatsk.info/news/92113</t>
  </si>
  <si>
    <t>http://hayatsk.info/news/92131</t>
  </si>
  <si>
    <t>http://hayatsk.info/news/92155</t>
  </si>
  <si>
    <t>http://hayatsk.info/news/92193</t>
  </si>
  <si>
    <t>http://hayatsk.info/news/92200</t>
  </si>
  <si>
    <t>http://hayatsk.info/news/92194</t>
  </si>
  <si>
    <t>http://hayatsk.info/news/92197</t>
  </si>
  <si>
    <t>http://hayatsk.info/news/92251</t>
  </si>
  <si>
    <t>http://hayatsk.info/news/92242</t>
  </si>
  <si>
    <t>http://hayatsk.info/news/92231</t>
  </si>
  <si>
    <t>http://hayatsk.info/news/92355</t>
  </si>
  <si>
    <t>http://hayatsk.info/news/92358</t>
  </si>
  <si>
    <t>http://hayatsk.info/news/92399</t>
  </si>
  <si>
    <t>http://hayatsk.info/news/92398</t>
  </si>
  <si>
    <t>http://hayatsk.info/news/92438</t>
  </si>
  <si>
    <t>http://hayatsk.info/news/92441</t>
  </si>
  <si>
    <t>http://hayatsk.info/news/92442</t>
  </si>
  <si>
    <t>http://hayatsk.info/news/92443</t>
  </si>
  <si>
    <t>http://hayatsk.info/news/92445</t>
  </si>
  <si>
    <t>http://hayatsk.info/news/92437</t>
  </si>
  <si>
    <t>http://hayatsk.info/news/92436</t>
  </si>
  <si>
    <t>http://hayatsk.info/news/92432</t>
  </si>
  <si>
    <t>http://hayatsk.info/news/92444</t>
  </si>
  <si>
    <t>http://hayatsk.info/news/92457</t>
  </si>
  <si>
    <t>http://hayatsk.info/news/92447</t>
  </si>
  <si>
    <t>http://hayatsk.info/news/92482</t>
  </si>
  <si>
    <t>http://hayatsk.info/news/92471</t>
  </si>
  <si>
    <t>http://hayatsk.info/news/92472</t>
  </si>
  <si>
    <t>http://hayatsk.info/news/92473</t>
  </si>
  <si>
    <t>http://hayatsk.info/news/92481</t>
  </si>
  <si>
    <t>http://hayatsk.info/news/92480</t>
  </si>
  <si>
    <t>http://hayatsk.info/news/92487</t>
  </si>
  <si>
    <t>http://hayatsk.info/news/92530</t>
  </si>
  <si>
    <t>http://hayatsk.info/news/92522</t>
  </si>
  <si>
    <t>http://hayatsk.info/news/92525</t>
  </si>
  <si>
    <t>http://hayatsk.info/news/92534</t>
  </si>
  <si>
    <t>http://hayatsk.info/news/92540</t>
  </si>
  <si>
    <t>http://hayatsk.info/news/92561</t>
  </si>
  <si>
    <t>http://hayatsk.info/news/92556</t>
  </si>
  <si>
    <t>http://hayatsk.info/news/92582</t>
  </si>
  <si>
    <t>http://hayatsk.info/news/92597</t>
  </si>
  <si>
    <t>http://hayatsk.info/news/92594</t>
  </si>
  <si>
    <t>http://hayatsk.info/news/92603</t>
  </si>
  <si>
    <t>http://hayatsk.info/news/92604</t>
  </si>
  <si>
    <t>http://hayatsk.info/news/92598</t>
  </si>
  <si>
    <t>twitter.com</t>
  </si>
  <si>
    <t>hayatsk.info</t>
  </si>
  <si>
    <t>azvision.az</t>
  </si>
  <si>
    <t>nkobserver.com</t>
  </si>
  <si>
    <t>nkrmil.am</t>
  </si>
  <si>
    <t>youtube.com</t>
  </si>
  <si>
    <t>tert.am</t>
  </si>
  <si>
    <t>mfa.am</t>
  </si>
  <si>
    <t>karabakhnow artsakh</t>
  </si>
  <si>
    <t>aghdam azerbaijan karabakh karabakhnow stoparmenia endoccupation azerbaijan armenianterror</t>
  </si>
  <si>
    <t>aghdam karabakh karabakhnow</t>
  </si>
  <si>
    <t>armenia yerevan nkpeace karabakhnow õ€õ¡õµõ¡õ½õ¿õ¡õ¶ ôµö€ö‡õ¡õ¶ ô¼õ¸ö‚ö€õ¥ö€ ô±õ·õ­õ¡ö€õ° õ”õ¡õ²õ¡ö„õ¡õ¯õ¡õ¶õ¸ö‚õ©õµõ¸ö‚õ¶ õ„õ·õ¡õ¯õ¸ö‚õµõ© õõºõ¸ö€õ¿ õõ¶õ¿õ¥õ½õ¸ö‚õ©õµõ¸ö‚õ¶</t>
  </si>
  <si>
    <t>karabakhnow karabakhisarmenia sumgaitgenocide selfdetermination</t>
  </si>
  <si>
    <t>azerbaijan uzeyir</t>
  </si>
  <si>
    <t>freesavchenko ukraine syria karabakhnow russia</t>
  </si>
  <si>
    <t>karvachar artsakh armenia kids school coding education children code nkpeace karabakh karabakhnow</t>
  </si>
  <si>
    <t>karvachar artsakh armenia kids school coding education</t>
  </si>
  <si>
    <t>khojavand</t>
  </si>
  <si>
    <t>shusha</t>
  </si>
  <si>
    <t>azerbaijan karabakh shusha nk</t>
  </si>
  <si>
    <t>armenian azerbaijan karabakhnow</t>
  </si>
  <si>
    <t>azerbaijan armenian karabakhnow karabakh</t>
  </si>
  <si>
    <t>armenia azerbaijan artsakh karabakh karabakhnow</t>
  </si>
  <si>
    <t>aserbaidschanische israelischen nkpeace karabakhnow artsakh</t>
  </si>
  <si>
    <t>azerbaijan</t>
  </si>
  <si>
    <t>ilhamaliyev karabakhisazerbaijan karabakhnow azerbaijan valdai</t>
  </si>
  <si>
    <t>karabakh shusha nk endoccupation stoparmenia karabakhnow armenianterror azerbaijan aztwi</t>
  </si>
  <si>
    <t>karabakh shusha nk endoccupation stoparmenia karabakhnow armenianterror music azerbaijan baku aztwi</t>
  </si>
  <si>
    <t>azerbaijan karabakh karabakhnow stoparmenia endoccupation azerbaijan armenianterror aztwi</t>
  </si>
  <si>
    <t>karabakh azerbaijan</t>
  </si>
  <si>
    <t>karabakh karabakhnow karabakhisazerbaijan</t>
  </si>
  <si>
    <t>azerbaijan karabakh karabakhnow karabakhisazerbaijan</t>
  </si>
  <si>
    <t>azerbaijan karabakh karabakhnow karabakhisazerbaijan armenia stopaggression</t>
  </si>
  <si>
    <t>karabakh azerbaijan armenia valdai karabakhnow endoccupation aztwi armenianterror nk</t>
  </si>
  <si>
    <t>azerbaijan nonkpeace karabakhnow</t>
  </si>
  <si>
    <t>aliyev nkpeace karabakhnow</t>
  </si>
  <si>
    <t>armenian aliyev karabakhnow</t>
  </si>
  <si>
    <t>karabakh shusha nk endoccupation stoparmenia karabakhnow armenianterror</t>
  </si>
  <si>
    <t>azerbaijan uzeyir shusha karabakh karabakhnow endocupation aztwi</t>
  </si>
  <si>
    <t>aghdam karabakh karabakhnow stoparmenia endoccupation azerbaijan armenianterror</t>
  </si>
  <si>
    <t>aghdam azerbaijan karabakh karabakhnow stoparmenia endoccupation azerbaijan armenianterror aztwi</t>
  </si>
  <si>
    <t>shusha azerbaijan karabakh karabakhnow stoparmenia endoccupation azerbaijan armenianterror aztwi</t>
  </si>
  <si>
    <t>khojavand azerbaijan karabakh karabakhnow stoparmenia endoccupation azerbaijan armenianterror</t>
  </si>
  <si>
    <t>azerbaijan karabakh shusha nk endoccupation stoparmenia karabakhnow armenianterror music azerbaijan baku aztwi</t>
  </si>
  <si>
    <t>children artsakh armenia karabakh karabakhnow summer2019 smile_world nowar</t>
  </si>
  <si>
    <t>karabakh azerbaijan armenia yerevan nkpeace karabakhnow õ€õ¡õµõ¡õ½õ¿õ¡õ¶ ôµö€ö‡õ¡õ¶</t>
  </si>
  <si>
    <t>karabakh azerbaijan armenia yerevan nkpeace karabakhnow հայաստան երևան</t>
  </si>
  <si>
    <t>karabakh azerbaijan armenia yerevan nkpeace karabakhnow հայաստան երևան karabakh azerbaijan armenia yerevan nkpeace karabakhnow հայաստան երևան</t>
  </si>
  <si>
    <t>armenia yerevan nkpeace karabakhnow õ€õ¡õµõ¡õ½õ¿õ¡õ¶ ôµö€ö‡õ¡õ¶</t>
  </si>
  <si>
    <t>https://pbs.twimg.com/media/EFdSnExU0AIXgD3.jpg</t>
  </si>
  <si>
    <t>https://pbs.twimg.com/media/EFiaJZ_XkAAtMrr.jpg</t>
  </si>
  <si>
    <t>https://pbs.twimg.com/media/CfSvGS0UEAATyGR.jpg</t>
  </si>
  <si>
    <t>https://pbs.twimg.com/media/CgQy9qUUUAA12QT.png</t>
  </si>
  <si>
    <t>https://pbs.twimg.com/media/EF0GvyYXkAAm77e.jpg</t>
  </si>
  <si>
    <t>https://pbs.twimg.com/media/EF-KVbvUUAEyIQO.jpg</t>
  </si>
  <si>
    <t>https://pbs.twimg.com/ext_tw_video_thumb/1179903069896810497/pu/img/tXcvnMf_SDtaLKQm.jpg</t>
  </si>
  <si>
    <t>https://pbs.twimg.com/ext_tw_video_thumb/1180017793246388224/pu/img/3db7fT82kyOQIgil.jpg</t>
  </si>
  <si>
    <t>https://pbs.twimg.com/ext_tw_video_thumb/1174311113133109248/pu/img/stP6OYctydNj7llj.jpg</t>
  </si>
  <si>
    <t>https://pbs.twimg.com/media/EFc81N_VAAEy-yt.jpg</t>
  </si>
  <si>
    <t>https://pbs.twimg.com/media/EF2haLdW4AEeDl4.png</t>
  </si>
  <si>
    <t>https://pbs.twimg.com/media/EF2kmeNU0AA6YOy.png</t>
  </si>
  <si>
    <t>https://pbs.twimg.com/media/EGTe7SgU0AA310T.jpg</t>
  </si>
  <si>
    <t>https://pbs.twimg.com/media/EF8Mp5vXYAArrCo.png</t>
  </si>
  <si>
    <t>https://pbs.twimg.com/media/EF8M7YWWwAAP8y1.png</t>
  </si>
  <si>
    <t>https://pbs.twimg.com/media/EF8XQ86W4AE9w53.png</t>
  </si>
  <si>
    <t>https://pbs.twimg.com/media/EF9PkCSXUAES6mD.jpg</t>
  </si>
  <si>
    <t>https://pbs.twimg.com/media/EF9PuNiXYAY8f7Z.jpg</t>
  </si>
  <si>
    <t>https://pbs.twimg.com/media/EF9P3aJW4AITjwD.jpg</t>
  </si>
  <si>
    <t>https://pbs.twimg.com/media/EF9QCktWoAEkawY.jpg</t>
  </si>
  <si>
    <t>https://pbs.twimg.com/media/EF9QLcGW4AAmuI2.jpg</t>
  </si>
  <si>
    <t>https://pbs.twimg.com/media/EGBRteNW4AAWeDv.png</t>
  </si>
  <si>
    <t>https://pbs.twimg.com/media/EGBSPXjXYAAU5wC.png</t>
  </si>
  <si>
    <t>https://pbs.twimg.com/media/EGBSkOqXkAEXkI6.png</t>
  </si>
  <si>
    <t>https://pbs.twimg.com/media/EGBS9xpWoAA4a4M.png</t>
  </si>
  <si>
    <t>https://pbs.twimg.com/media/EGBiCIWWoAAH62a.png</t>
  </si>
  <si>
    <t>https://pbs.twimg.com/media/EGCzFl9X0AYPCTE.jpg</t>
  </si>
  <si>
    <t>https://pbs.twimg.com/media/EGCzQg6W4AAWjyc.jpg</t>
  </si>
  <si>
    <t>https://pbs.twimg.com/media/EGCzcOLWkAIIECH.jpg</t>
  </si>
  <si>
    <t>https://pbs.twimg.com/media/EGGmrzwWsAAnbin.jpg</t>
  </si>
  <si>
    <t>https://pbs.twimg.com/media/EGGmxB5W4AEnaAm.jpg</t>
  </si>
  <si>
    <t>https://pbs.twimg.com/media/EGGm0wyWoAINTHw.jpg</t>
  </si>
  <si>
    <t>https://pbs.twimg.com/media/EGGm5dfXYAAGw8g.jpg</t>
  </si>
  <si>
    <t>https://pbs.twimg.com/media/EGHEMRWWoAEVx1P.jpg</t>
  </si>
  <si>
    <t>https://pbs.twimg.com/media/EGQKu7dW4AIKG0g.png</t>
  </si>
  <si>
    <t>https://pbs.twimg.com/media/EGQnt-XXoAIlnnJ.png</t>
  </si>
  <si>
    <t>https://pbs.twimg.com/media/EGQ9jyBXYAExd49.png</t>
  </si>
  <si>
    <t>https://pbs.twimg.com/media/EGQ9uu1W4AA8bV6.png</t>
  </si>
  <si>
    <t>https://pbs.twimg.com/media/EGR9bYZW4AEFnht.jpg</t>
  </si>
  <si>
    <t>https://pbs.twimg.com/media/EGVa3CiXYAIDYBQ.png</t>
  </si>
  <si>
    <t>https://pbs.twimg.com/media/EGVbBvFX0AEMIX9.png</t>
  </si>
  <si>
    <t>https://pbs.twimg.com/media/EGVbQelXYAEdIF_.png</t>
  </si>
  <si>
    <t>https://pbs.twimg.com/media/EGWDiCEXYAA0kDZ.png</t>
  </si>
  <si>
    <t>https://pbs.twimg.com/media/EGXGVYUWwAI2COl.jpg</t>
  </si>
  <si>
    <t>https://pbs.twimg.com/media/EGXGnM2XkAERqw7.jpg</t>
  </si>
  <si>
    <t>https://pbs.twimg.com/media/EGXHE7iW4AEQQlA.jpg</t>
  </si>
  <si>
    <t>https://pbs.twimg.com/media/EGXHSPiXUAEBsJr.jpg</t>
  </si>
  <si>
    <t>https://pbs.twimg.com/media/EGXHcS0X0AYjqY7.jpg</t>
  </si>
  <si>
    <t>https://pbs.twimg.com/media/EGXHq4wX0AEO83j.jpg</t>
  </si>
  <si>
    <t>https://pbs.twimg.com/media/EFTHc4RW4AAauD9.jpg</t>
  </si>
  <si>
    <t>https://pbs.twimg.com/media/EFTHk5qXYAIx6Ph.jpg</t>
  </si>
  <si>
    <t>https://pbs.twimg.com/media/EFTHqJOX4AAgPqf.jpg</t>
  </si>
  <si>
    <t>https://pbs.twimg.com/media/EFTHurYX4AAw30O.jpg</t>
  </si>
  <si>
    <t>https://pbs.twimg.com/media/EFTHyfLXUAEaU1d.jpg</t>
  </si>
  <si>
    <t>https://pbs.twimg.com/media/EFUMUY9XsAE-xta.jpg</t>
  </si>
  <si>
    <t>https://pbs.twimg.com/media/EFUMa1IXoAIVvne.jpg</t>
  </si>
  <si>
    <t>https://pbs.twimg.com/media/EFUMt7kX4AUAKoz.jpg</t>
  </si>
  <si>
    <t>https://pbs.twimg.com/media/EFUMz6kXkAYE7dW.jpg</t>
  </si>
  <si>
    <t>https://pbs.twimg.com/media/EFUM74tX4AEkzeE.jpg</t>
  </si>
  <si>
    <t>https://pbs.twimg.com/media/EFXmMwPXkAIQ64y.png</t>
  </si>
  <si>
    <t>https://pbs.twimg.com/media/EFXmWIcWkAAev2d.png</t>
  </si>
  <si>
    <t>https://pbs.twimg.com/media/EFXmkYXXoAIrna0.png</t>
  </si>
  <si>
    <t>https://pbs.twimg.com/media/EFYRROWXYAAPVsH.png</t>
  </si>
  <si>
    <t>https://pbs.twimg.com/media/EFYRp1XXYAEoLvp.jpg</t>
  </si>
  <si>
    <t>https://pbs.twimg.com/media/EFZWBpQXYAc70N_.jpg</t>
  </si>
  <si>
    <t>https://pbs.twimg.com/media/EFZWMuQXsAU-4kd.jpg</t>
  </si>
  <si>
    <t>https://pbs.twimg.com/media/EFZWV8zXkAE0Xb1.jpg</t>
  </si>
  <si>
    <t>https://pbs.twimg.com/media/EFZWiLuWsAAlGrZ.jpg</t>
  </si>
  <si>
    <t>https://pbs.twimg.com/media/EFZWqjwXsAAhSHH.jpg</t>
  </si>
  <si>
    <t>https://pbs.twimg.com/media/EFZW3oUX4AA7v37.jpg</t>
  </si>
  <si>
    <t>https://pbs.twimg.com/media/EFZXDffWkAAAP4L.jpg</t>
  </si>
  <si>
    <t>https://pbs.twimg.com/media/EFZXMntXUAEaI71.jpg</t>
  </si>
  <si>
    <t>https://pbs.twimg.com/media/EFdT5paUUAEdNIN.png</t>
  </si>
  <si>
    <t>https://pbs.twimg.com/media/EFednExXoAEh4h5.jpg</t>
  </si>
  <si>
    <t>https://pbs.twimg.com/media/EFedvA_WoAIehxJ.jpg</t>
  </si>
  <si>
    <t>https://pbs.twimg.com/media/EFed4tSWwAAS_me.jpg</t>
  </si>
  <si>
    <t>https://pbs.twimg.com/media/EFed_OhXoAIbFv0.jpg</t>
  </si>
  <si>
    <t>https://pbs.twimg.com/media/EFiyPncWsAA5m_u.jpg</t>
  </si>
  <si>
    <t>https://pbs.twimg.com/media/EFiyaPkWsAIy81q.jpg</t>
  </si>
  <si>
    <t>https://pbs.twimg.com/media/EFiyh8kXkAAYsTl.jpg</t>
  </si>
  <si>
    <t>https://pbs.twimg.com/media/EFiypjBXUAE_pvF.jpg</t>
  </si>
  <si>
    <t>https://pbs.twimg.com/media/EFiyyFcWsAAWVCK.jpg</t>
  </si>
  <si>
    <t>https://pbs.twimg.com/media/EFsK2gPWsAA9Sj9.png</t>
  </si>
  <si>
    <t>https://pbs.twimg.com/media/EFshDcWX0AYlHyX.png</t>
  </si>
  <si>
    <t>https://pbs.twimg.com/media/EFt2BiSXUAEgkL0.jpg</t>
  </si>
  <si>
    <t>https://pbs.twimg.com/media/EFt2PcpXUAIPPAE.jpg</t>
  </si>
  <si>
    <t>https://pbs.twimg.com/media/EFxewIDXYAE_riD.png</t>
  </si>
  <si>
    <t>https://pbs.twimg.com/media/EFxe5vFWsAA2QBe.png</t>
  </si>
  <si>
    <t>https://pbs.twimg.com/media/EFxfC-nWsAUicBd.png</t>
  </si>
  <si>
    <t>https://pbs.twimg.com/media/EFxfMrzWwAEFmn_.png</t>
  </si>
  <si>
    <t>https://pbs.twimg.com/media/EFxfcqnW4AADLTW.png</t>
  </si>
  <si>
    <t>https://pbs.twimg.com/media/EFxfoTXWsAAQ_fR.png</t>
  </si>
  <si>
    <t>https://pbs.twimg.com/media/EFxf5BbX0AA5Usi.png</t>
  </si>
  <si>
    <t>https://pbs.twimg.com/media/EFxf-FvXoAAEsUX.png</t>
  </si>
  <si>
    <t>https://pbs.twimg.com/media/EFxgIO7WoAELnzf.png</t>
  </si>
  <si>
    <t>https://pbs.twimg.com/media/EFyD8GVXYAEsSC9.jpg</t>
  </si>
  <si>
    <t>https://pbs.twimg.com/media/EFyEHGrWoAA9MOw.png</t>
  </si>
  <si>
    <t>https://pbs.twimg.com/media/EFzAIdSXkAIg1zB.jpg</t>
  </si>
  <si>
    <t>https://pbs.twimg.com/media/EFzAXpqW4AANh0w.jpg</t>
  </si>
  <si>
    <t>https://pbs.twimg.com/media/EFzA91eW4AApQCh.jpg</t>
  </si>
  <si>
    <t>https://pbs.twimg.com/media/EFzBLIKW4AE7QOi.jpg</t>
  </si>
  <si>
    <t>https://pbs.twimg.com/media/EFzBVBmWkAAM3Jf.jpg</t>
  </si>
  <si>
    <t>https://pbs.twimg.com/media/EFzBd2aXYAAYCBu.jpg</t>
  </si>
  <si>
    <t>https://pbs.twimg.com/media/EFzBq9RWsAE9BWg.jpg</t>
  </si>
  <si>
    <t>https://pbs.twimg.com/media/EFzBzAQU4AMxMc1.jpg</t>
  </si>
  <si>
    <t>https://pbs.twimg.com/media/EF3M3MSWkAA0OMM.jpg</t>
  </si>
  <si>
    <t>https://pbs.twimg.com/media/EF3M9u_XkAABXtw.jpg</t>
  </si>
  <si>
    <t>https://pbs.twimg.com/media/EF3NYvmWwAUHOnN.jpg</t>
  </si>
  <si>
    <t>https://pbs.twimg.com/media/EF3NnaWWwAAApN3.jpg</t>
  </si>
  <si>
    <t>https://pbs.twimg.com/media/EF3NuM1XYAEReLx.jpg</t>
  </si>
  <si>
    <t>https://pbs.twimg.com/media/EF4L2HIWkAACHUi.jpg</t>
  </si>
  <si>
    <t>https://pbs.twimg.com/media/EF4MCT6XUAEVi5l.jpg</t>
  </si>
  <si>
    <t>https://pbs.twimg.com/media/EF4MMBSWwAEkLTS.jpg</t>
  </si>
  <si>
    <t>https://pbs.twimg.com/media/EF7p88zXkAAdpf-.png</t>
  </si>
  <si>
    <t>https://pbs.twimg.com/media/EF7qTjFXUAAxQgX.png</t>
  </si>
  <si>
    <t>https://pbs.twimg.com/media/EF7qZGgWoAAakoU.png</t>
  </si>
  <si>
    <t>https://pbs.twimg.com/media/EF7qmByXoAA0ZlY.png</t>
  </si>
  <si>
    <t>https://pbs.twimg.com/media/EF7qvYNXoAAfUu0.png</t>
  </si>
  <si>
    <t>http://pbs.twimg.com/profile_images/902558217380569088/RgqFjsNR_normal.jpg</t>
  </si>
  <si>
    <t>http://pbs.twimg.com/profile_images/1139483403680735232/7Sc2etVq_normal.png</t>
  </si>
  <si>
    <t>http://pbs.twimg.com/profile_images/813367594044588033/sKqbTg_C_normal.jpg</t>
  </si>
  <si>
    <t>http://pbs.twimg.com/profile_images/2602191876/fblogonews_normal.jpg</t>
  </si>
  <si>
    <t>http://pbs.twimg.com/profile_images/378800000645849060/398a3c54ea975a5e66a35a1d7e5897cd_normal.jpeg</t>
  </si>
  <si>
    <t>http://pbs.twimg.com/profile_images/914499125458153472/3DQJwBfd_normal.jpg</t>
  </si>
  <si>
    <t>http://pbs.twimg.com/profile_images/378800000798772182/56314e6cababe6d6a4f08199cf2fe4b4_normal.png</t>
  </si>
  <si>
    <t>http://pbs.twimg.com/profile_images/1102966423746428930/0XObbRYl_normal.jpg</t>
  </si>
  <si>
    <t>http://pbs.twimg.com/profile_images/727776560682545152/mzNSIbFe_normal.jpg</t>
  </si>
  <si>
    <t>http://pbs.twimg.com/profile_images/1179414679703171075/BItjUZlD_normal.jpg</t>
  </si>
  <si>
    <t>http://pbs.twimg.com/profile_images/724845343662301184/mUWLxHEX_normal.jpg</t>
  </si>
  <si>
    <t>http://pbs.twimg.com/profile_images/1133879359138390016/ZzXzCPX1_normal.png</t>
  </si>
  <si>
    <t>http://pbs.twimg.com/profile_images/1132914555997315072/nmhCxbrD_normal.png</t>
  </si>
  <si>
    <t>http://pbs.twimg.com/profile_images/799213750712680448/Qa_qbQC5_normal.jpg</t>
  </si>
  <si>
    <t>http://pbs.twimg.com/profile_images/981047416353943552/8VlZKN_0_normal.jpg</t>
  </si>
  <si>
    <t>http://pbs.twimg.com/profile_images/983221439414394880/ou0O2Zs5_normal.jpg</t>
  </si>
  <si>
    <t>http://pbs.twimg.com/profile_images/739726848179965952/ggg4hsXb_normal.jpg</t>
  </si>
  <si>
    <t>http://pbs.twimg.com/profile_images/1088712855950630912/gfQJUXic_normal.jpg</t>
  </si>
  <si>
    <t>http://pbs.twimg.com/profile_images/1094687415774691328/u-JHm3K6_normal.jpg</t>
  </si>
  <si>
    <t>http://pbs.twimg.com/profile_images/2313018695/yvw9x7dconij1v57qz63_normal.jpeg</t>
  </si>
  <si>
    <t>http://pbs.twimg.com/profile_images/851513005821112322/RMjiTMuM_normal.jpg</t>
  </si>
  <si>
    <t>http://pbs.twimg.com/profile_images/909832780426743808/g1O72ANW_normal.jpg</t>
  </si>
  <si>
    <t>http://pbs.twimg.com/profile_images/1038226889310175232/V-1Rjub0_normal.jpg</t>
  </si>
  <si>
    <t>http://pbs.twimg.com/profile_images/378800000208402079/971fd0d9703355d3536205c699b6a5c2_normal.jpeg</t>
  </si>
  <si>
    <t>http://pbs.twimg.com/profile_images/1161606500214812672/-yH6Otwu_normal.jpg</t>
  </si>
  <si>
    <t>http://pbs.twimg.com/profile_images/901438966511140864/LZrNYMwN_normal.jpg</t>
  </si>
  <si>
    <t>http://pbs.twimg.com/profile_images/757859986341003264/KWPLGvh8_normal.jpg</t>
  </si>
  <si>
    <t>http://pbs.twimg.com/profile_images/2370427839/kaado2sve90u2swc2l4r_normal.jpeg</t>
  </si>
  <si>
    <t>http://pbs.twimg.com/profile_images/1072839243033120768/QEYHJzWW_normal.jpg</t>
  </si>
  <si>
    <t>http://pbs.twimg.com/profile_images/1180869574100733952/DVE_AmXF_normal.jpg</t>
  </si>
  <si>
    <t>http://pbs.twimg.com/profile_images/1180871930020282369/B1CTqrVr_normal.jpg</t>
  </si>
  <si>
    <t>https://twitter.com/#!/anitabakian/status/1177146969225121792</t>
  </si>
  <si>
    <t>https://twitter.com/#!/spashazade/status/1177500666295549953</t>
  </si>
  <si>
    <t>https://twitter.com/#!/faridgahramanov/status/1177509700994097152</t>
  </si>
  <si>
    <t>https://twitter.com/#!/elmeddinbehbud/status/1177561503349825536</t>
  </si>
  <si>
    <t>https://twitter.com/#!/newtimes_az/status/1177601628632948737</t>
  </si>
  <si>
    <t>https://twitter.com/#!/hayatskinfo1/status/1177860795985739777</t>
  </si>
  <si>
    <t>https://twitter.com/#!/narenonar/status/717390775802335232</t>
  </si>
  <si>
    <t>https://twitter.com/#!/eminn998/status/1177876194022305792</t>
  </si>
  <si>
    <t>https://twitter.com/#!/micfo35/status/1177937298819813376</t>
  </si>
  <si>
    <t>https://twitter.com/#!/micfo35/status/1177937456349491203</t>
  </si>
  <si>
    <t>https://twitter.com/#!/ukrainik/status/721757876428013569</t>
  </si>
  <si>
    <t>https://twitter.com/#!/ukrainik/status/1178155223057129472</t>
  </si>
  <si>
    <t>https://twitter.com/#!/karvacharmath/status/1179106113523990534</t>
  </si>
  <si>
    <t>https://twitter.com/#!/vmakenas/status/1179106561450528768</t>
  </si>
  <si>
    <t>https://twitter.com/#!/vuqarm/status/1179293032811769861</t>
  </si>
  <si>
    <t>https://twitter.com/#!/azembiran/status/1177509711567998976</t>
  </si>
  <si>
    <t>https://twitter.com/#!/azembiran/status/1179391252938276866</t>
  </si>
  <si>
    <t>https://twitter.com/#!/azembiran/status/1179393153041870848</t>
  </si>
  <si>
    <t>https://twitter.com/#!/azembiran/status/1179393165738024968</t>
  </si>
  <si>
    <t>https://twitter.com/#!/aynurnargis/status/1179414914642907144</t>
  </si>
  <si>
    <t>https://twitter.com/#!/azembkorea/status/1179594227023376384</t>
  </si>
  <si>
    <t>https://twitter.com/#!/mammadli_t/status/1179659517291827200</t>
  </si>
  <si>
    <t>https://twitter.com/#!/mammadli_t/status/1179708402852909056</t>
  </si>
  <si>
    <t>https://twitter.com/#!/leilaenazvision/status/1179654850952515585</t>
  </si>
  <si>
    <t>https://twitter.com/#!/leilaenazvision/status/1179708540946128897</t>
  </si>
  <si>
    <t>https://twitter.com/#!/elmindaaliewa/status/1179708623041302528</t>
  </si>
  <si>
    <t>https://twitter.com/#!/guluzah92/status/1179708627642441729</t>
  </si>
  <si>
    <t>https://twitter.com/#!/currentnews_en/status/1179735751828889606</t>
  </si>
  <si>
    <t>https://twitter.com/#!/nkobserver/status/1179814038487781376</t>
  </si>
  <si>
    <t>https://twitter.com/#!/_saltus/status/1176800442812178433</t>
  </si>
  <si>
    <t>https://twitter.com/#!/_saltus/status/1179831485400047621</t>
  </si>
  <si>
    <t>https://twitter.com/#!/mirzayev1386/status/1179903331604598785</t>
  </si>
  <si>
    <t>https://twitter.com/#!/voicekarabakh/status/1180015209555140608</t>
  </si>
  <si>
    <t>https://twitter.com/#!/elsanagalar/status/1177508903371694080</t>
  </si>
  <si>
    <t>https://twitter.com/#!/elsanagalar/status/1179293967520866304</t>
  </si>
  <si>
    <t>https://twitter.com/#!/elsanagalar/status/1179294133434892288</t>
  </si>
  <si>
    <t>https://twitter.com/#!/elsanagalar/status/1180018330192809984</t>
  </si>
  <si>
    <t>https://twitter.com/#!/nargizxelef/status/1179912172966727686</t>
  </si>
  <si>
    <t>https://twitter.com/#!/nargizxelef/status/1179975290874978304</t>
  </si>
  <si>
    <t>https://twitter.com/#!/nargizxelef/status/1180041218434244609</t>
  </si>
  <si>
    <t>https://twitter.com/#!/azeri_voice/status/1180050960464453632</t>
  </si>
  <si>
    <t>https://twitter.com/#!/azambassadefr/status/1180062592842252288</t>
  </si>
  <si>
    <t>https://twitter.com/#!/frazdialogue/status/1180064354563235840</t>
  </si>
  <si>
    <t>https://twitter.com/#!/azembgermany/status/1180066457763360768</t>
  </si>
  <si>
    <t>https://twitter.com/#!/detoma7o/status/1180071154142388225</t>
  </si>
  <si>
    <t>https://twitter.com/#!/seymur66723636/status/1180071654384422912</t>
  </si>
  <si>
    <t>https://twitter.com/#!/azvisionen/status/1179493324874539009</t>
  </si>
  <si>
    <t>https://twitter.com/#!/azvisionen/status/1179708109486542848</t>
  </si>
  <si>
    <t>https://twitter.com/#!/toptweetsaz/status/1179764333150113793</t>
  </si>
  <si>
    <t>https://twitter.com/#!/voicekarabakh/status/1180017901589422080</t>
  </si>
  <si>
    <t>https://twitter.com/#!/toptweetsaz/status/1180096565362528257</t>
  </si>
  <si>
    <t>https://twitter.com/#!/hnikogh/status/1179805388151169027</t>
  </si>
  <si>
    <t>https://twitter.com/#!/hnikogh/status/1180073629129805824</t>
  </si>
  <si>
    <t>https://twitter.com/#!/hnikogh/status/1180139909157396481</t>
  </si>
  <si>
    <t>https://twitter.com/#!/_aziza_abasova_/status/1180182005511835654</t>
  </si>
  <si>
    <t>https://twitter.com/#!/voicekarabakh/status/1174311346822946816</t>
  </si>
  <si>
    <t>https://twitter.com/#!/voicekarabakh/status/1177476719554383872</t>
  </si>
  <si>
    <t>https://twitter.com/#!/voicekarabakh/status/1179276166227746817</t>
  </si>
  <si>
    <t>https://twitter.com/#!/voicekarabakh/status/1179279670568718336</t>
  </si>
  <si>
    <t>https://twitter.com/#!/voicekarabakh/status/1179285674530410496</t>
  </si>
  <si>
    <t>https://twitter.com/#!/voicekarabakh/status/1179288708241133569</t>
  </si>
  <si>
    <t>https://twitter.com/#!/ahsan_jehangir/status/1178629221721268224</t>
  </si>
  <si>
    <t>https://twitter.com/#!/ahsan_jehangir/status/1180199437261529088</t>
  </si>
  <si>
    <t>https://twitter.com/#!/_hairapetian_i/status/1181314202474078213</t>
  </si>
  <si>
    <t>https://twitter.com/#!/hayatskinfo/status/1179675561091842048</t>
  </si>
  <si>
    <t>https://twitter.com/#!/hayatskinfo/status/1179675858845540352</t>
  </si>
  <si>
    <t>https://twitter.com/#!/hayatskinfo/status/1179687225111597056</t>
  </si>
  <si>
    <t>https://twitter.com/#!/hayatskinfo/status/1179749117674901508</t>
  </si>
  <si>
    <t>https://twitter.com/#!/hayatskinfo/status/1179749289721040898</t>
  </si>
  <si>
    <t>https://twitter.com/#!/hayatskinfo/status/1179749447779209217</t>
  </si>
  <si>
    <t>https://twitter.com/#!/hayatskinfo/status/1179749639710486528</t>
  </si>
  <si>
    <t>https://twitter.com/#!/hayatskinfo/status/1179749789849788417</t>
  </si>
  <si>
    <t>https://twitter.com/#!/hayatskinfo/status/1180032969899151360</t>
  </si>
  <si>
    <t>https://twitter.com/#!/hayatskinfo/status/1180033545907003393</t>
  </si>
  <si>
    <t>https://twitter.com/#!/hayatskinfo/status/1180033902997594117</t>
  </si>
  <si>
    <t>https://twitter.com/#!/hayatskinfo/status/1180034347346337792</t>
  </si>
  <si>
    <t>https://twitter.com/#!/hayatskinfo/status/1180050906596945920</t>
  </si>
  <si>
    <t>https://twitter.com/#!/hayatskinfo/status/1180140016468664325</t>
  </si>
  <si>
    <t>https://twitter.com/#!/hayatskinfo/status/1180140202834190337</t>
  </si>
  <si>
    <t>https://twitter.com/#!/hayatskinfo/status/1180140404815138816</t>
  </si>
  <si>
    <t>https://twitter.com/#!/hayatskinfo/status/1180407856803323904</t>
  </si>
  <si>
    <t>https://twitter.com/#!/hayatskinfo/status/1180407944707559425</t>
  </si>
  <si>
    <t>https://twitter.com/#!/hayatskinfo/status/1180408007211077632</t>
  </si>
  <si>
    <t>https://twitter.com/#!/hayatskinfo/status/1180408088739942400</t>
  </si>
  <si>
    <t>https://twitter.com/#!/hayatskinfo/status/1180440297978896384</t>
  </si>
  <si>
    <t>https://twitter.com/#!/hayatskinfo/status/1181080822532718595</t>
  </si>
  <si>
    <t>https://twitter.com/#!/hayatskinfo/status/1181112692318314497</t>
  </si>
  <si>
    <t>https://twitter.com/#!/hayatskinfo/status/1181136709813243904</t>
  </si>
  <si>
    <t>https://twitter.com/#!/hayatskinfo/status/1181136892080852992</t>
  </si>
  <si>
    <t>https://twitter.com/#!/hayatskinfo/status/1181206916963405825</t>
  </si>
  <si>
    <t>https://twitter.com/#!/hayatskinfo/status/1181450395035619328</t>
  </si>
  <si>
    <t>https://twitter.com/#!/hayatskinfo/status/1181450578519613440</t>
  </si>
  <si>
    <t>https://twitter.com/#!/hayatskinfo/status/1181450831444500482</t>
  </si>
  <si>
    <t>https://twitter.com/#!/hayatskinfo/status/1181495126675349504</t>
  </si>
  <si>
    <t>https://twitter.com/#!/hayatskinfo/status/1181568555000705025</t>
  </si>
  <si>
    <t>https://twitter.com/#!/hayatskinfo/status/1181568859310043138</t>
  </si>
  <si>
    <t>https://twitter.com/#!/hayatskinfo/status/1181569370096619520</t>
  </si>
  <si>
    <t>https://twitter.com/#!/hayatskinfo/status/1181569598753255427</t>
  </si>
  <si>
    <t>https://twitter.com/#!/hayatskinfo/status/1181569772313616389</t>
  </si>
  <si>
    <t>https://twitter.com/#!/hayatskinfo/status/1181570021954338820</t>
  </si>
  <si>
    <t>https://twitter.com/#!/hayatskinfo/status/1176784708774092800</t>
  </si>
  <si>
    <t>https://twitter.com/#!/hayatskinfo/status/1176784846485630978</t>
  </si>
  <si>
    <t>https://twitter.com/#!/hayatskinfo/status/1176784934180179970</t>
  </si>
  <si>
    <t>https://twitter.com/#!/hayatskinfo/status/1176785012609495040</t>
  </si>
  <si>
    <t>https://twitter.com/#!/hayatskinfo/status/1176785079051476992</t>
  </si>
  <si>
    <t>https://twitter.com/#!/hayatskinfo/status/1176860428137324544</t>
  </si>
  <si>
    <t>https://twitter.com/#!/hayatskinfo/status/1176860623998730254</t>
  </si>
  <si>
    <t>https://twitter.com/#!/hayatskinfo/status/1176860866546978816</t>
  </si>
  <si>
    <t>https://twitter.com/#!/hayatskinfo/status/1176860969005441024</t>
  </si>
  <si>
    <t>https://twitter.com/#!/hayatskinfo/status/1176861107023163395</t>
  </si>
  <si>
    <t>https://twitter.com/#!/hayatskinfo/status/1177100006911877120</t>
  </si>
  <si>
    <t>https://twitter.com/#!/hayatskinfo/status/1177100159513223168</t>
  </si>
  <si>
    <t>https://twitter.com/#!/hayatskinfo/status/1177100406327042049</t>
  </si>
  <si>
    <t>https://twitter.com/#!/hayatskinfo/status/1177147374466195456</t>
  </si>
  <si>
    <t>https://twitter.com/#!/hayatskinfo/status/1177147768168734721</t>
  </si>
  <si>
    <t>https://twitter.com/#!/hayatskinfo/status/1177222946768793602</t>
  </si>
  <si>
    <t>https://twitter.com/#!/hayatskinfo/status/1177223134610632705</t>
  </si>
  <si>
    <t>https://twitter.com/#!/hayatskinfo/status/1177223295646785537</t>
  </si>
  <si>
    <t>https://twitter.com/#!/hayatskinfo/status/1177223503348740098</t>
  </si>
  <si>
    <t>https://twitter.com/#!/hayatskinfo/status/1177223646932275200</t>
  </si>
  <si>
    <t>https://twitter.com/#!/hayatskinfo/status/1177223874842439680</t>
  </si>
  <si>
    <t>https://twitter.com/#!/hayatskinfo/status/1177224076164784128</t>
  </si>
  <si>
    <t>https://twitter.com/#!/hayatskinfo/status/1177224232587145216</t>
  </si>
  <si>
    <t>https://twitter.com/#!/hayatskinfo/status/1177502104102916096</t>
  </si>
  <si>
    <t>https://twitter.com/#!/hayatskinfo/status/1177583128753463296</t>
  </si>
  <si>
    <t>https://twitter.com/#!/hayatskinfo/status/1177583263327621121</t>
  </si>
  <si>
    <t>https://twitter.com/#!/hayatskinfo/status/1177583430168657925</t>
  </si>
  <si>
    <t>https://twitter.com/#!/hayatskinfo/status/1177583541955256322</t>
  </si>
  <si>
    <t>https://twitter.com/#!/hayatskinfo/status/1177887290993123328</t>
  </si>
  <si>
    <t>https://twitter.com/#!/hayatskinfo/status/1177887471125831680</t>
  </si>
  <si>
    <t>https://twitter.com/#!/hayatskinfo/status/1177887605624582145</t>
  </si>
  <si>
    <t>https://twitter.com/#!/hayatskinfo/status/1177887734133919746</t>
  </si>
  <si>
    <t>https://twitter.com/#!/hayatskinfo/status/1177887881219776513</t>
  </si>
  <si>
    <t>https://twitter.com/#!/hayatskinfo/status/1178547677451182082</t>
  </si>
  <si>
    <t>https://twitter.com/#!/hayatskinfo/status/1178572089873358849</t>
  </si>
  <si>
    <t>https://twitter.com/#!/hayatskinfo/status/1178665501825863682</t>
  </si>
  <si>
    <t>https://twitter.com/#!/hayatskinfo/status/1178665740385361920</t>
  </si>
  <si>
    <t>https://twitter.com/#!/hayatskinfo/status/1178921403292233728</t>
  </si>
  <si>
    <t>https://twitter.com/#!/hayatskinfo/status/1178921563904761861</t>
  </si>
  <si>
    <t>https://twitter.com/#!/hayatskinfo/status/1178921724550750209</t>
  </si>
  <si>
    <t>https://twitter.com/#!/hayatskinfo/status/1178921893497319424</t>
  </si>
  <si>
    <t>https://twitter.com/#!/hayatskinfo/status/1178922166953402368</t>
  </si>
  <si>
    <t>https://twitter.com/#!/hayatskinfo/status/1178922362642878466</t>
  </si>
  <si>
    <t>https://twitter.com/#!/hayatskinfo/status/1178922651903041537</t>
  </si>
  <si>
    <t>https://twitter.com/#!/hayatskinfo/status/1178922739782078464</t>
  </si>
  <si>
    <t>https://twitter.com/#!/hayatskinfo/status/1178922912021172224</t>
  </si>
  <si>
    <t>https://twitter.com/#!/hayatskinfo/status/1178962323156934656</t>
  </si>
  <si>
    <t>https://twitter.com/#!/hayatskinfo/status/1178962478862143488</t>
  </si>
  <si>
    <t>https://twitter.com/#!/hayatskinfo/status/1179028481147068417</t>
  </si>
  <si>
    <t>https://twitter.com/#!/hayatskinfo/status/1179028722466381826</t>
  </si>
  <si>
    <t>https://twitter.com/#!/hayatskinfo/status/1179029376391888905</t>
  </si>
  <si>
    <t>https://twitter.com/#!/hayatskinfo/status/1179029605476438016</t>
  </si>
  <si>
    <t>https://twitter.com/#!/hayatskinfo/status/1179029778730377217</t>
  </si>
  <si>
    <t>https://twitter.com/#!/hayatskinfo/status/1179029928995676160</t>
  </si>
  <si>
    <t>https://twitter.com/#!/hayatskinfo/status/1179030152237461505</t>
  </si>
  <si>
    <t>https://twitter.com/#!/hayatskinfo/status/1179030291215781889</t>
  </si>
  <si>
    <t>https://twitter.com/#!/hayatskinfo/status/1179323933415415812</t>
  </si>
  <si>
    <t>https://twitter.com/#!/hayatskinfo/status/1179324045239734272</t>
  </si>
  <si>
    <t>https://twitter.com/#!/hayatskinfo/status/1179324631951511552</t>
  </si>
  <si>
    <t>https://twitter.com/#!/hayatskinfo/status/1179324759701688321</t>
  </si>
  <si>
    <t>https://twitter.com/#!/hayatskinfo/status/1179324875900674048</t>
  </si>
  <si>
    <t>https://twitter.com/#!/hayatskinfo/status/1179393185950384128</t>
  </si>
  <si>
    <t>https://twitter.com/#!/hayatskinfo/status/1179393393010585600</t>
  </si>
  <si>
    <t>https://twitter.com/#!/hayatskinfo/status/1179393558605901824</t>
  </si>
  <si>
    <t>https://twitter.com/#!/hayatskinfo/status/1179637402278739968</t>
  </si>
  <si>
    <t>https://twitter.com/#!/hayatskinfo/status/1179637790528720896</t>
  </si>
  <si>
    <t>https://twitter.com/#!/hayatskinfo/status/1179637891049365504</t>
  </si>
  <si>
    <t>https://twitter.com/#!/hayatskinfo/status/1179638104837230593</t>
  </si>
  <si>
    <t>https://twitter.com/#!/hayatskinfo/status/1179638269828616192</t>
  </si>
  <si>
    <t>1177146969225121792</t>
  </si>
  <si>
    <t>1177500666295549953</t>
  </si>
  <si>
    <t>1177509700994097152</t>
  </si>
  <si>
    <t>1177561503349825536</t>
  </si>
  <si>
    <t>1177601628632948737</t>
  </si>
  <si>
    <t>1177860795985739777</t>
  </si>
  <si>
    <t>717390775802335232</t>
  </si>
  <si>
    <t>1177876194022305792</t>
  </si>
  <si>
    <t>1177937298819813376</t>
  </si>
  <si>
    <t>1177937456349491203</t>
  </si>
  <si>
    <t>721757876428013569</t>
  </si>
  <si>
    <t>1178155223057129472</t>
  </si>
  <si>
    <t>1179106113523990534</t>
  </si>
  <si>
    <t>1179106561450528768</t>
  </si>
  <si>
    <t>1179293032811769861</t>
  </si>
  <si>
    <t>1177509711567998976</t>
  </si>
  <si>
    <t>1179391252938276866</t>
  </si>
  <si>
    <t>1179393153041870848</t>
  </si>
  <si>
    <t>1179393165738024968</t>
  </si>
  <si>
    <t>1179414914642907144</t>
  </si>
  <si>
    <t>1179594227023376384</t>
  </si>
  <si>
    <t>1179659517291827200</t>
  </si>
  <si>
    <t>1179708402852909056</t>
  </si>
  <si>
    <t>1179654850952515585</t>
  </si>
  <si>
    <t>1179708540946128897</t>
  </si>
  <si>
    <t>1179708623041302528</t>
  </si>
  <si>
    <t>1179708627642441729</t>
  </si>
  <si>
    <t>1179735751828889606</t>
  </si>
  <si>
    <t>1179814038487781376</t>
  </si>
  <si>
    <t>1176800442812178433</t>
  </si>
  <si>
    <t>1179831485400047621</t>
  </si>
  <si>
    <t>1179903331604598785</t>
  </si>
  <si>
    <t>1180015209555140608</t>
  </si>
  <si>
    <t>1177508903371694080</t>
  </si>
  <si>
    <t>1179293967520866304</t>
  </si>
  <si>
    <t>1179294133434892288</t>
  </si>
  <si>
    <t>1180018330192809984</t>
  </si>
  <si>
    <t>1179912172966727686</t>
  </si>
  <si>
    <t>1179975290874978304</t>
  </si>
  <si>
    <t>1180041218434244609</t>
  </si>
  <si>
    <t>1180050960464453632</t>
  </si>
  <si>
    <t>1180062592842252288</t>
  </si>
  <si>
    <t>1180064354563235840</t>
  </si>
  <si>
    <t>1180066457763360768</t>
  </si>
  <si>
    <t>1180071154142388225</t>
  </si>
  <si>
    <t>1180071654384422912</t>
  </si>
  <si>
    <t>1179493324874539009</t>
  </si>
  <si>
    <t>1179708109486542848</t>
  </si>
  <si>
    <t>1179764333150113793</t>
  </si>
  <si>
    <t>1180017901589422080</t>
  </si>
  <si>
    <t>1180096565362528257</t>
  </si>
  <si>
    <t>1179805388151169027</t>
  </si>
  <si>
    <t>1180073629129805824</t>
  </si>
  <si>
    <t>1180139909157396481</t>
  </si>
  <si>
    <t>1180182005511835654</t>
  </si>
  <si>
    <t>1174311346822946816</t>
  </si>
  <si>
    <t>1177476719554383872</t>
  </si>
  <si>
    <t>1179276166227746817</t>
  </si>
  <si>
    <t>1179279670568718336</t>
  </si>
  <si>
    <t>1179285674530410496</t>
  </si>
  <si>
    <t>1179288708241133569</t>
  </si>
  <si>
    <t>1178629221721268224</t>
  </si>
  <si>
    <t>1180199437261529088</t>
  </si>
  <si>
    <t>1181314202474078213</t>
  </si>
  <si>
    <t>1179675561091842048</t>
  </si>
  <si>
    <t>1179675858845540352</t>
  </si>
  <si>
    <t>1179687225111597056</t>
  </si>
  <si>
    <t>1179749117674901508</t>
  </si>
  <si>
    <t>1179749289721040898</t>
  </si>
  <si>
    <t>1179749447779209217</t>
  </si>
  <si>
    <t>1179749639710486528</t>
  </si>
  <si>
    <t>1179749789849788417</t>
  </si>
  <si>
    <t>1180032969899151360</t>
  </si>
  <si>
    <t>1180033545907003393</t>
  </si>
  <si>
    <t>1180033902997594117</t>
  </si>
  <si>
    <t>1180034347346337792</t>
  </si>
  <si>
    <t>1180050906596945920</t>
  </si>
  <si>
    <t>1180140016468664325</t>
  </si>
  <si>
    <t>1180140202834190337</t>
  </si>
  <si>
    <t>1180140404815138816</t>
  </si>
  <si>
    <t>1180407856803323904</t>
  </si>
  <si>
    <t>1180407944707559425</t>
  </si>
  <si>
    <t>1180408007211077632</t>
  </si>
  <si>
    <t>1180408088739942400</t>
  </si>
  <si>
    <t>1180440297978896384</t>
  </si>
  <si>
    <t>1181080822532718595</t>
  </si>
  <si>
    <t>1181112692318314497</t>
  </si>
  <si>
    <t>1181136709813243904</t>
  </si>
  <si>
    <t>1181136892080852992</t>
  </si>
  <si>
    <t>1181206916963405825</t>
  </si>
  <si>
    <t>1181450395035619328</t>
  </si>
  <si>
    <t>1181450578519613440</t>
  </si>
  <si>
    <t>1181450831444500482</t>
  </si>
  <si>
    <t>1181495126675349504</t>
  </si>
  <si>
    <t>1181568555000705025</t>
  </si>
  <si>
    <t>1181568859310043138</t>
  </si>
  <si>
    <t>1181569370096619520</t>
  </si>
  <si>
    <t>1181569598753255427</t>
  </si>
  <si>
    <t>1181569772313616389</t>
  </si>
  <si>
    <t>1181570021954338820</t>
  </si>
  <si>
    <t>1176784708774092800</t>
  </si>
  <si>
    <t>1176784846485630978</t>
  </si>
  <si>
    <t>1176784934180179970</t>
  </si>
  <si>
    <t>1176785012609495040</t>
  </si>
  <si>
    <t>1176785079051476992</t>
  </si>
  <si>
    <t>1176860428137324544</t>
  </si>
  <si>
    <t>1176860623998730254</t>
  </si>
  <si>
    <t>1176860866546978816</t>
  </si>
  <si>
    <t>1176860969005441024</t>
  </si>
  <si>
    <t>1176861107023163395</t>
  </si>
  <si>
    <t>1177100006911877120</t>
  </si>
  <si>
    <t>1177100159513223168</t>
  </si>
  <si>
    <t>1177100406327042049</t>
  </si>
  <si>
    <t>1177147374466195456</t>
  </si>
  <si>
    <t>1177147768168734721</t>
  </si>
  <si>
    <t>1177222946768793602</t>
  </si>
  <si>
    <t>1177223134610632705</t>
  </si>
  <si>
    <t>1177223295646785537</t>
  </si>
  <si>
    <t>1177223503348740098</t>
  </si>
  <si>
    <t>1177223646932275200</t>
  </si>
  <si>
    <t>1177223874842439680</t>
  </si>
  <si>
    <t>1177224076164784128</t>
  </si>
  <si>
    <t>1177224232587145216</t>
  </si>
  <si>
    <t>1177502104102916096</t>
  </si>
  <si>
    <t>1177583128753463296</t>
  </si>
  <si>
    <t>1177583263327621121</t>
  </si>
  <si>
    <t>1177583430168657925</t>
  </si>
  <si>
    <t>1177583541955256322</t>
  </si>
  <si>
    <t>1177887290993123328</t>
  </si>
  <si>
    <t>1177887471125831680</t>
  </si>
  <si>
    <t>1177887605624582145</t>
  </si>
  <si>
    <t>1177887734133919746</t>
  </si>
  <si>
    <t>1177887881219776513</t>
  </si>
  <si>
    <t>1178547677451182082</t>
  </si>
  <si>
    <t>1178572089873358849</t>
  </si>
  <si>
    <t>1178665501825863682</t>
  </si>
  <si>
    <t>1178665740385361920</t>
  </si>
  <si>
    <t>1178921403292233728</t>
  </si>
  <si>
    <t>1178921563904761861</t>
  </si>
  <si>
    <t>1178921724550750209</t>
  </si>
  <si>
    <t>1178921893497319424</t>
  </si>
  <si>
    <t>1178922166953402368</t>
  </si>
  <si>
    <t>1178922362642878466</t>
  </si>
  <si>
    <t>1178922651903041537</t>
  </si>
  <si>
    <t>1178922739782078464</t>
  </si>
  <si>
    <t>1178922912021172224</t>
  </si>
  <si>
    <t>1178962323156934656</t>
  </si>
  <si>
    <t>1178962478862143488</t>
  </si>
  <si>
    <t>1179028481147068417</t>
  </si>
  <si>
    <t>1179028722466381826</t>
  </si>
  <si>
    <t>1179029376391888905</t>
  </si>
  <si>
    <t>1179029605476438016</t>
  </si>
  <si>
    <t>1179029778730377217</t>
  </si>
  <si>
    <t>1179029928995676160</t>
  </si>
  <si>
    <t>1179030152237461505</t>
  </si>
  <si>
    <t>1179030291215781889</t>
  </si>
  <si>
    <t>1179323933415415812</t>
  </si>
  <si>
    <t>1179324045239734272</t>
  </si>
  <si>
    <t>1179324631951511552</t>
  </si>
  <si>
    <t>1179324759701688321</t>
  </si>
  <si>
    <t>1179324875900674048</t>
  </si>
  <si>
    <t>1179393185950384128</t>
  </si>
  <si>
    <t>1179393393010585600</t>
  </si>
  <si>
    <t>1179393558605901824</t>
  </si>
  <si>
    <t>1179637402278739968</t>
  </si>
  <si>
    <t>1179637790528720896</t>
  </si>
  <si>
    <t>1179637891049365504</t>
  </si>
  <si>
    <t>1179638104837230593</t>
  </si>
  <si>
    <t>1179638269828616192</t>
  </si>
  <si>
    <t>623282153267294208</t>
  </si>
  <si>
    <t>1179713264957186048</t>
  </si>
  <si>
    <t>1180042864216150017</t>
  </si>
  <si>
    <t/>
  </si>
  <si>
    <t>2375882414</t>
  </si>
  <si>
    <t>143742312</t>
  </si>
  <si>
    <t>185586556</t>
  </si>
  <si>
    <t>en</t>
  </si>
  <si>
    <t>hy</t>
  </si>
  <si>
    <t>und</t>
  </si>
  <si>
    <t>de</t>
  </si>
  <si>
    <t>1176866528555405312</t>
  </si>
  <si>
    <t>1179868464049205248</t>
  </si>
  <si>
    <t>1179851476774064128</t>
  </si>
  <si>
    <t>1180037530001006592</t>
  </si>
  <si>
    <t>Twitter for iPhone</t>
  </si>
  <si>
    <t>Twitter Web App</t>
  </si>
  <si>
    <t>Twitter for Android</t>
  </si>
  <si>
    <t>Twitter for iPad</t>
  </si>
  <si>
    <t>Twitter Web Client</t>
  </si>
  <si>
    <t>Toptweetsaz</t>
  </si>
  <si>
    <t>Retweet</t>
  </si>
  <si>
    <t>35.0757711,33.054742 
36.6232583,33.054742 
36.6232583,34.6919892 
35.0757711,34.6919892</t>
  </si>
  <si>
    <t>Lebanon</t>
  </si>
  <si>
    <t>LB</t>
  </si>
  <si>
    <t>583bd538eb3129d1</t>
  </si>
  <si>
    <t>country</t>
  </si>
  <si>
    <t>https://api.twitter.com/1.1/geo/id/583bd538eb3129d1.json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</si>
  <si>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</si>
  <si>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</si>
  <si>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</si>
  <si>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</si>
  <si>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</si>
  <si>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</si>
  <si>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</si>
  <si>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</si>
  <si>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</si>
  <si>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</si>
  <si>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</si>
  <si>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</si>
  <si>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</si>
  <si>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</si>
  <si>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</si>
  <si>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</si>
  <si>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</si>
  <si>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</si>
  <si>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</si>
  <si>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</si>
  <si>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</si>
  <si>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Ani</t>
  </si>
  <si>
    <t>Sheyxulislam Haji Allahshukur Pashazade</t>
  </si>
  <si>
    <t>Farid Gahramanov</t>
  </si>
  <si>
    <t>Voice Karabakh</t>
  </si>
  <si>
    <t>Elmeddin Behbud</t>
  </si>
  <si>
    <t>NewTimes.az</t>
  </si>
  <si>
    <t>Hayatskinfo</t>
  </si>
  <si>
    <t>Diana Prince</t>
  </si>
  <si>
    <t>N</t>
  </si>
  <si>
    <t>Аташ Алиев</t>
  </si>
  <si>
    <t>Sleepwalking No More!</t>
  </si>
  <si>
    <t>KarvachArmath</t>
  </si>
  <si>
    <t>Scratch Team</t>
  </si>
  <si>
    <t>Makenas</t>
  </si>
  <si>
    <t>V.Z.Muradov</t>
  </si>
  <si>
    <t>Az Embassy Iran</t>
  </si>
  <si>
    <t>Aynur Nargis</t>
  </si>
  <si>
    <t>AzEmbKorea</t>
  </si>
  <si>
    <t>Mammadli Turkan</t>
  </si>
  <si>
    <t>en.AzVision.az</t>
  </si>
  <si>
    <t>Leila</t>
  </si>
  <si>
    <t>Huru</t>
  </si>
  <si>
    <t>guluzah</t>
  </si>
  <si>
    <t>Gunel Beva</t>
  </si>
  <si>
    <t>Nagorno Karabakh Observer</t>
  </si>
  <si>
    <t>sciurus</t>
  </si>
  <si>
    <t>Karabakh MOD</t>
  </si>
  <si>
    <t>Hovhannes Nikoghosyan</t>
  </si>
  <si>
    <t>Şamxal Mirzəzadə</t>
  </si>
  <si>
    <t>Azerbaijani Community of Nagorno Karabakh</t>
  </si>
  <si>
    <t>Tural Ganjaliyev</t>
  </si>
  <si>
    <t>Elşən Ağalar   _xD83C__xDDE6__xD83C__xDDFF__xD83C__xDDF9__xD83C__xDDF7_  _xD83C__xDFF3_️_xD83C__xDFF4_</t>
  </si>
  <si>
    <t>Ilham Aliyev</t>
  </si>
  <si>
    <t>NargizXelef</t>
  </si>
  <si>
    <t>Qarabağ FK English</t>
  </si>
  <si>
    <t>Qarabağ FK</t>
  </si>
  <si>
    <t>Azeri Voice</t>
  </si>
  <si>
    <t>Ambassade d’Azerbaïdjan en France</t>
  </si>
  <si>
    <t>Association Dialogue France-Azerbaïdjan</t>
  </si>
  <si>
    <t>AzEmbGermany</t>
  </si>
  <si>
    <t>Toma7o</t>
  </si>
  <si>
    <t>Seymur Qurbanov</t>
  </si>
  <si>
    <t>Top Tweets [AZE]</t>
  </si>
  <si>
    <t>aziza abasova</t>
  </si>
  <si>
    <t>Ahsan Khan</t>
  </si>
  <si>
    <t>Irina Hairapetian</t>
  </si>
  <si>
    <t>Hayatsk</t>
  </si>
  <si>
    <t>Armenian Terror</t>
  </si>
  <si>
    <t>Karabakh Foundation</t>
  </si>
  <si>
    <t>The moment an innocent person is killed, a spirit prevails demanding justice.We will never forget until my great grandmother rests in peace! #ArmenianGenocide</t>
  </si>
  <si>
    <t>Sheikh of the Caucasus</t>
  </si>
  <si>
    <t>journalism (Turan news agency), history, law, human rights, culture, sport, nature, architecture, design, photography, logistics, transport</t>
  </si>
  <si>
    <t>Voice Karabakh is platform which covers facts about Azerbaijan's Nagorno Karabakh&amp;surrounded districts which is under occupation by Armenia more than 20 years.</t>
  </si>
  <si>
    <t>The Council on State Support to NGOs under the auspices of the President of the Republic of Azerbaijan, Head of the press office</t>
  </si>
  <si>
    <t>WE TWEET THE SECRETS!</t>
  </si>
  <si>
    <t>http://Hayatsk.info</t>
  </si>
  <si>
    <t>_xD83C__xDDE6__xD83C__xDDF2__xD83C__xDDEE__xD83C__xDDF7_ #IranianArmenian #Iranahay #Artsakh #ArmenianGenocide #AssyrianGenocide #GreekGenocide #justice4Copts</t>
  </si>
  <si>
    <t>Геополитика.. Мир движется к катастрофическому результату... Я всего лишь стараюсь показывать, куда и как мы идем... И немного о правах человека в ХХI веке...</t>
  </si>
  <si>
    <t>Free truth. Apply within. Could the Tree of Life suffer from the rot imposed by spoiled humankind?</t>
  </si>
  <si>
    <t>#Coding and #3Dmodeling club for #kids aged 8-15 in #Karvachar, #Artsakh, #Armenia.</t>
  </si>
  <si>
    <t>Official account of Scratch, the programming language &amp; online community where young people create stories, games, &amp; animations. Created by @llkgroup @medialab</t>
  </si>
  <si>
    <t>AZERBAYCANLI</t>
  </si>
  <si>
    <t>Official Twitter account of the Embassy of the Republic of Azerbaijan to the Islamic Republic of Iran</t>
  </si>
  <si>
    <t>Married_xD83D__xDC8D_
Happy _xD83D__xDE0D_
Blessed mom of two girls _xD83D__xDC96__xD83D__xDC96__xD83D__xDC9E_</t>
  </si>
  <si>
    <t>The Official Twitter Account of the Embassy of the Republic of Azerbaijan to the Republic of Korea</t>
  </si>
  <si>
    <t>Translator at http://en.azvision.az</t>
  </si>
  <si>
    <t>Content manager at http://en.azvision.az✍️_xD83D__xDC69_‍_xD83D__xDCBB_     Panda_xD83D__xDC3C_, nature_xD83C__xDF40_ &amp; peace ☮️lover❤️</t>
  </si>
  <si>
    <t>No big analysis here, just providing facts! Make your own judgements.  #Karabakh #Artsakh  #Armenia #Azerbaijan #conflict #military #peace</t>
  </si>
  <si>
    <t>Ministry of Defence of the Nagorno #Karabakh Republic, #Artsakh #NagornoKarabakh</t>
  </si>
  <si>
    <t>Teaching courses on Int'l conflicts, IR, and #StratComm (occasionally also #NKpeace) @auatweets. Personal views only. RT ≠ endorsement.</t>
  </si>
  <si>
    <t>Yaradanın dəyərsiz bir nütfədən xəlq etdiyi biri. #ForzaFener</t>
  </si>
  <si>
    <t>The Azerbaijani Community of the Nagorno Karabakh region of the Republic of Azerbaijan</t>
  </si>
  <si>
    <t>Chairman of the Azerbaijani Community of the Nagorno Karabakh region of the Republic of Azerbaijan.</t>
  </si>
  <si>
    <t>#Journalist #Photographer
Давайте станем более человечней.  _xD83C__xDDE6__xD83C__xDDFF__xD83C__xDDF9__xD83C__xDDF7_  "Believe to Turks. They will have authorities driving long."</t>
  </si>
  <si>
    <t>Official twitter channel of the President of the Republic of Azerbaijan - Ilham Aliyev.</t>
  </si>
  <si>
    <t>Integration of Azerbaijan Youth to Europe Organization (AGAT),president. Bachelor is social sciences/philosophy. Master is social-political philosophy.</t>
  </si>
  <si>
    <t>Welcome to the official English #QarabağFK Ağdam Twitter page!</t>
  </si>
  <si>
    <t>'Qarabağ'' Futbol Klubu</t>
  </si>
  <si>
    <t>#Azerbaijan news &amp; opinion in English. #Eurasia, #CentralAsia, #MiddleEast, #MENA, #Russia, #Georgia. #Turkey. #Ukraine, #Belarus, #Moldova, #Balkans</t>
  </si>
  <si>
    <t>Compte officiel de l’Ambassade de la Republique d'Azerbaïdjan en France -Azərbaycan Respublikasının Fransadakı Səfirliyinin rəsmi səhifəsi</t>
  </si>
  <si>
    <t>ADFA a pour objet de mieux faire connaître les cultures, les savoirs faire, les traditions françaises &amp; azerbaïdjanaises,dans un esprit de dialogue &amp; d’échanges</t>
  </si>
  <si>
    <t>Offizieller Twitter-Account der Botschaft der Republik Aserbaidschan in der Bundesrepublik Deutschland</t>
  </si>
  <si>
    <t>Ведущий, комментатор, обзоры, ревью, озвучка, переводы, стримы, подкасты. @AMDRTA
i'm a gamer not because i don't have a life but because i choose to have many</t>
  </si>
  <si>
    <t>Rolls-Royce</t>
  </si>
  <si>
    <t>Twitter Azərbaycan seqmentində ən populyar tvitlər. #aztwi</t>
  </si>
  <si>
    <t>Humanity, Justice, Rights, Peace, Unity &amp; Harmony: A voice @ourvoicematterz https://t.co/dTPoWU75k5</t>
  </si>
  <si>
    <t>Student of University Mesrop Mashtots_xD83D__xDC69__xD83C__xDFFD_‍_xD83C__xDF93_, Caucasus Study Faculty _xD83D__xDCDA_</t>
  </si>
  <si>
    <t>The Karabakh Foundation seeks to increase awareness in the US of the cultural heritage and traditions of the country of Azerbaijan &amp; the Caucasus regions.</t>
  </si>
  <si>
    <t>Diyarbakir, Turkey</t>
  </si>
  <si>
    <t>Azerbaijan</t>
  </si>
  <si>
    <t>Azerbaijan Republic</t>
  </si>
  <si>
    <t>Ontario, Canada</t>
  </si>
  <si>
    <t>MIT Media Lab - Cambridge, MA</t>
  </si>
  <si>
    <t>Karvachar, Artsakh, Armenia</t>
  </si>
  <si>
    <t>Azerbaycan</t>
  </si>
  <si>
    <t>Tehran</t>
  </si>
  <si>
    <t>Stepanakert, Karabakh, Artsakh</t>
  </si>
  <si>
    <t>Yerevan</t>
  </si>
  <si>
    <t>AZ-1008, Baku, G.Qədirbəyova 9</t>
  </si>
  <si>
    <t>Baku, Azerbaijan</t>
  </si>
  <si>
    <t>78, avenue d'Iéna, Paris</t>
  </si>
  <si>
    <t>France</t>
  </si>
  <si>
    <t>Berlin</t>
  </si>
  <si>
    <t>Nordrhein-Westfalen</t>
  </si>
  <si>
    <t>Azerbaijan Baku</t>
  </si>
  <si>
    <t>Azərbaycan</t>
  </si>
  <si>
    <t>Baku,Azerbaijan</t>
  </si>
  <si>
    <t>Abbottabad, Pakistan</t>
  </si>
  <si>
    <t>Stepanakert, Artsakh, Armenia</t>
  </si>
  <si>
    <t>Washington DC</t>
  </si>
  <si>
    <t>https://t.co/y9mDieAV96</t>
  </si>
  <si>
    <t>https://t.co/xW0QdhfAJb</t>
  </si>
  <si>
    <t>https://t.co/IGczPBYNoC</t>
  </si>
  <si>
    <t>https://t.co/fzaW3rR1gg</t>
  </si>
  <si>
    <t>http://t.co/gIyfbI5SQr</t>
  </si>
  <si>
    <t>https://t.co/0fr5MgPPk9</t>
  </si>
  <si>
    <t>http://t.co/gp6huRtOPh</t>
  </si>
  <si>
    <t>https://t.co/erbD1JOaBx</t>
  </si>
  <si>
    <t>https://t.co/iRauuySoeV</t>
  </si>
  <si>
    <t>http://t.co/DmPR57rwIp</t>
  </si>
  <si>
    <t>http://t.co/mc7jbJxbhf</t>
  </si>
  <si>
    <t>http://en.azvision.az</t>
  </si>
  <si>
    <t>https://t.co/4LmbuDVdhm</t>
  </si>
  <si>
    <t>https://t.co/6mh9fm5iYm</t>
  </si>
  <si>
    <t>http://t.co/XV6jQc5a2U</t>
  </si>
  <si>
    <t>https://t.co/mG6TltiSeR</t>
  </si>
  <si>
    <t>https://t.co/piOxnPJKK8</t>
  </si>
  <si>
    <t>http://t.co/RRecP2HJD5</t>
  </si>
  <si>
    <t>https://t.co/XdWAQoxP3Z</t>
  </si>
  <si>
    <t>http://t.co/rk51O3qqFj</t>
  </si>
  <si>
    <t>http://www.azambassade.fr</t>
  </si>
  <si>
    <t>https://t.co/OwI9DbQy6H</t>
  </si>
  <si>
    <t>https://t.co/IWYY1x1h1H</t>
  </si>
  <si>
    <t>https://t.co/lxlwKYMflg</t>
  </si>
  <si>
    <t>http://aztwi.com</t>
  </si>
  <si>
    <t>https://t.co/IGczPCgoga</t>
  </si>
  <si>
    <t>http://t.co/hq063lc0si</t>
  </si>
  <si>
    <t>Baku</t>
  </si>
  <si>
    <t>Abu Dhabi</t>
  </si>
  <si>
    <t>Eastern Time (US &amp; Canada)</t>
  </si>
  <si>
    <t>https://pbs.twimg.com/profile_banners/151822291/1559990773</t>
  </si>
  <si>
    <t>https://pbs.twimg.com/profile_banners/1168769556388749313/1567511431</t>
  </si>
  <si>
    <t>https://pbs.twimg.com/profile_banners/1139464275209129984/1560510776</t>
  </si>
  <si>
    <t>https://pbs.twimg.com/profile_banners/3282706160/1548404324</t>
  </si>
  <si>
    <t>https://pbs.twimg.com/profile_banners/819349890/1568306772</t>
  </si>
  <si>
    <t>https://pbs.twimg.com/profile_banners/989145086477844480/1568130108</t>
  </si>
  <si>
    <t>https://pbs.twimg.com/profile_banners/2155015890/1487003268</t>
  </si>
  <si>
    <t>https://pbs.twimg.com/profile_banners/2375882414/1513221503</t>
  </si>
  <si>
    <t>https://pbs.twimg.com/profile_banners/1108033549616250880/1553011759</t>
  </si>
  <si>
    <t>https://pbs.twimg.com/profile_banners/15538226/1555701336</t>
  </si>
  <si>
    <t>https://pbs.twimg.com/profile_banners/2218331720/1413524262</t>
  </si>
  <si>
    <t>https://pbs.twimg.com/profile_banners/293398411/1439462622</t>
  </si>
  <si>
    <t>https://pbs.twimg.com/profile_banners/727774131819843585/1565718456</t>
  </si>
  <si>
    <t>https://pbs.twimg.com/profile_banners/940483797409259520/1569866168</t>
  </si>
  <si>
    <t>https://pbs.twimg.com/profile_banners/1478929123/1472688972</t>
  </si>
  <si>
    <t>https://pbs.twimg.com/profile_banners/771242107/1515882415</t>
  </si>
  <si>
    <t>https://pbs.twimg.com/profile_banners/2835789451/1469522861</t>
  </si>
  <si>
    <t>https://pbs.twimg.com/profile_banners/860805278606004224/1531592652</t>
  </si>
  <si>
    <t>https://pbs.twimg.com/profile_banners/4566244703/1455800900</t>
  </si>
  <si>
    <t>https://pbs.twimg.com/profile_banners/716350953079848962/1557120605</t>
  </si>
  <si>
    <t>https://pbs.twimg.com/profile_banners/2904183747/1514310517</t>
  </si>
  <si>
    <t>https://pbs.twimg.com/profile_banners/3283108812/1437476552</t>
  </si>
  <si>
    <t>https://pbs.twimg.com/profile_banners/185586556/1407159805</t>
  </si>
  <si>
    <t>https://pbs.twimg.com/profile_banners/718433499502485506/1534880642</t>
  </si>
  <si>
    <t>https://pbs.twimg.com/profile_banners/1074236727835967488/1545336364</t>
  </si>
  <si>
    <t>https://pbs.twimg.com/profile_banners/2939939390/1546947832</t>
  </si>
  <si>
    <t>https://pbs.twimg.com/profile_banners/143742312/1496229737</t>
  </si>
  <si>
    <t>https://pbs.twimg.com/profile_banners/268781020/1456147463</t>
  </si>
  <si>
    <t>https://pbs.twimg.com/profile_banners/1047887353/1477302144</t>
  </si>
  <si>
    <t>https://pbs.twimg.com/profile_banners/2336409560/1404210187</t>
  </si>
  <si>
    <t>https://pbs.twimg.com/profile_banners/851507391506022401/1496949401</t>
  </si>
  <si>
    <t>https://pbs.twimg.com/profile_banners/1601096203/1550912658</t>
  </si>
  <si>
    <t>https://pbs.twimg.com/profile_banners/1009479707912523778/1529514600</t>
  </si>
  <si>
    <t>https://pbs.twimg.com/profile_banners/1630353224/1497432660</t>
  </si>
  <si>
    <t>https://pbs.twimg.com/profile_banners/1491063300/1528921719</t>
  </si>
  <si>
    <t>https://pbs.twimg.com/profile_banners/1004335387/1355344833</t>
  </si>
  <si>
    <t>https://pbs.twimg.com/profile_banners/236865129/1361808712</t>
  </si>
  <si>
    <t>https://pbs.twimg.com/profile_banners/69948337/1565554956</t>
  </si>
  <si>
    <t>https://pbs.twimg.com/profile_banners/1179121836111646720/1569962146</t>
  </si>
  <si>
    <t>https://pbs.twimg.com/profile_banners/740083182427639808/1465289235</t>
  </si>
  <si>
    <t>https://pbs.twimg.com/profile_banners/714793456414171137/1459325345</t>
  </si>
  <si>
    <t>tr</t>
  </si>
  <si>
    <t>http://abs.twimg.com/images/themes/theme12/bg.gif</t>
  </si>
  <si>
    <t>http://abs.twimg.com/images/themes/theme1/bg.png</t>
  </si>
  <si>
    <t>http://abs.twimg.com/images/themes/theme4/bg.gif</t>
  </si>
  <si>
    <t>http://abs.twimg.com/images/themes/theme15/bg.png</t>
  </si>
  <si>
    <t>http://abs.twimg.com/images/themes/theme14/bg.gif</t>
  </si>
  <si>
    <t>http://abs.twimg.com/images/themes/theme18/bg.gif</t>
  </si>
  <si>
    <t>http://pbs.twimg.com/profile_background_images/450234508952862720/kwypo5LT.jpeg</t>
  </si>
  <si>
    <t>http://pbs.twimg.com/profile_background_images/415096916/Twitter.jpg</t>
  </si>
  <si>
    <t>http://pbs.twimg.com/profile_images/1168769848199061504/epPyp1WI_normal.jpg</t>
  </si>
  <si>
    <t>http://pbs.twimg.com/profile_images/1153179970954584065/esZT91Wy_normal.jpg</t>
  </si>
  <si>
    <t>http://pbs.twimg.com/profile_images/717355441265750017/lifwREe0_normal.jpg</t>
  </si>
  <si>
    <t>http://pbs.twimg.com/profile_images/1158343606459088898/D_2uSig9_normal.jpg</t>
  </si>
  <si>
    <t>http://pbs.twimg.com/profile_images/1108034499605082112/znswtaKE_normal.jpg</t>
  </si>
  <si>
    <t>http://pbs.twimg.com/profile_images/1080557016463147008/sPN7F0Dd_normal.jpg</t>
  </si>
  <si>
    <t>http://pbs.twimg.com/profile_images/1115141817345826817/ikabvnsC_normal.png</t>
  </si>
  <si>
    <t>http://pbs.twimg.com/profile_images/622318656895062016/ZO-TUM5R_normal.jpg</t>
  </si>
  <si>
    <t>http://pbs.twimg.com/profile_images/1177934407346327553/65d-sSrG_normal.jpg</t>
  </si>
  <si>
    <t>http://pbs.twimg.com/profile_images/1076406155574947842/bWHCVu3G_normal.jpg</t>
  </si>
  <si>
    <t>http://pbs.twimg.com/profile_images/1114066428796243968/T4MrRKwA_normal.jpg</t>
  </si>
  <si>
    <t>http://pbs.twimg.com/profile_images/822699273640931329/hRayPD2G_normal.jpg</t>
  </si>
  <si>
    <t>http://pbs.twimg.com/profile_images/884808891346845697/vXoHa3oq_normal.jpg</t>
  </si>
  <si>
    <t>http://pbs.twimg.com/profile_images/563579184895635456/wtkIWjgu_normal.jpeg</t>
  </si>
  <si>
    <t>http://pbs.twimg.com/profile_images/1181128711401287680/5zEusjhM_normal.jpg</t>
  </si>
  <si>
    <t>http://pbs.twimg.com/profile_images/740102896243642368/h2mjQw2G_normal.jpg</t>
  </si>
  <si>
    <t>http://pbs.twimg.com/profile_images/714797098059829248/2v5VQoYl_normal.jpg</t>
  </si>
  <si>
    <t>http://pbs.twimg.com/profile_images/1107116538/KFdingbatfromlogo_normal.jpg</t>
  </si>
  <si>
    <t>Open Twitter Page for This Person</t>
  </si>
  <si>
    <t>https://twitter.com/anitabakian</t>
  </si>
  <si>
    <t>https://twitter.com/spashazade</t>
  </si>
  <si>
    <t>https://twitter.com/faridgahramanov</t>
  </si>
  <si>
    <t>https://twitter.com/voicekarabakh</t>
  </si>
  <si>
    <t>https://twitter.com/elmeddinbehbud</t>
  </si>
  <si>
    <t>https://twitter.com/newtimes_az</t>
  </si>
  <si>
    <t>https://twitter.com/hayatskinfo1</t>
  </si>
  <si>
    <t>https://twitter.com/narenonar</t>
  </si>
  <si>
    <t>https://twitter.com/eminn998</t>
  </si>
  <si>
    <t>https://twitter.com/micfo35</t>
  </si>
  <si>
    <t>https://twitter.com/ukrainik</t>
  </si>
  <si>
    <t>https://twitter.com/karvacharmath</t>
  </si>
  <si>
    <t>https://twitter.com/scratch</t>
  </si>
  <si>
    <t>https://twitter.com/vmakenas</t>
  </si>
  <si>
    <t>https://twitter.com/vuqarm</t>
  </si>
  <si>
    <t>https://twitter.com/azembiran</t>
  </si>
  <si>
    <t>https://twitter.com/aynurnargis</t>
  </si>
  <si>
    <t>https://twitter.com/azembkorea</t>
  </si>
  <si>
    <t>https://twitter.com/mammadli_t</t>
  </si>
  <si>
    <t>https://twitter.com/azvisionen</t>
  </si>
  <si>
    <t>https://twitter.com/leilaenazvision</t>
  </si>
  <si>
    <t>https://twitter.com/elmindaaliewa</t>
  </si>
  <si>
    <t>https://twitter.com/guluzah92</t>
  </si>
  <si>
    <t>https://twitter.com/currentnews_en</t>
  </si>
  <si>
    <t>https://twitter.com/nkobserver</t>
  </si>
  <si>
    <t>https://twitter.com/_saltus</t>
  </si>
  <si>
    <t>https://twitter.com/karabakh_mod</t>
  </si>
  <si>
    <t>https://twitter.com/hnikogh</t>
  </si>
  <si>
    <t>https://twitter.com/mirzayev1386</t>
  </si>
  <si>
    <t>https://twitter.com/azecommunitynk</t>
  </si>
  <si>
    <t>https://twitter.com/tganjaliyev</t>
  </si>
  <si>
    <t>https://twitter.com/elsanagalar</t>
  </si>
  <si>
    <t>https://twitter.com/presidentaz</t>
  </si>
  <si>
    <t>https://twitter.com/nargizxelef</t>
  </si>
  <si>
    <t>https://twitter.com/fkqarabaghen</t>
  </si>
  <si>
    <t>https://twitter.com/fkqarabagh</t>
  </si>
  <si>
    <t>https://twitter.com/azeri_voice</t>
  </si>
  <si>
    <t>https://twitter.com/azambassadefr</t>
  </si>
  <si>
    <t>https://twitter.com/frazdialogue</t>
  </si>
  <si>
    <t>https://twitter.com/azembgermany</t>
  </si>
  <si>
    <t>https://twitter.com/detoma7o</t>
  </si>
  <si>
    <t>https://twitter.com/seymur66723636</t>
  </si>
  <si>
    <t>https://twitter.com/toptweetsaz</t>
  </si>
  <si>
    <t>https://twitter.com/_aziza_abasova_</t>
  </si>
  <si>
    <t>https://twitter.com/ahsan_jehangir</t>
  </si>
  <si>
    <t>https://twitter.com/_hairapetian_i</t>
  </si>
  <si>
    <t>https://twitter.com/hayatskinfo</t>
  </si>
  <si>
    <t>https://twitter.com/armenian_terror</t>
  </si>
  <si>
    <t>https://twitter.com/karabakhfound</t>
  </si>
  <si>
    <t>anitabakian
I adore these news! #karabakhnow
#Artsakh https://t.co/HZrhWbMGGf</t>
  </si>
  <si>
    <t>spashazade
The view of #Aghdam ghost city
in occupied lands of #Azerbaijan
Armenians destroyed all buildings
in city #Karabakh #Karabakhnow
#StopArmenia #EndOccupation #Azerbaijan
#Armenianterror https://t.co/Vuh6x59M3R</t>
  </si>
  <si>
    <t>faridgahramanov
RT @VoiceKarabakh: The destroyed
building of Bread museum in #Aghdam
after occupation of #Karabakh by
armenian forces #Karabakhnow #StopArm…</t>
  </si>
  <si>
    <t>voicekarabakh
@presidentaz President Ilham Aliyev
talked about #Karabakh --occupied
lands of #Azerbaijan which is under
occupation by #Armenia in #Valdai
Club #Karabakhnow #EndOccupation
#aztwi #Armenianterror #NK https://t.co/imxowLq8Is</t>
  </si>
  <si>
    <t>elmeddinbehbud
RT @VoiceKarabakh: The destroyed
building of Bread museum in #Aghdam
after occupation of #Karabakh by
armenian forces #Karabakhnow #StopArm…</t>
  </si>
  <si>
    <t>newtimes_az
RT @VoiceKarabakh: The destroyed
building of Bread museum in #Aghdam
after occupation of #Karabakh by
armenian forces #Karabakhnow #StopArm…</t>
  </si>
  <si>
    <t>hayatskinfo1
Õ‚Õ¡Ö€Õ¡Õ¢Õ¡Õ²Õ¸Ö‚Õ´ Õ°Õ¡Õµ Õ¦Õ«Õ¶Õ¾Õ¸Ö€
Õ§ Õ½ÕºÕ¡Õ¶Õ¾Õ¥Õ¬ #Armenia #Yerevan
#NKpeace #KarabakhNow #Õ€Õ¡ÕµÕ¡Õ½Õ¿Õ¡Õ¶
#ÔµÖ€Ö‡Õ¡Õ¶ #Ô¼Õ¸Ö‚Ö€Õ¥Ö€ #Ô±Õ·Õ­Õ¡Ö€Õ°
#Õ”Õ¡Õ²Õ¡Ö„Õ¡Õ¯Õ¡Õ¶Õ¸Ö‚Õ©ÕµÕ¸Ö‚Õ¶
#Õ„Õ·Õ¡Õ¯Õ¸Ö‚ÕµÕ© #ÕÕºÕ¸Ö€Õ¿ #ÕÕ¶Õ¿Õ¥Õ½Õ¸Ö‚Õ©ÕµÕ¸Ö‚Õ¶
https://t.co/OWIDGfBPOD https://t.co/zSfvS0kf3h</t>
  </si>
  <si>
    <t>narenonar
#KarabakhNow #KarabakhIsArmenia
#sumgaitgenocide #SelfDetermination
https://t.co/vwetu50QDc</t>
  </si>
  <si>
    <t>eminn998
RT @narenonar: #KarabakhNow #KarabakhIsArmenia
#sumgaitgenocide #SelfDetermination
https://t.co/vwetu50QDc</t>
  </si>
  <si>
    <t>micfo35
RT @VoiceKarabakh: We will always
remember great composer and the
author of the music of #Azerbaijan
National Anthem #Uzeyir Hajibeyli.
Weâ€¦</t>
  </si>
  <si>
    <t>ukrainik
RT @Ukrainik: Death had many faces
but with this face it walks among
us now #FreeSavchenko #Ukraine
#Syria #KarabakhNow #Russia https://t.câ€¦</t>
  </si>
  <si>
    <t>karvacharmath
New academic year, new team, new
goals @scratch'ing #Karvachar #Artsakh
#Armenia #kids #school #coding
#education #children #code #NKpeace
#Karabakh #KarabakhNow https://t.co/oK06iUnDUZ</t>
  </si>
  <si>
    <t xml:space="preserve">scratch
</t>
  </si>
  <si>
    <t>vmakenas
RT @karvacharmath: New academic
year, new team, new goals @scratch'ing
#Karvachar #Artsakh #Armenia #kids
#school #coding #education #chiâ€¦</t>
  </si>
  <si>
    <t>vuqarm
RT @VoiceKarabakh: #Khojavand was
occupied by Armenian armed forces
on 2 October 1992. Its total area
was 1,458 square kilometers. #Azerbaiâ€¦</t>
  </si>
  <si>
    <t>azembiran
RT @VoiceKarabakh: #Khojavand was
occupied by Armenian armed forces
on 2 October 1992. Its total area
was 1,458 square kilometers. #Azerbaiâ€¦</t>
  </si>
  <si>
    <t>aynurnargis
RT @VoiceKarabakh: #Khojavand was
occupied by Armenian armed forces
on 2 October 1992. Its total area
was 1,458 square kilometers. #Azerbaiâ€¦</t>
  </si>
  <si>
    <t>azembkorea
RT @VoiceKarabakh: #Khojavand was
occupied by Armenian armed forces
on 2 October 1992. Its total area
was 1,458 square kilometers. #Azerbaiâ€¦</t>
  </si>
  <si>
    <t>mammadli_t
RT @AzVisionEn: #Azerbaijan civilian
killed as a result of #Armenian
provocation #KarabakhNow #Karabakh
https://t.co/gt240azQTE</t>
  </si>
  <si>
    <t>azvisionen
#Azerbaijan civilian killed as
a result of #Armenian provocation
#KarabakhNow #Karabakh https://t.co/gt240azQTE</t>
  </si>
  <si>
    <t>leilaenazvision
RT @AzVisionEn: #Azerbaijan civilian
killed as a result of #Armenian
provocation #KarabakhNow #Karabakh
https://t.co/gt240azQTE</t>
  </si>
  <si>
    <t>elmindaaliewa
RT @AzVisionEn: #Azerbaijan civilian
killed as a result of #Armenian
provocation #KarabakhNow #Karabakh
https://t.co/gt240azQTE</t>
  </si>
  <si>
    <t>guluzah92
RT @AzVisionEn: #Azerbaijan civilian
killed as a result of #Armenian
provocation #KarabakhNow #Karabakh
https://t.co/gt240azQTE</t>
  </si>
  <si>
    <t>currentnews_en
RT @AzVisionEn: #Azerbaijan civilian
killed as a result of #Armenian
provocation #KarabakhNow #Karabakh
https://t.co/gt240azQTE</t>
  </si>
  <si>
    <t>nkobserver
Reports of civilian injuries on
Armenia-Azeri border: two wounded,
but old photos used… Both sides
reported civilian injuries of tractor
drivers renovating roads See -
https://t.co/OKa78c4fq7 #armenia
#azerbaijan #artsakh #karabakh
#KarabakhNow https://t.co/hF9VODQaRl</t>
  </si>
  <si>
    <t>_saltus
RT @hnikogh: #Azerbaijan violating
ceasefire regime on international
border. After wounded civilian
in Tavush, now a lethal casualty
in mil…</t>
  </si>
  <si>
    <t xml:space="preserve">karabakh_mod
</t>
  </si>
  <si>
    <t>hnikogh
#Armenian Foreign Ministry responds
to #Aliyev staff at Valdai on 03/10.
https://t.co/IJQlMf7q5y #KarabakhNOW</t>
  </si>
  <si>
    <t>mirzayev1386
Nagorny Karabakh is AZERBAİJAN
! Нагорный Карабах ето АЗЕРБАЙДЖАН!
_xD83C__xDDE6__xD83C__xDDFF_ #IlhamAliyev #KarabakhisAzerbaijan
#KarabakhNow #Azerbaijan #Valdai
https://t.co/0iWry5mlHA</t>
  </si>
  <si>
    <t xml:space="preserve">azecommunitynk
</t>
  </si>
  <si>
    <t xml:space="preserve">tganjaliyev
</t>
  </si>
  <si>
    <t>elsanagalar
RT @VoiceKarabakh: @presidentaz
President Ilham Aliyev talked about
#Karabakh --occupied lands of #Azerbaijan
which is under occupation by…</t>
  </si>
  <si>
    <t xml:space="preserve">presidentaz
</t>
  </si>
  <si>
    <t>nargizxelef
#Azerbaijan #Karabakh #Karabakhnow
#KarabakhisAzerbaijan #Armenia
#stopaggression https://t.co/T0lik3np0k</t>
  </si>
  <si>
    <t xml:space="preserve">fkqarabaghen
</t>
  </si>
  <si>
    <t xml:space="preserve">fkqarabagh
</t>
  </si>
  <si>
    <t>azeri_voice
RT @VoiceKarabakh: @presidentaz
President Ilham Aliyev talked about
#Karabakh --occupied lands of #Azerbaijan
which is under occupation by…</t>
  </si>
  <si>
    <t>azambassadefr
RT @VoiceKarabakh: @presidentaz
President Ilham Aliyev talked about
#Karabakh --occupied lands of #Azerbaijan
which is under occupation by…</t>
  </si>
  <si>
    <t>frazdialogue
RT @VoiceKarabakh: @presidentaz
President Ilham Aliyev talked about
#Karabakh --occupied lands of #Azerbaijan
which is under occupation by…</t>
  </si>
  <si>
    <t>azembgermany
RT @VoiceKarabakh: @presidentaz
President Ilham Aliyev talked about
#Karabakh --occupied lands of #Azerbaijan
which is under occupation by…</t>
  </si>
  <si>
    <t>detoma7o
RT @VoiceKarabakh: @presidentaz
President Ilham Aliyev talked about
#Karabakh --occupied lands of #Azerbaijan
which is under occupation by…</t>
  </si>
  <si>
    <t>seymur66723636
RT @VoiceKarabakh: @presidentaz
President Ilham Aliyev talked about
#Karabakh --occupied lands of #Azerbaijan
which is under occupation by…</t>
  </si>
  <si>
    <t>toptweetsaz
RT @VoiceKarabakh: @presidentaz
President Ilham Aliyev talked about
#Karabakh --occupied lands of #Azerbaijan
which is under occupation by…</t>
  </si>
  <si>
    <t>_aziza_abasova_
RT @VoiceKarabakh: Appeal to international
community #Karabakh #Shusha #NK
#EndOccupation #StopArmenia #Karabakhnow
#Armenianterror #Azerb…</t>
  </si>
  <si>
    <t>ahsan_jehangir
RT @VoiceKarabakh: Appeal to international
community #Karabakh #Shusha #NK
#EndOccupation #StopArmenia #Karabakhnow
#Armenianterror #Azerb…</t>
  </si>
  <si>
    <t>_hairapetian_i
Pretty much all the honest truth-telling
in the world is done by children...
Memories from July 2019 ☀️ #children
of #Artsakh, #Armenia #Karabakh
#KarabakhNow #Summer2019 #smile_world
#nowar https://t.co/Ah6ZN0IZoh</t>
  </si>
  <si>
    <t>hayatskinfo
Վրաստանի վարչապետը իր առաջին այցը
կկատարի Ադրբեջան #Karabakh #Azerbaijan
@KarabakhFound @armenian_terror
#Armenia #Yerevan #NKpeace #KarabakhNow
#Հայաստան #Երևան https://t.co/LZgoKhX5iR
https://t.co/OM9N9gWydm</t>
  </si>
  <si>
    <t xml:space="preserve">armenian_terror
</t>
  </si>
  <si>
    <t xml:space="preserve">karabakhfound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</si>
  <si>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</si>
  <si>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</si>
  <si>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</si>
  <si>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</si>
  <si>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</si>
  <si>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</si>
  <si>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</si>
  <si>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</si>
  <si>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</si>
  <si>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</si>
  <si>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</si>
  <si>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</si>
  <si>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</si>
  <si>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</si>
  <si>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</si>
  <si>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</si>
  <si>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</si>
  <si>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</si>
  <si>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</si>
  <si>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</si>
  <si>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</si>
  <si>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</si>
  <si>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</si>
  <si>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</si>
  <si>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</si>
  <si>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</si>
  <si>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</si>
  <si>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</si>
  <si>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</si>
  <si>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</si>
  <si>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</si>
  <si>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</si>
  <si>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</si>
  <si>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</si>
  <si>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</si>
  <si>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</si>
  <si>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</si>
  <si>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</si>
  <si>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</si>
  <si>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</si>
  <si>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</si>
  <si>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</si>
  <si>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</si>
  <si>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</si>
  <si>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</si>
  <si>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</si>
  <si>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</si>
  <si>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</si>
  <si>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</si>
  <si>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</si>
  <si>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</si>
  <si>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</si>
  <si>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</si>
  <si>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</si>
  <si>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</si>
  <si>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</si>
  <si>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</si>
  <si>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</si>
  <si>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</si>
  <si>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</si>
  <si>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</si>
  <si>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</si>
  <si>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</si>
  <si>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</si>
  <si>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</si>
  <si>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</si>
  <si>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</si>
  <si>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</si>
  <si>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</si>
  <si>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</si>
  <si>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</si>
  <si>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</si>
  <si>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</si>
  <si>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</si>
  <si>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</si>
  <si>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</si>
  <si>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</si>
  <si>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</si>
  <si>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</si>
  <si>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</si>
  <si>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</si>
  <si>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</si>
  <si>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https://www.youtube.com/watch?v=d9vh_IFGN_I&amp;feature=share&amp;fbclid=IwAR3MSKTyGniYDXveFuLvrTHpxDqJcMAU3WmcqLr51qYIuHFO2O7aCusBAtk https://www.youtube.com/watch?v=VBsharMQyZk&amp;feature=share&amp;fbclid=IwAR38TQd2oa4FxrfqXWjAlamlWQW8IiDmxQ2s68yCqupLcasAH8b3YdZuOnA</t>
  </si>
  <si>
    <t>https://en.azvision.az/news/112868/--photo--of-azerbaijani-civilian-killed-as-a-result-of-armenian-provocation-.html#.XZXQPk7cYnM.twitter https://twitter.com/VoiceKarabakh/status/1179288708241133569 https://twitter.com/VoiceKarabakh/status/1179285674530410496</t>
  </si>
  <si>
    <t>https://twitter.com/zinvor/status/1176866528555405312 http://hayatsk.info/news/92249 http://www.nkobserver.com/?p=5054</t>
  </si>
  <si>
    <t>https://en.azvision.az/news/112868/--photo--of-azerbaijani-civilian-killed-as-a-result-of-armenian-provocation-.html#.XZXQPk7cYnM.twitter https://en.azvision.az/news/112851/news.html</t>
  </si>
  <si>
    <t>http://hayatsk.info/news/92457 http://hayatsk.info/news/93001 http://hayatsk.info/news/91988 http://hayatsk.info/news/91994 http://hayatsk.info/news/92004 http://hayatsk.info/news/92006 http://hayatsk.info/news/92007 http://hayatsk.info/news/92036 http://hayatsk.info/news/92027 http://hayatsk.info/news/92034</t>
  </si>
  <si>
    <t>https://twitter.com/FKQarabagh/status/1179868464049205248 https://twitter.com/HaberGlobal/status/1179851476774064128 https://twitter.com/RahuShirinova/status/1180037530001006592</t>
  </si>
  <si>
    <t>https://www.mfa.am/en/interviews-articles-and-comments/2019/10/03/comment_spokesperson_karabakh/9877 https://www.tert.am/am/news/2019/10/03/soldier/3109077 http://nkrmil.am/news/view/2546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</si>
  <si>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</si>
  <si>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</si>
  <si>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</si>
  <si>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</si>
  <si>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</si>
  <si>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</si>
  <si>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</si>
  <si>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</si>
  <si>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</si>
  <si>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</si>
  <si>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</si>
  <si>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azvision.az</t>
  </si>
  <si>
    <t>twitter.com hayatsk.info nkobserver.com</t>
  </si>
  <si>
    <t>mfa.am tert.am nkrmil.am</t>
  </si>
  <si>
    <t>Top Hashtags in Tweet in Entire Graph</t>
  </si>
  <si>
    <t>karabakhnow</t>
  </si>
  <si>
    <t>karabakh</t>
  </si>
  <si>
    <t>armenia</t>
  </si>
  <si>
    <t>nkpeace</t>
  </si>
  <si>
    <t>yerevan</t>
  </si>
  <si>
    <t>հայաստան</t>
  </si>
  <si>
    <t>երևան</t>
  </si>
  <si>
    <t>õ€õ¡õµõ¡õ½õ¿õ¡õ¶</t>
  </si>
  <si>
    <t>ôµö€ö‡õ¡õ¶</t>
  </si>
  <si>
    <t>Top Hashtags in Tweet in G1</t>
  </si>
  <si>
    <t>endoccupation</t>
  </si>
  <si>
    <t>armenianterror</t>
  </si>
  <si>
    <t>stoparmenia</t>
  </si>
  <si>
    <t>aghdam</t>
  </si>
  <si>
    <t>nk</t>
  </si>
  <si>
    <t>aztwi</t>
  </si>
  <si>
    <t>Top Hashtags in Tweet in G2</t>
  </si>
  <si>
    <t>armenian</t>
  </si>
  <si>
    <t>Top Hashtags in Tweet in G3</t>
  </si>
  <si>
    <t>artsakh</t>
  </si>
  <si>
    <t>freesavchenko</t>
  </si>
  <si>
    <t>ukraine</t>
  </si>
  <si>
    <t>syria</t>
  </si>
  <si>
    <t>russia</t>
  </si>
  <si>
    <t>Top Hashtags in Tweet in G4</t>
  </si>
  <si>
    <t>Top Hashtags in Tweet in G5</t>
  </si>
  <si>
    <t>Top Hashtags in Tweet in G6</t>
  </si>
  <si>
    <t>karabakhisazerbaijan</t>
  </si>
  <si>
    <t>stopaggression</t>
  </si>
  <si>
    <t>Top Hashtags in Tweet in G7</t>
  </si>
  <si>
    <t>aliyev</t>
  </si>
  <si>
    <t>nonkpeace</t>
  </si>
  <si>
    <t>aserbaidschanische</t>
  </si>
  <si>
    <t>israelischen</t>
  </si>
  <si>
    <t>Top Hashtags in Tweet in G8</t>
  </si>
  <si>
    <t>karvachar</t>
  </si>
  <si>
    <t>kids</t>
  </si>
  <si>
    <t>school</t>
  </si>
  <si>
    <t>coding</t>
  </si>
  <si>
    <t>education</t>
  </si>
  <si>
    <t>children</t>
  </si>
  <si>
    <t>code</t>
  </si>
  <si>
    <t>Top Hashtags in Tweet in G9</t>
  </si>
  <si>
    <t>karabakhisarmenia</t>
  </si>
  <si>
    <t>sumgaitgenocide</t>
  </si>
  <si>
    <t>selfdetermination</t>
  </si>
  <si>
    <t>Top Hashtags in Tweet</t>
  </si>
  <si>
    <t>karabakh karabakhnow azerbaijan endoccupation armenianterror shusha stoparmenia aghdam nk aztwi</t>
  </si>
  <si>
    <t>karabakh azerbaijan karabakhnow endoccupation stoparmenia armenianterror aztwi armenian aghdam shusha</t>
  </si>
  <si>
    <t>karabakhnow azerbaijan artsakh karabakh armenia freesavchenko ukraine syria russia aghdam</t>
  </si>
  <si>
    <t>armenia yerevan nkpeace karabakhnow karabakh azerbaijan հայաստան երևան õ€õ¡õµõ¡õ½õ¿õ¡õ¶ ôµö€ö‡õ¡õ¶</t>
  </si>
  <si>
    <t>karabakh karabakhnow karabakhisazerbaijan azerbaijan armenia stopaggression</t>
  </si>
  <si>
    <t>karabakhnow aliyev azerbaijan nkpeace armenian nonkpeace aserbaidschanische israelischen artsakh</t>
  </si>
  <si>
    <t>karvachar artsakh armenia kids school coding education children code nkpeace</t>
  </si>
  <si>
    <t>Top Words in Tweet in Entire Graph</t>
  </si>
  <si>
    <t>Words in Sentiment List#1: Positive</t>
  </si>
  <si>
    <t>Words in Sentiment List#2: Negative</t>
  </si>
  <si>
    <t>Words in Sentiment List#3: Angry/Violent</t>
  </si>
  <si>
    <t>Non-categorized Words</t>
  </si>
  <si>
    <t>Total Words</t>
  </si>
  <si>
    <t>õ</t>
  </si>
  <si>
    <t>ö</t>
  </si>
  <si>
    <t>#karabakhnow</t>
  </si>
  <si>
    <t>#azerbaijan</t>
  </si>
  <si>
    <t>#karabakh</t>
  </si>
  <si>
    <t>Top Words in Tweet in G1</t>
  </si>
  <si>
    <t>forces</t>
  </si>
  <si>
    <t>#endoccupation</t>
  </si>
  <si>
    <t>#armenianterror</t>
  </si>
  <si>
    <t>occupied</t>
  </si>
  <si>
    <t>#shusha</t>
  </si>
  <si>
    <t>Top Words in Tweet in G2</t>
  </si>
  <si>
    <t>occupation</t>
  </si>
  <si>
    <t>president</t>
  </si>
  <si>
    <t>ilham</t>
  </si>
  <si>
    <t>talked</t>
  </si>
  <si>
    <t>Top Words in Tweet in G3</t>
  </si>
  <si>
    <t>#õ</t>
  </si>
  <si>
    <t>õµõ</t>
  </si>
  <si>
    <t>#artsakh</t>
  </si>
  <si>
    <t>#armenia</t>
  </si>
  <si>
    <t>city</t>
  </si>
  <si>
    <t>Top Words in Tweet in G4</t>
  </si>
  <si>
    <t>civilian</t>
  </si>
  <si>
    <t>killed</t>
  </si>
  <si>
    <t>result</t>
  </si>
  <si>
    <t>#armenian</t>
  </si>
  <si>
    <t>provocation</t>
  </si>
  <si>
    <t>Top Words in Tweet in G5</t>
  </si>
  <si>
    <t>#yerevan</t>
  </si>
  <si>
    <t>#nkpeace</t>
  </si>
  <si>
    <t>#հայաստան</t>
  </si>
  <si>
    <t>Top Words in Tweet in G6</t>
  </si>
  <si>
    <t>#karabakhisazerbaijan</t>
  </si>
  <si>
    <t>Top Words in Tweet in G7</t>
  </si>
  <si>
    <t>valdai</t>
  </si>
  <si>
    <t>violating</t>
  </si>
  <si>
    <t>ceasefire</t>
  </si>
  <si>
    <t>regime</t>
  </si>
  <si>
    <t>international</t>
  </si>
  <si>
    <t>border</t>
  </si>
  <si>
    <t>wounded</t>
  </si>
  <si>
    <t>Top Words in Tweet in G8</t>
  </si>
  <si>
    <t>new</t>
  </si>
  <si>
    <t>academic</t>
  </si>
  <si>
    <t>year</t>
  </si>
  <si>
    <t>team</t>
  </si>
  <si>
    <t>goals</t>
  </si>
  <si>
    <t>scratch'ing</t>
  </si>
  <si>
    <t>#karvachar</t>
  </si>
  <si>
    <t>#kids</t>
  </si>
  <si>
    <t>Top Words in Tweet in G9</t>
  </si>
  <si>
    <t>#karabakhisarmenia</t>
  </si>
  <si>
    <t>#sumgaitgenocide</t>
  </si>
  <si>
    <t>#selfdetermination</t>
  </si>
  <si>
    <t>Top Words in Tweet</t>
  </si>
  <si>
    <t>#karabakh voicekarabakh #karabakhnow #azerbaijan armenian forces #endoccupation #armenianterror occupied #shusha</t>
  </si>
  <si>
    <t>#karabakh #azerbaijan voicekarabakh occupation presidentaz president ilham aliyev talked occupied</t>
  </si>
  <si>
    <t>õ ö #karabakhnow #õ #azerbaijan õµõ #artsakh #karabakh #armenia city</t>
  </si>
  <si>
    <t>#azerbaijan civilian killed result #armenian provocation #karabakhnow azvisionen #karabakh</t>
  </si>
  <si>
    <t>õ ö #armenia #yerevan #nkpeace #karabakhnow #karabakh #azerbaijan õµõ #հայաստան</t>
  </si>
  <si>
    <t>#karabakh #karabakhnow #karabakhisazerbaijan #azerbaijan</t>
  </si>
  <si>
    <t>#karabakhnow valdai #azerbaijan violating ceasefire regime international border wounded civilian</t>
  </si>
  <si>
    <t>new academic year team goals scratch'ing #karvachar #artsakh #armenia #kids</t>
  </si>
  <si>
    <t>#karabakhnow #karabakhisarmenia #sumgaitgenocide #selfdetermination</t>
  </si>
  <si>
    <t>Top Word Pairs in Tweet in Entire Graph</t>
  </si>
  <si>
    <t>õ,õ</t>
  </si>
  <si>
    <t>ö,õ</t>
  </si>
  <si>
    <t>õ,ö</t>
  </si>
  <si>
    <t>#nkpeace,#karabakhnow</t>
  </si>
  <si>
    <t>#armenia,#yerevan</t>
  </si>
  <si>
    <t>#yerevan,#nkpeace</t>
  </si>
  <si>
    <t>#karabakh,#azerbaijan</t>
  </si>
  <si>
    <t>õ,õµõ</t>
  </si>
  <si>
    <t>#karabakhnow,#հայաստան</t>
  </si>
  <si>
    <t>#հայաստան,#երևան</t>
  </si>
  <si>
    <t>Top Word Pairs in Tweet in G1</t>
  </si>
  <si>
    <t>#karabakh,armenian</t>
  </si>
  <si>
    <t>destroyed,building</t>
  </si>
  <si>
    <t>building,bread</t>
  </si>
  <si>
    <t>bread,museum</t>
  </si>
  <si>
    <t>museum,#aghdam</t>
  </si>
  <si>
    <t>#aghdam,occupation</t>
  </si>
  <si>
    <t>occupation,#karabakh</t>
  </si>
  <si>
    <t>armenian,forces</t>
  </si>
  <si>
    <t>forces,#karabakhnow</t>
  </si>
  <si>
    <t>#karabakh,#shusha</t>
  </si>
  <si>
    <t>Top Word Pairs in Tweet in G2</t>
  </si>
  <si>
    <t>voicekarabakh,presidentaz</t>
  </si>
  <si>
    <t>presidentaz,president</t>
  </si>
  <si>
    <t>president,ilham</t>
  </si>
  <si>
    <t>ilham,aliyev</t>
  </si>
  <si>
    <t>aliyev,talked</t>
  </si>
  <si>
    <t>talked,#karabakh</t>
  </si>
  <si>
    <t>#karabakh,occupied</t>
  </si>
  <si>
    <t>occupied,lands</t>
  </si>
  <si>
    <t>lands,#azerbaijan</t>
  </si>
  <si>
    <t>#azerbaijan,under</t>
  </si>
  <si>
    <t>Top Word Pairs in Tweet in G3</t>
  </si>
  <si>
    <t>#õ,õ</t>
  </si>
  <si>
    <t>#karabakh,#karabakhnow</t>
  </si>
  <si>
    <t>õ,#õ</t>
  </si>
  <si>
    <t>#ô,õ</t>
  </si>
  <si>
    <t>õµõ,ö</t>
  </si>
  <si>
    <t>death,many</t>
  </si>
  <si>
    <t>Top Word Pairs in Tweet in G4</t>
  </si>
  <si>
    <t>civilian,killed</t>
  </si>
  <si>
    <t>killed,result</t>
  </si>
  <si>
    <t>result,#armenian</t>
  </si>
  <si>
    <t>#armenian,provocation</t>
  </si>
  <si>
    <t>#azerbaijan,civilian</t>
  </si>
  <si>
    <t>provocation,#karabakhnow</t>
  </si>
  <si>
    <t>#karabakhnow,#karabakh</t>
  </si>
  <si>
    <t>azvisionen,#azerbaijan</t>
  </si>
  <si>
    <t>provocation,#azerbaijan</t>
  </si>
  <si>
    <t>#azerbaijan,#karabakhnow</t>
  </si>
  <si>
    <t>Top Word Pairs in Tweet in G5</t>
  </si>
  <si>
    <t>Top Word Pairs in Tweet in G6</t>
  </si>
  <si>
    <t>#karabakhnow,#karabakhisazerbaijan</t>
  </si>
  <si>
    <t>#azerbaijan,#karabakh</t>
  </si>
  <si>
    <t>Top Word Pairs in Tweet in G7</t>
  </si>
  <si>
    <t>#azerbaijan,violating</t>
  </si>
  <si>
    <t>violating,ceasefire</t>
  </si>
  <si>
    <t>ceasefire,regime</t>
  </si>
  <si>
    <t>regime,international</t>
  </si>
  <si>
    <t>international,border</t>
  </si>
  <si>
    <t>border,wounded</t>
  </si>
  <si>
    <t>wounded,civilian</t>
  </si>
  <si>
    <t>civilian,tavush</t>
  </si>
  <si>
    <t>tavush,now</t>
  </si>
  <si>
    <t>now,lethal</t>
  </si>
  <si>
    <t>Top Word Pairs in Tweet in G8</t>
  </si>
  <si>
    <t>new,academic</t>
  </si>
  <si>
    <t>academic,year</t>
  </si>
  <si>
    <t>year,new</t>
  </si>
  <si>
    <t>new,team</t>
  </si>
  <si>
    <t>team,new</t>
  </si>
  <si>
    <t>new,goals</t>
  </si>
  <si>
    <t>goals,scratch'ing</t>
  </si>
  <si>
    <t>scratch'ing,#karvachar</t>
  </si>
  <si>
    <t>#karvachar,#artsakh</t>
  </si>
  <si>
    <t>#artsakh,#armenia</t>
  </si>
  <si>
    <t>Top Word Pairs in Tweet in G9</t>
  </si>
  <si>
    <t>#karabakhnow,#karabakhisarmenia</t>
  </si>
  <si>
    <t>#karabakhisarmenia,#sumgaitgenocide</t>
  </si>
  <si>
    <t>#sumgaitgenocide,#selfdetermination</t>
  </si>
  <si>
    <t>Top Word Pairs in Tweet</t>
  </si>
  <si>
    <t>#karabakh,armenian  destroyed,building  building,bread  bread,museum  museum,#aghdam  #aghdam,occupation  occupation,#karabakh  armenian,forces  forces,#karabakhnow  #karabakh,#shusha</t>
  </si>
  <si>
    <t>voicekarabakh,presidentaz  presidentaz,president  president,ilham  ilham,aliyev  aliyev,talked  talked,#karabakh  #karabakh,occupied  occupied,lands  lands,#azerbaijan  #azerbaijan,under</t>
  </si>
  <si>
    <t>õ,õ  ö,õ  õ,ö  #õ,õ  #karabakh,#karabakhnow  õ,õµõ  õ,#õ  #ô,õ  õµõ,ö  death,many</t>
  </si>
  <si>
    <t>civilian,killed  killed,result  result,#armenian  #armenian,provocation  #azerbaijan,civilian  provocation,#karabakhnow  #karabakhnow,#karabakh  azvisionen,#azerbaijan  provocation,#azerbaijan  #azerbaijan,#karabakhnow</t>
  </si>
  <si>
    <t>õ,õ  ö,õ  õ,ö  #armenia,#yerevan  #yerevan,#nkpeace  #nkpeace,#karabakhnow  #karabakh,#azerbaijan  õ,õµõ  #karabakhnow,#հայաստան  #հայաստան,#երևան</t>
  </si>
  <si>
    <t>#karabakhnow,#karabakhisazerbaijan  #azerbaijan,#karabakh  #karabakh,#karabakhnow</t>
  </si>
  <si>
    <t>#azerbaijan,violating  violating,ceasefire  ceasefire,regime  regime,international  international,border  border,wounded  wounded,civilian  civilian,tavush  tavush,now  now,lethal</t>
  </si>
  <si>
    <t>new,academic  academic,year  year,new  new,team  team,new  new,goals  goals,scratch'ing  scratch'ing,#karvachar  #karvachar,#artsakh  #artsakh,#armenia</t>
  </si>
  <si>
    <t>#karabakhnow,#karabakhisarmenia  #karabakhisarmenia,#sumgaitgenocide  #sumgaitgenocide,#selfdetermination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</si>
  <si>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</si>
  <si>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</si>
  <si>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</si>
  <si>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</si>
  <si>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</si>
  <si>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</si>
  <si>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</si>
  <si>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</si>
  <si>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</si>
  <si>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</si>
  <si>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</si>
  <si>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</si>
  <si>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</si>
  <si>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</si>
  <si>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</si>
  <si>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</si>
  <si>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</si>
  <si>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</si>
  <si>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</si>
  <si>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</si>
  <si>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</si>
  <si>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</si>
  <si>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voicekarabakh tganjaliyev azecommunitynk</t>
  </si>
  <si>
    <t>voicekarabakh presidentaz azvisionen</t>
  </si>
  <si>
    <t>karabakhfound armenian_terror</t>
  </si>
  <si>
    <t>fkqarabagh fkqarabaghen</t>
  </si>
  <si>
    <t>hnikogh karabakh_mod</t>
  </si>
  <si>
    <t>scratch karvacharmath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</si>
  <si>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</si>
  <si>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</si>
  <si>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</si>
  <si>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</si>
  <si>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</si>
  <si>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</si>
  <si>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</si>
  <si>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</si>
  <si>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</si>
  <si>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</si>
  <si>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</si>
  <si>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ahsan_jehangir micfo35 azembiran vuqarm _aziza_abasova_ azembkorea elmeddinbehbud voicekarabakh newtimes_az aynurnargis</t>
  </si>
  <si>
    <t>toptweetsaz azambassadefr detoma7o seymur66723636 elsanagalar presidentaz azembgermany frazdialogue azeri_voice</t>
  </si>
  <si>
    <t>ukrainik nkobserver mirzayev1386 anitabakian hayatskinfo1 spashazade _hairapetian_i</t>
  </si>
  <si>
    <t>mammadli_t leilaenazvision currentnews_en azvisionen guluzah92 elmindaaliewa</t>
  </si>
  <si>
    <t>hayatskinfo karabakhfound armenian_terror</t>
  </si>
  <si>
    <t>nargizxelef fkqarabaghen fkqarabagh</t>
  </si>
  <si>
    <t>hnikogh _saltus karabakh_mod</t>
  </si>
  <si>
    <t>scratch vmakenas karvacharmath</t>
  </si>
  <si>
    <t>eminn998 narenonar</t>
  </si>
  <si>
    <t>Top URLs in Tweet by Count</t>
  </si>
  <si>
    <t>https://www.youtube.com/watch?v=VBsharMQyZk&amp;feature=share&amp;fbclid=IwAR38TQd2oa4FxrfqXWjAlamlWQW8IiDmxQ2s68yCqupLcasAH8b3YdZuOnA https://www.youtube.com/watch?v=d9vh_IFGN_I&amp;feature=share&amp;fbclid=IwAR3MSKTyGniYDXveFuLvrTHpxDqJcMAU3WmcqLr51qYIuHFO2O7aCusBAtk</t>
  </si>
  <si>
    <t>https://www.mfa.am/en/interviews-articles-and-comments/2019/10/03/comment_spokesperson_karabakh/9877 https://www.tert.am/am/news/2019/10/03/soldier/3109077</t>
  </si>
  <si>
    <t>https://twitter.com/VoiceKarabakh/status/1179285674530410496 https://twitter.com/VoiceKarabakh/status/1179288708241133569</t>
  </si>
  <si>
    <t>https://twitter.com/FKQarabagh/status/1179868464049205248 https://twitter.com/RahuShirinova/status/1180037530001006592 https://twitter.com/HaberGlobal/status/1179851476774064128</t>
  </si>
  <si>
    <t>http://hayatsk.info/news/92457 http://hayatsk.info/news/93001 http://hayatsk.info/news/92997 http://hayatsk.info/news/92986 http://hayatsk.info/news/92995 http://hayatsk.info/news/92999 http://hayatsk.info/news/92992 http://hayatsk.info/news/92978 http://hayatsk.info/news/92962 http://hayatsk.info/news/92958</t>
  </si>
  <si>
    <t>Top URLs in Tweet by Salience</t>
  </si>
  <si>
    <t>Top Domains in Tweet by Count</t>
  </si>
  <si>
    <t>mfa.am tert.am</t>
  </si>
  <si>
    <t>Top Domains in Tweet by Salience</t>
  </si>
  <si>
    <t>Top Hashtags in Tweet by Count</t>
  </si>
  <si>
    <t>azerbaijan aghdam karabakh karabakhnow stoparmenia endoccupation armenianterror</t>
  </si>
  <si>
    <t>azerbaijan karabakh karabakhnow endoccupation armenianterror aztwi stoparmenia shusha nk aghdam</t>
  </si>
  <si>
    <t>armenia yerevan nkpeace karabakhnow õ€õ¡õµõ¡õ½õ¿õ¡õ¶ ôµö€ö‡õ¡õ¶ ô¼õ¸ö‚ö€õ¥ö€ ô±õ·õ­õ¡ö€õ° õ”õ¡õ²õ¡ö„õ¡õ¯õ¡õ¶õ¸ö‚õ©õµõ¸ö‚õ¶ õ„õ·õ¡õ¯õ¸ö‚õµõ©</t>
  </si>
  <si>
    <t>azerbaijan uzeyir aghdam karabakh karabakhnow</t>
  </si>
  <si>
    <t>karabakh shusha khojavand azerbaijan nk aghdam karabakhnow</t>
  </si>
  <si>
    <t>azerbaijan aserbaidschanische israelischen nkpeace karabakhnow artsakh</t>
  </si>
  <si>
    <t>karabakhnow aliyev armenian nkpeace azerbaijan nonkpeace</t>
  </si>
  <si>
    <t>karabakh azerbaijan karabakhnow stoparmenia endoccupation armenianterror aztwi shusha nk music</t>
  </si>
  <si>
    <t>karabakh azerbaijan armenian karabakhnow</t>
  </si>
  <si>
    <t>karabakh shusha nk endoccupation stoparmenia karabakhnow armenianterror azerbaijan uzeyir</t>
  </si>
  <si>
    <t>Top Hashtags in Tweet by Salience</t>
  </si>
  <si>
    <t>nk shusha aghdam armenia valdai music baku khojavand uzeyir endocupation</t>
  </si>
  <si>
    <t>armenian nkpeace azerbaijan nonkpeace aliyev karabakhnow</t>
  </si>
  <si>
    <t>stoparmenia endoccupation armenianterror aztwi shusha nk music baku aghdam azerbaijan</t>
  </si>
  <si>
    <t>armenia stopaggression azerbaijan karabakh karabakhnow karabakhisazerbaijan</t>
  </si>
  <si>
    <t>armenian karabakhnow karabakh azerbaijan</t>
  </si>
  <si>
    <t>õ€õ¡õµõ¡õ½õ¿õ¡õ¶ ôµö€ö‡õ¡õ¶ հայաստան երևան karabakh azerbaijan armenia yerevan nkpeace karabakhnow</t>
  </si>
  <si>
    <t>Top Words in Tweet by Count</t>
  </si>
  <si>
    <t>adore news #karabakhnow #artsakh</t>
  </si>
  <si>
    <t>city #azerbaijan view #aghdam ghost occupied lands armenians destroyed buildings</t>
  </si>
  <si>
    <t>voicekarabakh destroyed building bread museum #aghdam occupation #karabakh armenian forces</t>
  </si>
  <si>
    <t>#azerbaijan #karabakh #karabakhnow #endoccupation #armenianterror #aztwi #stoparmenia occupied #shusha lands</t>
  </si>
  <si>
    <t>õ ö #õ õµõ õºõ #ô õµ #armenia #yerevan #nkpeace</t>
  </si>
  <si>
    <t>narenonar #karabakhnow #karabakhisarmenia #sumgaitgenocide #selfdetermination</t>
  </si>
  <si>
    <t>voicekarabakh always remember great composer author music #azerbaijan national anthem</t>
  </si>
  <si>
    <t>death many faces face walks now #freesavchenko #ukraine #syria #karabakhnow</t>
  </si>
  <si>
    <t>new karvacharmath academic year team goals scratch'ing #karvachar #artsakh #armenia</t>
  </si>
  <si>
    <t>voicekarabakh #khojavand occupied armenian armed forces 2 october 1992 total</t>
  </si>
  <si>
    <t>voicekarabakh occupied armenian forces #karabakh #shusha #khojavand armed 2 october</t>
  </si>
  <si>
    <t>azvisionen #azerbaijan civilian killed result #armenian provocation #karabakhnow #karabakh</t>
  </si>
  <si>
    <t>#azerbaijan civilian killed result #armenian provocation #karabakhnow #karabakh</t>
  </si>
  <si>
    <t>civilian injuries reports armenia azeri border two wounded old photos</t>
  </si>
  <si>
    <t>hnikogh #azerbaijan violating ceasefire regime international border wounded civilian tavush</t>
  </si>
  <si>
    <t>#karabakhnow valdai #armenian foreign ministry responds #aliyev staff 03 10</t>
  </si>
  <si>
    <t>nagorny karabakh azerbaijan нагорный карабах ето азербайджан #ilhamaliyev #karabakhisazerbaijan #karabakhnow</t>
  </si>
  <si>
    <t>#karabakh #azerbaijan #karabakhnow voicekarabakh occupation #stoparmenia #endoccupation #armenianterror #aztwi presidentaz</t>
  </si>
  <si>
    <t>#karabakh #karabakhnow #karabakhisazerbaijan #azerbaijan great job team fkqarabagh fkqarabaghen love</t>
  </si>
  <si>
    <t>voicekarabakh presidentaz president ilham aliyev talked #karabakh occupied lands #azerbaijan</t>
  </si>
  <si>
    <t>#karabakh #azerbaijan voicekarabakh presidentaz president ilham aliyev talked occupied lands</t>
  </si>
  <si>
    <t>voicekarabakh appeal international community #karabakh #shusha #nk #endoccupation #stoparmenia #karabakhnow</t>
  </si>
  <si>
    <t>pretty much honest truth telling world done children memories july</t>
  </si>
  <si>
    <t>Top Words in Tweet by Salience</t>
  </si>
  <si>
    <t>lands occupation #nk armenian occupied #shusha great composer forces ruins</t>
  </si>
  <si>
    <t>always remember great composer author music #azerbaijan national anthem #uzeyir</t>
  </si>
  <si>
    <t>ukrainik death many faces face walks now #freesavchenko #ukraine #syria</t>
  </si>
  <si>
    <t>occupied armenian forces #karabakh #shusha #khojavand armed 2 october 1992</t>
  </si>
  <si>
    <t>#karabakh azvisionen #azerbaijan civilian killed result #armenian provocation #karabakhnow</t>
  </si>
  <si>
    <t>#karabakh #azerbaijan civilian killed result #armenian provocation #karabakhnow</t>
  </si>
  <si>
    <t>#armenian foreign ministry responds #aliyev staff 03 10 #aliyev's statement</t>
  </si>
  <si>
    <t>voicekarabakh occupation #stoparmenia #endoccupation #armenianterror #aztwi presidentaz president ilham aliyev</t>
  </si>
  <si>
    <t>great job team fkqarabagh fkqarabaghen love #armenia #stopaggression #azerbaijan #karabakh</t>
  </si>
  <si>
    <t>voicekarabakh presidentaz president ilham aliyev talked occupied lands under occupation</t>
  </si>
  <si>
    <t>appeal international community #karabakh #shusha #nk #endoccupation #stoparmenia #karabakhnow #armenianterror</t>
  </si>
  <si>
    <t>õ ö õµõ ô է #õ #ôµö karabakhfound armenian_terror õºõ</t>
  </si>
  <si>
    <t>Top Word Pairs in Tweet by Count</t>
  </si>
  <si>
    <t>adore,news  news,#karabakhnow  #karabakhnow,#artsakh</t>
  </si>
  <si>
    <t>view,#aghdam  #aghdam,ghost  ghost,city  city,occupied  occupied,lands  lands,#azerbaijan  #azerbaijan,armenians  armenians,destroyed  destroyed,buildings  buildings,city</t>
  </si>
  <si>
    <t>voicekarabakh,destroyed  destroyed,building  building,bread  bread,museum  museum,#aghdam  #aghdam,occupation  occupation,#karabakh  #karabakh,armenian  armenian,forces  forces,#karabakhnow</t>
  </si>
  <si>
    <t>#karabakhnow,#stoparmenia  #stoparmenia,#endoccupation  #endoccupation,#azerbaijan  #azerbaijan,#armenianterror  occupied,lands  lands,#azerbaijan  #azerbaijan,#karabakh  #karabakh,#karabakhnow  #karabakh,#shusha  #shusha,#nk</t>
  </si>
  <si>
    <t>õ,õ  ö,õ  õ,ö  #õ,õ  õ,õµõ  õ,#õ  #ô,õ  õµõ,ö  õ,õµ  õµ,õ</t>
  </si>
  <si>
    <t>narenonar,#karabakhnow  #karabakhnow,#karabakhisarmenia  #karabakhisarmenia,#sumgaitgenocide  #sumgaitgenocide,#selfdetermination</t>
  </si>
  <si>
    <t>voicekarabakh,always  always,remember  remember,great  great,composer  composer,author  author,music  music,#azerbaijan  #azerbaijan,national  national,anthem  anthem,#uzeyir</t>
  </si>
  <si>
    <t>death,many  many,faces  faces,face  face,walks  walks,now  now,#freesavchenko  #freesavchenko,#ukraine  #ukraine,#syria  #syria,#karabakhnow  #karabakhnow,#russia</t>
  </si>
  <si>
    <t>karvacharmath,new  new,academic  academic,year  year,new  new,team  team,new  new,goals  goals,scratch'ing  scratch'ing,#karvachar  #karvachar,#artsakh</t>
  </si>
  <si>
    <t>voicekarabakh,#khojavand  #khojavand,occupied  occupied,armenian  armenian,armed  armed,forces  forces,2  2,october  october,1992  1992,total  total,area</t>
  </si>
  <si>
    <t>civilian,killed  killed,result  result,#armenian  #armenian,provocation  azvisionen,#azerbaijan  #azerbaijan,civilian  provocation,#karabakhnow  #karabakhnow,#karabakh  azvisionen,civilian  provocation,#azerbaijan</t>
  </si>
  <si>
    <t>civilian,killed  killed,result  result,#armenian  #armenian,provocation  #azerbaijan,civilian  provocation,#karabakhnow  #karabakhnow,#karabakh  provocation,#azerbaijan  #azerbaijan,#karabakhnow</t>
  </si>
  <si>
    <t>azvisionen,#azerbaijan  #azerbaijan,civilian  civilian,killed  killed,result  result,#armenian  #armenian,provocation  provocation,#karabakhnow  #karabakhnow,#karabakh</t>
  </si>
  <si>
    <t>civilian,injuries  reports,civilian  injuries,armenia  armenia,azeri  azeri,border  border,two  two,wounded  wounded,old  old,photos  photos,used</t>
  </si>
  <si>
    <t>hnikogh,#azerbaijan  #azerbaijan,violating  violating,ceasefire  ceasefire,regime  regime,international  international,border  border,wounded  wounded,civilian  civilian,tavush  tavush,now</t>
  </si>
  <si>
    <t>#armenian,foreign  foreign,ministry  ministry,responds  responds,#aliyev  #aliyev,staff  staff,valdai  valdai,03  03,10  10,#karabakhnow  #aliyev's,statement</t>
  </si>
  <si>
    <t>nagorny,karabakh  karabakh,azerbaijan  azerbaijan,нагорный  нагорный,карабах  карабах,ето  ето,азербайджан  азербайджан,#ilhamaliyev  #ilhamaliyev,#karabakhisazerbaijan  #karabakhisazerbaijan,#karabakhnow  #karabakhnow,#azerbaijan</t>
  </si>
  <si>
    <t>#karabakhnow,#karabakhisazerbaijan  #azerbaijan,#karabakh  #karabakh,#karabakhnow  great,job  job,#karabakh  #karabakh,team  team,fkqarabagh  fkqarabagh,fkqarabaghen  fkqarabaghen,love  love,#karabakhnow</t>
  </si>
  <si>
    <t>voicekarabakh,appeal  appeal,international  international,community  community,#karabakh  #karabakh,#shusha  #shusha,#nk  #nk,#endoccupation  #endoccupation,#stoparmenia  #stoparmenia,#karabakhnow  #karabakhnow,#armenianterror</t>
  </si>
  <si>
    <t>pretty,much  much,honest  honest,truth  truth,telling  telling,world  world,done  done,children  children,memories  memories,july  july,2019</t>
  </si>
  <si>
    <t>Top Word Pairs in Tweet by Salience</t>
  </si>
  <si>
    <t>occupied,lands  lands,#azerbaijan  #azerbaijan,#karabakh  #karabakh,#karabakhnow  #karabakhnow,#stoparmenia  #stoparmenia,#endoccupation  #endoccupation,#azerbaijan  #azerbaijan,#armenianterror  #karabakh,#shusha  #shusha,#nk</t>
  </si>
  <si>
    <t>ukrainik,death  death,many  many,faces  faces,face  face,walks  walks,now  now,#freesavchenko  #freesavchenko,#ukraine  #ukraine,#syria  #syria,#karabakhnow</t>
  </si>
  <si>
    <t>azvisionen,#azerbaijan  #azerbaijan,civilian  provocation,#karabakhnow  #karabakhnow,#karabakh  azvisionen,civilian  provocation,#azerbaijan  #azerbaijan,#karabakhnow  civilian,killed  killed,result  result,#armenian</t>
  </si>
  <si>
    <t>#azerbaijan,civilian  provocation,#karabakhnow  #karabakhnow,#karabakh  provocation,#azerbaijan  #azerbaijan,#karabakhnow  civilian,killed  killed,result  result,#armenian  #armenian,provocation</t>
  </si>
  <si>
    <t>great,job  job,#karabakh  #karabakh,team  team,fkqarabagh  fkqarabagh,fkqarabaghen  fkqarabaghen,love  love,#karabakhnow  #karabakhisazerbaijan,#armenia  #armenia,#stopaggression  #azerbaijan,#karabakh</t>
  </si>
  <si>
    <t>õ,õ  ö,õ  õ,ö  õ,õµõ  õµõ,õ  ô,õ  #karabakhnow,#õ  #õ,õ  õ,#ôµö  #ôµö,ö</t>
  </si>
  <si>
    <t>Word</t>
  </si>
  <si>
    <t>#երևան</t>
  </si>
  <si>
    <t>#ôµö</t>
  </si>
  <si>
    <t>է</t>
  </si>
  <si>
    <t>ô</t>
  </si>
  <si>
    <t>õºõ</t>
  </si>
  <si>
    <t>են</t>
  </si>
  <si>
    <t>lands</t>
  </si>
  <si>
    <t>#stoparmenia</t>
  </si>
  <si>
    <t>video</t>
  </si>
  <si>
    <t>â</t>
  </si>
  <si>
    <t>under</t>
  </si>
  <si>
    <t>#aghdam</t>
  </si>
  <si>
    <t>#aztwi</t>
  </si>
  <si>
    <t>destroyed</t>
  </si>
  <si>
    <t>1</t>
  </si>
  <si>
    <t>#nk</t>
  </si>
  <si>
    <t>building</t>
  </si>
  <si>
    <t>bread</t>
  </si>
  <si>
    <t>museum</t>
  </si>
  <si>
    <t>հետ</t>
  </si>
  <si>
    <t>թշնամին</t>
  </si>
  <si>
    <t>հրադադարը</t>
  </si>
  <si>
    <t>խախտել</t>
  </si>
  <si>
    <t>great</t>
  </si>
  <si>
    <t>2</t>
  </si>
  <si>
    <t>և</t>
  </si>
  <si>
    <t>խոշոր</t>
  </si>
  <si>
    <t>տրամաչափի</t>
  </si>
  <si>
    <t>գնդացիրներից</t>
  </si>
  <si>
    <t>azvision</t>
  </si>
  <si>
    <t>news</t>
  </si>
  <si>
    <t>öƒõ</t>
  </si>
  <si>
    <t>õˆö</t>
  </si>
  <si>
    <t>õªõ</t>
  </si>
  <si>
    <t>ա</t>
  </si>
  <si>
    <t>composer</t>
  </si>
  <si>
    <t>#stoparm</t>
  </si>
  <si>
    <t>#khojavand</t>
  </si>
  <si>
    <t>armed</t>
  </si>
  <si>
    <t>october</t>
  </si>
  <si>
    <t>1992</t>
  </si>
  <si>
    <t>total</t>
  </si>
  <si>
    <t>area</t>
  </si>
  <si>
    <t>458</t>
  </si>
  <si>
    <t>square</t>
  </si>
  <si>
    <t>kilometers</t>
  </si>
  <si>
    <t>ադրբեջանի</t>
  </si>
  <si>
    <t>հարցը</t>
  </si>
  <si>
    <t>ադրբեջանը</t>
  </si>
  <si>
    <t>լուսանկարներ</t>
  </si>
  <si>
    <t>ուղիղ</t>
  </si>
  <si>
    <t>ադրբեջանական</t>
  </si>
  <si>
    <t>now</t>
  </si>
  <si>
    <t>#azerbaiâ</t>
  </si>
  <si>
    <t>ադրբեջան</t>
  </si>
  <si>
    <t>նախագահը</t>
  </si>
  <si>
    <t>ալի</t>
  </si>
  <si>
    <t>դիպուկահարներից</t>
  </si>
  <si>
    <t>մեծ</t>
  </si>
  <si>
    <t>բողոքի</t>
  </si>
  <si>
    <t>իլհամ</t>
  </si>
  <si>
    <t>ալիևը</t>
  </si>
  <si>
    <t>թշնամու</t>
  </si>
  <si>
    <t>հայաստանի</t>
  </si>
  <si>
    <t>ի</t>
  </si>
  <si>
    <t>vä</t>
  </si>
  <si>
    <t>deo</t>
  </si>
  <si>
    <t>õšõ</t>
  </si>
  <si>
    <t>2019</t>
  </si>
  <si>
    <t>appeal</t>
  </si>
  <si>
    <t>community</t>
  </si>
  <si>
    <t>always</t>
  </si>
  <si>
    <t>remember</t>
  </si>
  <si>
    <t>author</t>
  </si>
  <si>
    <t>music</t>
  </si>
  <si>
    <t>national</t>
  </si>
  <si>
    <t>anthem</t>
  </si>
  <si>
    <t>#uzeyir</t>
  </si>
  <si>
    <t>hajibeyli</t>
  </si>
  <si>
    <t>ruins</t>
  </si>
  <si>
    <t>buildings</t>
  </si>
  <si>
    <t>վարչապետը</t>
  </si>
  <si>
    <t>առաջին</t>
  </si>
  <si>
    <t>կկատարի</t>
  </si>
  <si>
    <t>հանդիպել</t>
  </si>
  <si>
    <t>ռուսաստանի</t>
  </si>
  <si>
    <t>գլխավոր</t>
  </si>
  <si>
    <t>նրա</t>
  </si>
  <si>
    <t>տիկինը</t>
  </si>
  <si>
    <t>վարչապետ</t>
  </si>
  <si>
    <t>համար</t>
  </si>
  <si>
    <t>վարչապետի</t>
  </si>
  <si>
    <t>տալիս</t>
  </si>
  <si>
    <t>բանակի</t>
  </si>
  <si>
    <t>մարտական</t>
  </si>
  <si>
    <t>դիմաց</t>
  </si>
  <si>
    <t>օրվա</t>
  </si>
  <si>
    <t>կապակցությամբ</t>
  </si>
  <si>
    <t>նախագահն</t>
  </si>
  <si>
    <t>ընդունել</t>
  </si>
  <si>
    <t>մեհրիբան</t>
  </si>
  <si>
    <t>պատասխանել</t>
  </si>
  <si>
    <t>փաշինյանին</t>
  </si>
  <si>
    <t>ու</t>
  </si>
  <si>
    <t>ղարաբաղի</t>
  </si>
  <si>
    <t>շարունակվում</t>
  </si>
  <si>
    <t>սաբոտաժը</t>
  </si>
  <si>
    <t>իրեն</t>
  </si>
  <si>
    <t>շիրակի</t>
  </si>
  <si>
    <t>հիմնական</t>
  </si>
  <si>
    <t>03</t>
  </si>
  <si>
    <t>ը</t>
  </si>
  <si>
    <t>բաքվում</t>
  </si>
  <si>
    <t>մեր</t>
  </si>
  <si>
    <t>գտնվում</t>
  </si>
  <si>
    <t>սադրանքի</t>
  </si>
  <si>
    <t>լուսանկար</t>
  </si>
  <si>
    <t>õµö</t>
  </si>
  <si>
    <t>ôµô</t>
  </si>
  <si>
    <t>02</t>
  </si>
  <si>
    <t>3</t>
  </si>
  <si>
    <t>õµ</t>
  </si>
  <si>
    <t>öƒ</t>
  </si>
  <si>
    <t>10</t>
  </si>
  <si>
    <t>õžôµõ</t>
  </si>
  <si>
    <t>õº</t>
  </si>
  <si>
    <t>ժակ</t>
  </si>
  <si>
    <t>միշտ</t>
  </si>
  <si>
    <t>հայաստանը</t>
  </si>
  <si>
    <t>ինչ</t>
  </si>
  <si>
    <t>համանախագահները</t>
  </si>
  <si>
    <t>մեզ</t>
  </si>
  <si>
    <t>հետաքրքրում</t>
  </si>
  <si>
    <t>#children</t>
  </si>
  <si>
    <t>#azerb</t>
  </si>
  <si>
    <t>weâ</t>
  </si>
  <si>
    <t>#valdai</t>
  </si>
  <si>
    <t>club</t>
  </si>
  <si>
    <t>#music</t>
  </si>
  <si>
    <t>#baku</t>
  </si>
  <si>
    <t>tavush</t>
  </si>
  <si>
    <t>lethal</t>
  </si>
  <si>
    <t>casualty</t>
  </si>
  <si>
    <t>injuries</t>
  </si>
  <si>
    <t>uzeyir</t>
  </si>
  <si>
    <t>hajibeyli's</t>
  </si>
  <si>
    <t>life</t>
  </si>
  <si>
    <t>activity</t>
  </si>
  <si>
    <t>damaged</t>
  </si>
  <si>
    <t>historical</t>
  </si>
  <si>
    <t>danger</t>
  </si>
  <si>
    <t>armenians'</t>
  </si>
  <si>
    <t>vandalism</t>
  </si>
  <si>
    <t>acts</t>
  </si>
  <si>
    <t>#school</t>
  </si>
  <si>
    <t>#coding</t>
  </si>
  <si>
    <t>#education</t>
  </si>
  <si>
    <t>death</t>
  </si>
  <si>
    <t>many</t>
  </si>
  <si>
    <t>faces</t>
  </si>
  <si>
    <t>face</t>
  </si>
  <si>
    <t>walks</t>
  </si>
  <si>
    <t>#freesavchenko</t>
  </si>
  <si>
    <t>#ukraine</t>
  </si>
  <si>
    <t>#syria</t>
  </si>
  <si>
    <t>#russia</t>
  </si>
  <si>
    <t>#ô</t>
  </si>
  <si>
    <t>ghost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</si>
  <si>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</si>
  <si>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</si>
  <si>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</si>
  <si>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</si>
  <si>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</si>
  <si>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</si>
  <si>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</si>
  <si>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</si>
  <si>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</si>
  <si>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</si>
  <si>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</si>
  <si>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</si>
  <si>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</si>
  <si>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</si>
  <si>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</si>
  <si>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</si>
  <si>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</si>
  <si>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</si>
  <si>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</si>
  <si>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</si>
  <si>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</si>
  <si>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</si>
  <si>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</si>
  <si>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</si>
  <si>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</si>
  <si>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</si>
  <si>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</si>
  <si>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</si>
  <si>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</si>
  <si>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</si>
  <si>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</si>
  <si>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</si>
  <si>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</si>
  <si>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</si>
  <si>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</si>
  <si>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</si>
  <si>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</si>
  <si>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</si>
  <si>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</si>
  <si>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</si>
  <si>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</si>
  <si>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</si>
  <si>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</si>
  <si>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</si>
  <si>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</si>
  <si>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</si>
  <si>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</si>
  <si>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</si>
  <si>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</si>
  <si>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</si>
  <si>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</si>
  <si>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</si>
  <si>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</si>
  <si>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</si>
  <si>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</si>
  <si>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</si>
  <si>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</si>
  <si>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</si>
  <si>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</si>
  <si>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2016</t>
  </si>
  <si>
    <t>Apr</t>
  </si>
  <si>
    <t>5-Apr</t>
  </si>
  <si>
    <t>4 PM</t>
  </si>
  <si>
    <t>17-Apr</t>
  </si>
  <si>
    <t>5 PM</t>
  </si>
  <si>
    <t>Sep</t>
  </si>
  <si>
    <t>18-Sep</t>
  </si>
  <si>
    <t>1 PM</t>
  </si>
  <si>
    <t>25-Sep</t>
  </si>
  <si>
    <t>9 AM</t>
  </si>
  <si>
    <t>10 AM</t>
  </si>
  <si>
    <t>2 PM</t>
  </si>
  <si>
    <t>26-Sep</t>
  </si>
  <si>
    <t>5 AM</t>
  </si>
  <si>
    <t>27-Sep</t>
  </si>
  <si>
    <t>6 AM</t>
  </si>
  <si>
    <t>8 AM</t>
  </si>
  <si>
    <t>12 PM</t>
  </si>
  <si>
    <t>3 PM</t>
  </si>
  <si>
    <t>28-Sep</t>
  </si>
  <si>
    <t>29-Sep</t>
  </si>
  <si>
    <t>3 AM</t>
  </si>
  <si>
    <t>30-Sep</t>
  </si>
  <si>
    <t>7 AM</t>
  </si>
  <si>
    <t>11 AM</t>
  </si>
  <si>
    <t>Oct</t>
  </si>
  <si>
    <t>1-Oct</t>
  </si>
  <si>
    <t>6 PM</t>
  </si>
  <si>
    <t>2-Oct</t>
  </si>
  <si>
    <t>8 PM</t>
  </si>
  <si>
    <t>3-Oct</t>
  </si>
  <si>
    <t>11 PM</t>
  </si>
  <si>
    <t>4-Oct</t>
  </si>
  <si>
    <t>12 AM</t>
  </si>
  <si>
    <t>4 AM</t>
  </si>
  <si>
    <t>7 PM</t>
  </si>
  <si>
    <t>5-Oct</t>
  </si>
  <si>
    <t>7-Oct</t>
  </si>
  <si>
    <t>9 PM</t>
  </si>
  <si>
    <t>8-Oct</t>
  </si>
  <si>
    <t>128, 128, 128</t>
  </si>
  <si>
    <t>Red</t>
  </si>
  <si>
    <t>G1: #karabakh voicekarabakh #karabakhnow #azerbaijan armenian forces #endoccupation #armenianterror occupied #shusha</t>
  </si>
  <si>
    <t>G2: #karabakh #azerbaijan voicekarabakh occupation presidentaz president ilham aliyev talked occupied</t>
  </si>
  <si>
    <t>G3: õ ö #karabakhnow #õ #azerbaijan õµõ #artsakh #karabakh #armenia city</t>
  </si>
  <si>
    <t>G4: #azerbaijan civilian killed result #armenian provocation #karabakhnow azvisionen #karabakh</t>
  </si>
  <si>
    <t>G5: õ ö #armenia #yerevan #nkpeace #karabakhnow #karabakh #azerbaijan õµõ #հայաստան</t>
  </si>
  <si>
    <t>G6: #karabakh #karabakhnow #karabakhisazerbaijan #azerbaijan</t>
  </si>
  <si>
    <t>G7: #karabakhnow valdai #azerbaijan violating ceasefire regime international border wounded civilian</t>
  </si>
  <si>
    <t>G8: new academic year team goals scratch'ing #karvachar #artsakh #armenia #kids</t>
  </si>
  <si>
    <t>G9: #karabakhnow #karabakhisarmenia #sumgaitgenocide #selfdetermination</t>
  </si>
  <si>
    <t>Autofill Workbook Results</t>
  </si>
  <si>
    <t>Edge Weight▓36▓36▓0▓True▓Gray▓Red▓▓Edge Weight▓36▓36▓0▓3▓10▓False▓Edge Weight▓36▓36▓0▓35▓12▓False▓▓0▓0▓0▓True▓Black▓Black▓▓Followers▓3▓19782▓0▓162▓1000▓False▓▓0▓0▓0▓0▓0▓False▓▓0▓0▓0▓0▓0▓False▓▓0▓0▓0▓0▓0▓False</t>
  </si>
  <si>
    <t>GraphSource░GraphServerTwitterSearch▓GraphTerm░karabakhnow▓ImportDescription░The graph represents a network of 49 Twitter users whose tweets in the requested range contained "karabakhnow", or who were replied to or mentioned in those tweets.  The network was obtained from the NodeXL Graph Server on Wednesday, 09 October 2019 at 14:20 UTC.
The requested start date was Wednesday, 09 October 2019 at 00:01 UTC and the maximum number of days (going backward) was 14.
The maximum number of tweets collected was 5,000.
The tweets in the network were tweeted over the 13-day, 4-hour, 55-minute period from Wednesday, 25 September 2019 at 09:05 UTC to Tuesday, 08 October 2019 at 14:00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</si>
</sst>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295107"/>
        <c:axId val="23002780"/>
      </c:barChart>
      <c:catAx>
        <c:axId val="472951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002780"/>
        <c:crosses val="autoZero"/>
        <c:auto val="1"/>
        <c:lblOffset val="100"/>
        <c:noMultiLvlLbl val="0"/>
      </c:catAx>
      <c:valAx>
        <c:axId val="23002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95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karabakhnow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Series'!$A$26:$A$114</c:f>
              <c:strCache>
                <c:ptCount val="67"/>
                <c:pt idx="0">
                  <c:v>4 PM
5-Apr
Apr
2016</c:v>
                </c:pt>
                <c:pt idx="1">
                  <c:v>5 PM
17-Apr</c:v>
                </c:pt>
                <c:pt idx="2">
                  <c:v>1 PM
18-Sep
Sep
2019</c:v>
                </c:pt>
                <c:pt idx="3">
                  <c:v>9 AM
25-Sep</c:v>
                </c:pt>
                <c:pt idx="4">
                  <c:v>10 AM</c:v>
                </c:pt>
                <c:pt idx="5">
                  <c:v>2 PM</c:v>
                </c:pt>
                <c:pt idx="6">
                  <c:v>5 AM
26-Sep</c:v>
                </c:pt>
                <c:pt idx="7">
                  <c:v>9 AM</c:v>
                </c:pt>
                <c:pt idx="8">
                  <c:v>2 PM</c:v>
                </c:pt>
                <c:pt idx="9">
                  <c:v>6 AM
27-Sep</c:v>
                </c:pt>
                <c:pt idx="10">
                  <c:v>8 AM</c:v>
                </c:pt>
                <c:pt idx="11">
                  <c:v>9 AM</c:v>
                </c:pt>
                <c:pt idx="12">
                  <c:v>12 PM</c:v>
                </c:pt>
                <c:pt idx="13">
                  <c:v>1 PM</c:v>
                </c:pt>
                <c:pt idx="14">
                  <c:v>3 PM</c:v>
                </c:pt>
                <c:pt idx="15">
                  <c:v>8 AM
28-Sep</c:v>
                </c:pt>
                <c:pt idx="16">
                  <c:v>9 AM</c:v>
                </c:pt>
                <c:pt idx="17">
                  <c:v>10 AM</c:v>
                </c:pt>
                <c:pt idx="18">
                  <c:v>1 PM</c:v>
                </c:pt>
                <c:pt idx="19">
                  <c:v>3 AM
29-Sep</c:v>
                </c:pt>
                <c:pt idx="20">
                  <c:v>5 AM
30-Sep</c:v>
                </c:pt>
                <c:pt idx="21">
                  <c:v>7 AM</c:v>
                </c:pt>
                <c:pt idx="22">
                  <c:v>11 AM</c:v>
                </c:pt>
                <c:pt idx="23">
                  <c:v>1 PM</c:v>
                </c:pt>
                <c:pt idx="24">
                  <c:v>6 AM
1-Oct
Oct</c:v>
                </c:pt>
                <c:pt idx="25">
                  <c:v>9 AM</c:v>
                </c:pt>
                <c:pt idx="26">
                  <c:v>1 PM</c:v>
                </c:pt>
                <c:pt idx="27">
                  <c:v>6 PM</c:v>
                </c:pt>
                <c:pt idx="28">
                  <c:v>6 AM
2-Oct</c:v>
                </c:pt>
                <c:pt idx="29">
                  <c:v>7 AM</c:v>
                </c:pt>
                <c:pt idx="30">
                  <c:v>9 AM</c:v>
                </c:pt>
                <c:pt idx="31">
                  <c:v>1 PM</c:v>
                </c:pt>
                <c:pt idx="32">
                  <c:v>3 PM</c:v>
                </c:pt>
                <c:pt idx="33">
                  <c:v>8 PM</c:v>
                </c:pt>
                <c:pt idx="34">
                  <c:v>3 AM
3-Oct</c:v>
                </c:pt>
                <c:pt idx="35">
                  <c:v>6 AM</c:v>
                </c:pt>
                <c:pt idx="36">
                  <c:v>7 AM</c:v>
                </c:pt>
                <c:pt idx="37">
                  <c:v>8 AM</c:v>
                </c:pt>
                <c:pt idx="38">
                  <c:v>9 AM</c:v>
                </c:pt>
                <c:pt idx="39">
                  <c:v>10 AM</c:v>
                </c:pt>
                <c:pt idx="40">
                  <c:v>12 PM</c:v>
                </c:pt>
                <c:pt idx="41">
                  <c:v>1 PM</c:v>
                </c:pt>
                <c:pt idx="42">
                  <c:v>2 PM</c:v>
                </c:pt>
                <c:pt idx="43">
                  <c:v>5 PM</c:v>
                </c:pt>
                <c:pt idx="44">
                  <c:v>6 PM</c:v>
                </c:pt>
                <c:pt idx="45">
                  <c:v>11 PM</c:v>
                </c:pt>
                <c:pt idx="46">
                  <c:v>12 AM
4-Oct</c:v>
                </c:pt>
                <c:pt idx="47">
                  <c:v>4 AM</c:v>
                </c:pt>
                <c:pt idx="48">
                  <c:v>7 AM</c:v>
                </c:pt>
                <c:pt idx="49">
                  <c:v>8 AM</c:v>
                </c:pt>
                <c:pt idx="50">
                  <c:v>9 AM</c:v>
                </c:pt>
                <c:pt idx="51">
                  <c:v>10 AM</c:v>
                </c:pt>
                <c:pt idx="52">
                  <c:v>12 PM</c:v>
                </c:pt>
                <c:pt idx="53">
                  <c:v>3 PM</c:v>
                </c:pt>
                <c:pt idx="54">
                  <c:v>6 PM</c:v>
                </c:pt>
                <c:pt idx="55">
                  <c:v>7 PM</c:v>
                </c:pt>
                <c:pt idx="56">
                  <c:v>9 AM
5-Oct</c:v>
                </c:pt>
                <c:pt idx="57">
                  <c:v>11 AM</c:v>
                </c:pt>
                <c:pt idx="58">
                  <c:v>5 AM
7-Oct</c:v>
                </c:pt>
                <c:pt idx="59">
                  <c:v>7 AM</c:v>
                </c:pt>
                <c:pt idx="60">
                  <c:v>9 AM</c:v>
                </c:pt>
                <c:pt idx="61">
                  <c:v>1 PM</c:v>
                </c:pt>
                <c:pt idx="62">
                  <c:v>9 PM</c:v>
                </c:pt>
                <c:pt idx="63">
                  <c:v>6 AM
8-Oct</c:v>
                </c:pt>
                <c:pt idx="64">
                  <c:v>9 AM</c:v>
                </c:pt>
                <c:pt idx="65">
                  <c:v>1 PM</c:v>
                </c:pt>
                <c:pt idx="66">
                  <c:v>2 PM</c:v>
                </c:pt>
              </c:strCache>
            </c:strRef>
          </c:cat>
          <c:val>
            <c:numRef>
              <c:f>'Time Series'!$B$26:$B$114</c:f>
              <c:numCache>
                <c:formatCode>General</c:formatCode>
                <c:ptCount val="67"/>
                <c:pt idx="0">
                  <c:v>1</c:v>
                </c:pt>
                <c:pt idx="1">
                  <c:v>1</c:v>
                </c:pt>
                <c:pt idx="2">
                  <c:v>1</c:v>
                </c:pt>
                <c:pt idx="3">
                  <c:v>5</c:v>
                </c:pt>
                <c:pt idx="4">
                  <c:v>1</c:v>
                </c:pt>
                <c:pt idx="5">
                  <c:v>5</c:v>
                </c:pt>
                <c:pt idx="6">
                  <c:v>3</c:v>
                </c:pt>
                <c:pt idx="7">
                  <c:v>3</c:v>
                </c:pt>
                <c:pt idx="8">
                  <c:v>8</c:v>
                </c:pt>
                <c:pt idx="9">
                  <c:v>1</c:v>
                </c:pt>
                <c:pt idx="10">
                  <c:v>2</c:v>
                </c:pt>
                <c:pt idx="11">
                  <c:v>3</c:v>
                </c:pt>
                <c:pt idx="12">
                  <c:v>1</c:v>
                </c:pt>
                <c:pt idx="13">
                  <c:v>4</c:v>
                </c:pt>
                <c:pt idx="14">
                  <c:v>1</c:v>
                </c:pt>
                <c:pt idx="15">
                  <c:v>1</c:v>
                </c:pt>
                <c:pt idx="16">
                  <c:v>1</c:v>
                </c:pt>
                <c:pt idx="17">
                  <c:v>5</c:v>
                </c:pt>
                <c:pt idx="18">
                  <c:v>2</c:v>
                </c:pt>
                <c:pt idx="19">
                  <c:v>1</c:v>
                </c:pt>
                <c:pt idx="20">
                  <c:v>1</c:v>
                </c:pt>
                <c:pt idx="21">
                  <c:v>1</c:v>
                </c:pt>
                <c:pt idx="22">
                  <c:v>1</c:v>
                </c:pt>
                <c:pt idx="23">
                  <c:v>2</c:v>
                </c:pt>
                <c:pt idx="24">
                  <c:v>9</c:v>
                </c:pt>
                <c:pt idx="25">
                  <c:v>2</c:v>
                </c:pt>
                <c:pt idx="26">
                  <c:v>8</c:v>
                </c:pt>
                <c:pt idx="27">
                  <c:v>2</c:v>
                </c:pt>
                <c:pt idx="28">
                  <c:v>4</c:v>
                </c:pt>
                <c:pt idx="29">
                  <c:v>3</c:v>
                </c:pt>
                <c:pt idx="30">
                  <c:v>5</c:v>
                </c:pt>
                <c:pt idx="31">
                  <c:v>6</c:v>
                </c:pt>
                <c:pt idx="32">
                  <c:v>1</c:v>
                </c:pt>
                <c:pt idx="33">
                  <c:v>1</c:v>
                </c:pt>
                <c:pt idx="34">
                  <c:v>1</c:v>
                </c:pt>
                <c:pt idx="35">
                  <c:v>5</c:v>
                </c:pt>
                <c:pt idx="36">
                  <c:v>2</c:v>
                </c:pt>
                <c:pt idx="37">
                  <c:v>2</c:v>
                </c:pt>
                <c:pt idx="38">
                  <c:v>1</c:v>
                </c:pt>
                <c:pt idx="39">
                  <c:v>5</c:v>
                </c:pt>
                <c:pt idx="40">
                  <c:v>1</c:v>
                </c:pt>
                <c:pt idx="41">
                  <c:v>5</c:v>
                </c:pt>
                <c:pt idx="42">
                  <c:v>1</c:v>
                </c:pt>
                <c:pt idx="43">
                  <c:v>2</c:v>
                </c:pt>
                <c:pt idx="44">
                  <c:v>1</c:v>
                </c:pt>
                <c:pt idx="45">
                  <c:v>1</c:v>
                </c:pt>
                <c:pt idx="46">
                  <c:v>1</c:v>
                </c:pt>
                <c:pt idx="47">
                  <c:v>1</c:v>
                </c:pt>
                <c:pt idx="48">
                  <c:v>3</c:v>
                </c:pt>
                <c:pt idx="49">
                  <c:v>5</c:v>
                </c:pt>
                <c:pt idx="50">
                  <c:v>2</c:v>
                </c:pt>
                <c:pt idx="51">
                  <c:v>6</c:v>
                </c:pt>
                <c:pt idx="52">
                  <c:v>1</c:v>
                </c:pt>
                <c:pt idx="53">
                  <c:v>4</c:v>
                </c:pt>
                <c:pt idx="54">
                  <c:v>1</c:v>
                </c:pt>
                <c:pt idx="55">
                  <c:v>1</c:v>
                </c:pt>
                <c:pt idx="56">
                  <c:v>4</c:v>
                </c:pt>
                <c:pt idx="57">
                  <c:v>1</c:v>
                </c:pt>
                <c:pt idx="58">
                  <c:v>1</c:v>
                </c:pt>
                <c:pt idx="59">
                  <c:v>1</c:v>
                </c:pt>
                <c:pt idx="60">
                  <c:v>2</c:v>
                </c:pt>
                <c:pt idx="61">
                  <c:v>1</c:v>
                </c:pt>
                <c:pt idx="62">
                  <c:v>1</c:v>
                </c:pt>
                <c:pt idx="63">
                  <c:v>3</c:v>
                </c:pt>
                <c:pt idx="64">
                  <c:v>1</c:v>
                </c:pt>
                <c:pt idx="65">
                  <c:v>5</c:v>
                </c:pt>
                <c:pt idx="66">
                  <c:v>1</c:v>
                </c:pt>
              </c:numCache>
            </c:numRef>
          </c:val>
        </c:ser>
        <c:axId val="28491725"/>
        <c:axId val="55098934"/>
      </c:barChart>
      <c:catAx>
        <c:axId val="28491725"/>
        <c:scaling>
          <c:orientation val="minMax"/>
        </c:scaling>
        <c:axPos val="b"/>
        <c:delete val="0"/>
        <c:numFmt formatCode="General" sourceLinked="1"/>
        <c:majorTickMark val="out"/>
        <c:minorTickMark val="none"/>
        <c:tickLblPos val="nextTo"/>
        <c:crossAx val="55098934"/>
        <c:crosses val="autoZero"/>
        <c:auto val="1"/>
        <c:lblOffset val="100"/>
        <c:noMultiLvlLbl val="0"/>
      </c:catAx>
      <c:valAx>
        <c:axId val="55098934"/>
        <c:scaling>
          <c:orientation val="minMax"/>
        </c:scaling>
        <c:axPos val="l"/>
        <c:majorGridlines/>
        <c:delete val="0"/>
        <c:numFmt formatCode="General" sourceLinked="1"/>
        <c:majorTickMark val="out"/>
        <c:minorTickMark val="none"/>
        <c:tickLblPos val="nextTo"/>
        <c:crossAx val="284917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98429"/>
        <c:axId val="51285862"/>
      </c:barChart>
      <c:catAx>
        <c:axId val="56984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285862"/>
        <c:crosses val="autoZero"/>
        <c:auto val="1"/>
        <c:lblOffset val="100"/>
        <c:noMultiLvlLbl val="0"/>
      </c:catAx>
      <c:valAx>
        <c:axId val="51285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8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8919575"/>
        <c:axId val="60514128"/>
      </c:barChart>
      <c:catAx>
        <c:axId val="589195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514128"/>
        <c:crosses val="autoZero"/>
        <c:auto val="1"/>
        <c:lblOffset val="100"/>
        <c:noMultiLvlLbl val="0"/>
      </c:catAx>
      <c:valAx>
        <c:axId val="60514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9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7756241"/>
        <c:axId val="2697306"/>
      </c:barChart>
      <c:catAx>
        <c:axId val="77562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97306"/>
        <c:crosses val="autoZero"/>
        <c:auto val="1"/>
        <c:lblOffset val="100"/>
        <c:noMultiLvlLbl val="0"/>
      </c:catAx>
      <c:valAx>
        <c:axId val="2697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6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4275755"/>
        <c:axId val="17155204"/>
      </c:barChart>
      <c:catAx>
        <c:axId val="242757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155204"/>
        <c:crosses val="autoZero"/>
        <c:auto val="1"/>
        <c:lblOffset val="100"/>
        <c:noMultiLvlLbl val="0"/>
      </c:catAx>
      <c:valAx>
        <c:axId val="17155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75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0179109"/>
        <c:axId val="47394254"/>
      </c:barChart>
      <c:catAx>
        <c:axId val="201791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394254"/>
        <c:crosses val="autoZero"/>
        <c:auto val="1"/>
        <c:lblOffset val="100"/>
        <c:noMultiLvlLbl val="0"/>
      </c:catAx>
      <c:valAx>
        <c:axId val="47394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791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3895103"/>
        <c:axId val="13729336"/>
      </c:barChart>
      <c:catAx>
        <c:axId val="238951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729336"/>
        <c:crosses val="autoZero"/>
        <c:auto val="1"/>
        <c:lblOffset val="100"/>
        <c:noMultiLvlLbl val="0"/>
      </c:catAx>
      <c:valAx>
        <c:axId val="13729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95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6455161"/>
        <c:axId val="38334402"/>
      </c:barChart>
      <c:catAx>
        <c:axId val="564551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334402"/>
        <c:crosses val="autoZero"/>
        <c:auto val="1"/>
        <c:lblOffset val="100"/>
        <c:noMultiLvlLbl val="0"/>
      </c:catAx>
      <c:valAx>
        <c:axId val="38334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55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9465299"/>
        <c:axId val="18078828"/>
      </c:barChart>
      <c:catAx>
        <c:axId val="9465299"/>
        <c:scaling>
          <c:orientation val="minMax"/>
        </c:scaling>
        <c:axPos val="b"/>
        <c:delete val="1"/>
        <c:majorTickMark val="out"/>
        <c:minorTickMark val="none"/>
        <c:tickLblPos val="none"/>
        <c:crossAx val="18078828"/>
        <c:crosses val="autoZero"/>
        <c:auto val="1"/>
        <c:lblOffset val="100"/>
        <c:noMultiLvlLbl val="0"/>
      </c:catAx>
      <c:valAx>
        <c:axId val="18078828"/>
        <c:scaling>
          <c:orientation val="minMax"/>
        </c:scaling>
        <c:axPos val="l"/>
        <c:delete val="1"/>
        <c:majorTickMark val="out"/>
        <c:minorTickMark val="none"/>
        <c:tickLblPos val="none"/>
        <c:crossAx val="94652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9" refreshedBy="Marc Smith" refreshedVersion="5">
  <cacheSource type="worksheet">
    <worksheetSource ref="A2:BL17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1">
        <s v="karabakhnow artsakh"/>
        <s v="aghdam azerbaijan karabakh karabakhnow stoparmenia endoccupation azerbaijan armenianterror"/>
        <s v="aghdam karabakh karabakhnow"/>
        <s v="armenia yerevan nkpeace karabakhnow õ€õ¡õµõ¡õ½õ¿õ¡õ¶ ôµö€ö‡õ¡õ¶ ô¼õ¸ö‚ö€õ¥ö€ ô±õ·õ­õ¡ö€õ° õ”õ¡õ²õ¡ö„õ¡õ¯õ¡õ¶õ¸ö‚õ©õµõ¸ö‚õ¶ õ„õ·õ¡õ¯õ¸ö‚õµõ© õõºõ¸ö€õ¿ õõ¶õ¿õ¥õ½õ¸ö‚õ©õµõ¸ö‚õ¶"/>
        <s v="karabakhnow karabakhisarmenia sumgaitgenocide selfdetermination"/>
        <s v="azerbaijan uzeyir"/>
        <s v="freesavchenko ukraine syria karabakhnow russia"/>
        <s v="karvachar artsakh armenia kids school coding education children code nkpeace karabakh karabakhnow"/>
        <s v="karvachar artsakh armenia kids school coding education"/>
        <s v="khojavand"/>
        <s v="shusha"/>
        <s v="azerbaijan karabakh shusha nk"/>
        <s v="armenian azerbaijan karabakhnow"/>
        <s v="azerbaijan armenian karabakhnow karabakh"/>
        <s v="armenia azerbaijan artsakh karabakh karabakhnow"/>
        <s v="aserbaidschanische israelischen nkpeace karabakhnow artsakh"/>
        <s v="azerbaijan"/>
        <s v="ilhamaliyev karabakhisazerbaijan karabakhnow azerbaijan valdai"/>
        <s v="karabakh shusha nk endoccupation stoparmenia karabakhnow armenianterror azerbaijan aztwi"/>
        <s v="karabakh shusha nk endoccupation stoparmenia karabakhnow armenianterror music azerbaijan baku aztwi"/>
        <s v="azerbaijan karabakh karabakhnow stoparmenia endoccupation azerbaijan armenianterror aztwi"/>
        <s v="karabakh azerbaijan"/>
        <s v="karabakh karabakhnow karabakhisazerbaijan"/>
        <s v="azerbaijan karabakh karabakhnow karabakhisazerbaijan"/>
        <s v="azerbaijan karabakh karabakhnow karabakhisazerbaijan armenia stopaggression"/>
        <s v="karabakh azerbaijan armenia valdai karabakhnow endoccupation aztwi armenianterror nk"/>
        <s v="azerbaijan nonkpeace karabakhnow"/>
        <s v="aliyev nkpeace karabakhnow"/>
        <s v="armenian aliyev karabakhnow"/>
        <s v="karabakh shusha nk endoccupation stoparmenia karabakhnow armenianterror"/>
        <s v="azerbaijan uzeyir shusha karabakh karabakhnow endocupation aztwi"/>
        <s v="aghdam karabakh karabakhnow stoparmenia endoccupation azerbaijan armenianterror"/>
        <s v="aghdam azerbaijan karabakh karabakhnow stoparmenia endoccupation azerbaijan armenianterror aztwi"/>
        <s v="shusha azerbaijan karabakh karabakhnow stoparmenia endoccupation azerbaijan armenianterror aztwi"/>
        <s v="khojavand azerbaijan karabakh karabakhnow stoparmenia endoccupation azerbaijan armenianterror"/>
        <s v="azerbaijan karabakh shusha nk endoccupation stoparmenia karabakhnow armenianterror music azerbaijan baku aztwi"/>
        <s v="children artsakh armenia karabakh karabakhnow summer2019 smile_world nowar"/>
        <s v="karabakh azerbaijan armenia yerevan nkpeace karabakhnow õ€õ¡õµõ¡õ½õ¿õ¡õ¶ ôµö€ö‡õ¡õ¶"/>
        <s v="karabakh azerbaijan armenia yerevan nkpeace karabakhnow հայաստան երևան"/>
        <s v="karabakh azerbaijan armenia yerevan nkpeace karabakhnow հայաստան երևան karabakh azerbaijan armenia yerevan nkpeace karabakhnow հայաստան երևան"/>
        <s v="armenia yerevan nkpeace karabakhnow õ€õ¡õµõ¡õ½õ¿õ¡õ¶ ôµö€ö‡õ¡õ¶"/>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9">
        <d v="2019-09-26T09:04:42.000"/>
        <d v="2019-09-27T08:30:10.000"/>
        <d v="2019-09-27T09:06:04.000"/>
        <d v="2019-09-27T12:31:55.000"/>
        <d v="2019-09-27T15:11:21.000"/>
        <d v="2019-09-28T08:21:12.000"/>
        <d v="2016-04-05T16:37:44.000"/>
        <d v="2019-09-28T09:22:23.000"/>
        <d v="2019-09-28T13:25:11.000"/>
        <d v="2019-09-28T13:25:49.000"/>
        <d v="2016-04-17T17:51:02.000"/>
        <d v="2019-09-29T03:51:08.000"/>
        <d v="2019-10-01T18:49:38.000"/>
        <d v="2019-10-01T18:51:25.000"/>
        <d v="2019-10-02T07:12:23.000"/>
        <d v="2019-09-27T09:06:06.000"/>
        <d v="2019-10-02T13:42:41.000"/>
        <d v="2019-10-02T13:50:14.000"/>
        <d v="2019-10-02T13:50:17.000"/>
        <d v="2019-10-02T15:16:42.000"/>
        <d v="2019-10-03T03:09:14.000"/>
        <d v="2019-10-03T07:28:40.000"/>
        <d v="2019-10-03T10:42:55.000"/>
        <d v="2019-10-03T07:10:08.000"/>
        <d v="2019-10-03T10:43:28.000"/>
        <d v="2019-10-03T10:43:48.000"/>
        <d v="2019-10-03T10:43:49.000"/>
        <d v="2019-10-03T12:31:36.000"/>
        <d v="2019-10-03T17:42:41.000"/>
        <d v="2019-09-25T10:07:44.000"/>
        <d v="2019-10-03T18:52:00.000"/>
        <d v="2019-10-03T23:37:30.000"/>
        <d v="2019-10-04T07:02:04.000"/>
        <d v="2019-09-27T09:02:54.000"/>
        <d v="2019-10-02T07:16:06.000"/>
        <d v="2019-10-02T07:16:46.000"/>
        <d v="2019-10-04T07:14:28.000"/>
        <d v="2019-10-04T00:12:38.000"/>
        <d v="2019-10-04T04:23:26.000"/>
        <d v="2019-10-04T08:45:25.000"/>
        <d v="2019-10-04T09:24:07.000"/>
        <d v="2019-10-04T10:10:21.000"/>
        <d v="2019-10-04T10:17:21.000"/>
        <d v="2019-10-04T10:25:42.000"/>
        <d v="2019-10-04T10:44:22.000"/>
        <d v="2019-10-04T10:46:21.000"/>
        <d v="2019-10-02T20:28:17.000"/>
        <d v="2019-10-03T10:41:45.000"/>
        <d v="2019-10-03T14:25:10.000"/>
        <d v="2019-10-04T07:12:46.000"/>
        <d v="2019-10-04T12:25:20.000"/>
        <d v="2019-10-03T17:08:18.000"/>
        <d v="2019-10-04T10:54:12.000"/>
        <d v="2019-10-04T15:17:34.000"/>
        <d v="2019-10-04T18:04:51.000"/>
        <d v="2019-09-18T13:16:57.000"/>
        <d v="2019-09-27T06:55:01.000"/>
        <d v="2019-10-02T06:05:22.000"/>
        <d v="2019-10-02T06:19:18.000"/>
        <d v="2019-10-02T06:43:09.000"/>
        <d v="2019-10-02T06:55:12.000"/>
        <d v="2019-09-30T11:14:38.000"/>
        <d v="2019-10-04T19:14:07.000"/>
        <d v="2019-10-07T21:03:48.000"/>
        <d v="2019-10-03T08:32:25.000"/>
        <d v="2019-10-03T08:33:36.000"/>
        <d v="2019-10-03T09:18:46.000"/>
        <d v="2019-10-03T13:24:42.000"/>
        <d v="2019-10-03T13:25:24.000"/>
        <d v="2019-10-03T13:26:01.000"/>
        <d v="2019-10-03T13:26:47.000"/>
        <d v="2019-10-03T13:27:23.000"/>
        <d v="2019-10-04T08:12:38.000"/>
        <d v="2019-10-04T08:14:55.000"/>
        <d v="2019-10-04T08:16:21.000"/>
        <d v="2019-10-04T08:18:07.000"/>
        <d v="2019-10-04T09:23:55.000"/>
        <d v="2019-10-04T15:18:00.000"/>
        <d v="2019-10-04T15:18:44.000"/>
        <d v="2019-10-04T15:19:33.000"/>
        <d v="2019-10-05T09:02:18.000"/>
        <d v="2019-10-05T09:02:39.000"/>
        <d v="2019-10-05T09:02:54.000"/>
        <d v="2019-10-05T09:03:13.000"/>
        <d v="2019-10-05T11:11:13.000"/>
        <d v="2019-10-07T05:36:26.000"/>
        <d v="2019-10-07T07:43:04.000"/>
        <d v="2019-10-07T09:18:30.000"/>
        <d v="2019-10-07T09:19:14.000"/>
        <d v="2019-10-07T13:57:29.000"/>
        <d v="2019-10-08T06:04:59.000"/>
        <d v="2019-10-08T06:05:42.000"/>
        <d v="2019-10-08T06:06:43.000"/>
        <d v="2019-10-08T09:02:43.000"/>
        <d v="2019-10-08T13:54:30.000"/>
        <d v="2019-10-08T13:55:43.000"/>
        <d v="2019-10-08T13:57:44.000"/>
        <d v="2019-10-08T13:58:39.000"/>
        <d v="2019-10-08T13:59:20.000"/>
        <d v="2019-10-08T14:00:20.000"/>
        <d v="2019-09-25T09:05:12.000"/>
        <d v="2019-09-25T09:05:45.000"/>
        <d v="2019-09-25T09:06:06.000"/>
        <d v="2019-09-25T09:06:25.000"/>
        <d v="2019-09-25T09:06:41.000"/>
        <d v="2019-09-25T14:06:05.000"/>
        <d v="2019-09-25T14:06:52.000"/>
        <d v="2019-09-25T14:07:50.000"/>
        <d v="2019-09-25T14:08:14.000"/>
        <d v="2019-09-25T14:08:47.000"/>
        <d v="2019-09-26T05:58:05.000"/>
        <d v="2019-09-26T05:58:42.000"/>
        <d v="2019-09-26T05:59:40.000"/>
        <d v="2019-09-26T09:06:19.000"/>
        <d v="2019-09-26T09:07:52.000"/>
        <d v="2019-09-26T14:06:36.000"/>
        <d v="2019-09-26T14:07:21.000"/>
        <d v="2019-09-26T14:08:00.000"/>
        <d v="2019-09-26T14:08:49.000"/>
        <d v="2019-09-26T14:09:23.000"/>
        <d v="2019-09-26T14:10:18.000"/>
        <d v="2019-09-26T14:11:06.000"/>
        <d v="2019-09-26T14:11:43.000"/>
        <d v="2019-09-27T08:35:53.000"/>
        <d v="2019-09-27T13:57:50.000"/>
        <d v="2019-09-27T13:58:23.000"/>
        <d v="2019-09-27T13:59:02.000"/>
        <d v="2019-09-27T13:59:29.000"/>
        <d v="2019-09-28T10:06:28.000"/>
        <d v="2019-09-28T10:07:11.000"/>
        <d v="2019-09-28T10:07:43.000"/>
        <d v="2019-09-28T10:08:14.000"/>
        <d v="2019-09-28T10:08:49.000"/>
        <d v="2019-09-30T05:50:37.000"/>
        <d v="2019-09-30T07:27:37.000"/>
        <d v="2019-09-30T13:38:48.000"/>
        <d v="2019-09-30T13:39:45.000"/>
        <d v="2019-10-01T06:35:40.000"/>
        <d v="2019-10-01T06:36:18.000"/>
        <d v="2019-10-01T06:36:57.000"/>
        <d v="2019-10-01T06:37:37.000"/>
        <d v="2019-10-01T06:38:42.000"/>
        <d v="2019-10-01T06:39:29.000"/>
        <d v="2019-10-01T06:40:38.000"/>
        <d v="2019-10-01T06:40:59.000"/>
        <d v="2019-10-01T06:41:40.000"/>
        <d v="2019-10-01T09:18:16.000"/>
        <d v="2019-10-01T09:18:53.000"/>
        <d v="2019-10-01T13:41:09.000"/>
        <d v="2019-10-01T13:42:07.000"/>
        <d v="2019-10-01T13:44:43.000"/>
        <d v="2019-10-01T13:45:37.000"/>
        <d v="2019-10-01T13:46:19.000"/>
        <d v="2019-10-01T13:46:55.000"/>
        <d v="2019-10-01T13:47:48.000"/>
        <d v="2019-10-01T13:48:21.000"/>
        <d v="2019-10-02T09:15:11.000"/>
        <d v="2019-10-02T09:15:37.000"/>
        <d v="2019-10-02T09:17:57.000"/>
        <d v="2019-10-02T09:18:28.000"/>
        <d v="2019-10-02T09:18:55.000"/>
        <d v="2019-10-02T13:50:22.000"/>
        <d v="2019-10-02T13:51:11.000"/>
        <d v="2019-10-02T13:51:51.000"/>
        <d v="2019-10-03T06:00:47.000"/>
        <d v="2019-10-03T06:02:20.000"/>
        <d v="2019-10-03T06:02:44.000"/>
        <d v="2019-10-03T06:03:35.000"/>
        <d v="2019-10-03T06:04:14.000"/>
      </sharedItems>
      <fieldGroup par="66" base="22">
        <rangePr groupBy="hours" autoEnd="1" autoStart="1" startDate="2016-04-05T16:37:44.000" endDate="2019-10-08T14:00:20.000"/>
        <groupItems count="26">
          <s v="&lt;4/5/2016"/>
          <s v="12 AM"/>
          <s v="1 AM"/>
          <s v="2 AM"/>
          <s v="3 AM"/>
          <s v="4 AM"/>
          <s v="5 AM"/>
          <s v="6 AM"/>
          <s v="7 AM"/>
          <s v="8 AM"/>
          <s v="9 AM"/>
          <s v="10 AM"/>
          <s v="11 AM"/>
          <s v="12 PM"/>
          <s v="1 PM"/>
          <s v="2 PM"/>
          <s v="3 PM"/>
          <s v="4 PM"/>
          <s v="5 PM"/>
          <s v="6 PM"/>
          <s v="7 PM"/>
          <s v="8 PM"/>
          <s v="9 PM"/>
          <s v="10 PM"/>
          <s v="11 PM"/>
          <s v="&gt;10/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4-05T16:37:44.000" endDate="2019-10-08T14:00:20.000"/>
        <groupItems count="368">
          <s v="&lt;4/5/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8/2019"/>
        </groupItems>
      </fieldGroup>
    </cacheField>
    <cacheField name="Months" databaseField="0">
      <sharedItems containsMixedTypes="0" count="0"/>
      <fieldGroup base="22">
        <rangePr groupBy="months" autoEnd="1" autoStart="1" startDate="2016-04-05T16:37:44.000" endDate="2019-10-08T14:00:20.000"/>
        <groupItems count="14">
          <s v="&lt;4/5/2016"/>
          <s v="Jan"/>
          <s v="Feb"/>
          <s v="Mar"/>
          <s v="Apr"/>
          <s v="May"/>
          <s v="Jun"/>
          <s v="Jul"/>
          <s v="Aug"/>
          <s v="Sep"/>
          <s v="Oct"/>
          <s v="Nov"/>
          <s v="Dec"/>
          <s v="&gt;10/8/2019"/>
        </groupItems>
      </fieldGroup>
    </cacheField>
    <cacheField name="Years" databaseField="0">
      <sharedItems containsMixedTypes="0" count="0"/>
      <fieldGroup base="22">
        <rangePr groupBy="years" autoEnd="1" autoStart="1" startDate="2016-04-05T16:37:44.000" endDate="2019-10-08T14:00:20.000"/>
        <groupItems count="6">
          <s v="&lt;4/5/2016"/>
          <s v="2016"/>
          <s v="2017"/>
          <s v="2018"/>
          <s v="2019"/>
          <s v="&gt;10/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9">
  <r>
    <s v="anitabakian"/>
    <s v="anitabakian"/>
    <m/>
    <m/>
    <m/>
    <m/>
    <m/>
    <m/>
    <m/>
    <m/>
    <s v="No"/>
    <n v="3"/>
    <m/>
    <m/>
    <x v="0"/>
    <d v="2019-09-26T09:04:42.000"/>
    <s v="I adore these news! #karabakhnow #Artsakh https://t.co/HZrhWbMGGf"/>
    <s v="https://twitter.com/zinvor/status/1176866528555405312"/>
    <s v="twitter.com"/>
    <x v="0"/>
    <m/>
    <s v="http://pbs.twimg.com/profile_images/902558217380569088/RgqFjsNR_normal.jpg"/>
    <x v="0"/>
    <s v="https://twitter.com/#!/anitabakian/status/1177146969225121792"/>
    <m/>
    <m/>
    <s v="1177146969225121792"/>
    <m/>
    <b v="0"/>
    <n v="0"/>
    <s v=""/>
    <b v="1"/>
    <s v="en"/>
    <m/>
    <s v="1176866528555405312"/>
    <b v="0"/>
    <n v="0"/>
    <s v=""/>
    <s v="Twitter for iPhone"/>
    <b v="0"/>
    <s v="1177146969225121792"/>
    <s v="Tweet"/>
    <n v="0"/>
    <n v="0"/>
    <s v="35.0757711,33.054742 _x000a_36.6232583,33.054742 _x000a_36.6232583,34.6919892 _x000a_35.0757711,34.6919892"/>
    <s v="Lebanon"/>
    <s v="LB"/>
    <s v="Lebanon"/>
    <s v="583bd538eb3129d1"/>
    <s v="Lebanon"/>
    <s v="country"/>
    <s v="https://api.twitter.com/1.1/geo/id/583bd538eb3129d1.json"/>
    <n v="1"/>
    <s v="3"/>
    <s v="3"/>
    <n v="1"/>
    <n v="16.666666666666668"/>
    <n v="0"/>
    <n v="0"/>
    <n v="0"/>
    <n v="0"/>
    <n v="5"/>
    <n v="83.33333333333333"/>
    <n v="6"/>
  </r>
  <r>
    <s v="spashazade"/>
    <s v="spashazade"/>
    <m/>
    <m/>
    <m/>
    <m/>
    <m/>
    <m/>
    <m/>
    <m/>
    <s v="No"/>
    <n v="4"/>
    <m/>
    <m/>
    <x v="0"/>
    <d v="2019-09-27T08:30:10.000"/>
    <s v="The view of #Aghdam ghost city in occupied lands of #Azerbaijan Armenians destroyed all buildings in city #Karabakh #Karabakhnow #StopArmenia #EndOccupation #Azerbaijan #Armenianterror https://t.co/Vuh6x59M3R"/>
    <m/>
    <m/>
    <x v="1"/>
    <s v="https://pbs.twimg.com/media/EFdSnExU0AIXgD3.jpg"/>
    <s v="https://pbs.twimg.com/media/EFdSnExU0AIXgD3.jpg"/>
    <x v="1"/>
    <s v="https://twitter.com/#!/spashazade/status/1177500666295549953"/>
    <m/>
    <m/>
    <s v="1177500666295549953"/>
    <m/>
    <b v="0"/>
    <n v="0"/>
    <s v=""/>
    <b v="0"/>
    <s v="en"/>
    <m/>
    <s v=""/>
    <b v="0"/>
    <n v="0"/>
    <s v=""/>
    <s v="Twitter Web App"/>
    <b v="0"/>
    <s v="1177500666295549953"/>
    <s v="Tweet"/>
    <n v="0"/>
    <n v="0"/>
    <m/>
    <m/>
    <m/>
    <m/>
    <m/>
    <m/>
    <m/>
    <m/>
    <n v="1"/>
    <s v="3"/>
    <s v="3"/>
    <n v="0"/>
    <n v="0"/>
    <n v="0"/>
    <n v="0"/>
    <n v="0"/>
    <n v="0"/>
    <n v="23"/>
    <n v="100"/>
    <n v="23"/>
  </r>
  <r>
    <s v="faridgahramanov"/>
    <s v="voicekarabakh"/>
    <m/>
    <m/>
    <m/>
    <m/>
    <m/>
    <m/>
    <m/>
    <m/>
    <s v="No"/>
    <n v="5"/>
    <m/>
    <m/>
    <x v="1"/>
    <d v="2019-09-27T09:06:04.000"/>
    <s v="RT @VoiceKarabakh: The destroyed building of Bread museum in #Aghdam after occupation of #Karabakh by armenian forces #Karabakhnow #StopArm…"/>
    <m/>
    <m/>
    <x v="2"/>
    <m/>
    <s v="http://pbs.twimg.com/profile_images/1139483403680735232/7Sc2etVq_normal.png"/>
    <x v="2"/>
    <s v="https://twitter.com/#!/faridgahramanov/status/1177509700994097152"/>
    <m/>
    <m/>
    <s v="1177509700994097152"/>
    <m/>
    <b v="0"/>
    <n v="0"/>
    <s v=""/>
    <b v="0"/>
    <s v="en"/>
    <m/>
    <s v=""/>
    <b v="0"/>
    <n v="4"/>
    <s v="1177476719554383872"/>
    <s v="Twitter Web App"/>
    <b v="0"/>
    <s v="1177476719554383872"/>
    <s v="Tweet"/>
    <n v="0"/>
    <n v="0"/>
    <m/>
    <m/>
    <m/>
    <m/>
    <m/>
    <m/>
    <m/>
    <m/>
    <n v="1"/>
    <s v="1"/>
    <s v="1"/>
    <n v="0"/>
    <n v="0"/>
    <n v="0"/>
    <n v="0"/>
    <n v="0"/>
    <n v="0"/>
    <n v="19"/>
    <n v="100"/>
    <n v="19"/>
  </r>
  <r>
    <s v="elmeddinbehbud"/>
    <s v="voicekarabakh"/>
    <m/>
    <m/>
    <m/>
    <m/>
    <m/>
    <m/>
    <m/>
    <m/>
    <s v="No"/>
    <n v="6"/>
    <m/>
    <m/>
    <x v="1"/>
    <d v="2019-09-27T12:31:55.000"/>
    <s v="RT @VoiceKarabakh: The destroyed building of Bread museum in #Aghdam after occupation of #Karabakh by armenian forces #Karabakhnow #StopArm…"/>
    <m/>
    <m/>
    <x v="2"/>
    <m/>
    <s v="http://pbs.twimg.com/profile_images/813367594044588033/sKqbTg_C_normal.jpg"/>
    <x v="3"/>
    <s v="https://twitter.com/#!/elmeddinbehbud/status/1177561503349825536"/>
    <m/>
    <m/>
    <s v="1177561503349825536"/>
    <m/>
    <b v="0"/>
    <n v="0"/>
    <s v=""/>
    <b v="0"/>
    <s v="en"/>
    <m/>
    <s v=""/>
    <b v="0"/>
    <n v="4"/>
    <s v="1177476719554383872"/>
    <s v="Twitter for Android"/>
    <b v="0"/>
    <s v="1177476719554383872"/>
    <s v="Tweet"/>
    <n v="0"/>
    <n v="0"/>
    <m/>
    <m/>
    <m/>
    <m/>
    <m/>
    <m/>
    <m/>
    <m/>
    <n v="1"/>
    <s v="1"/>
    <s v="1"/>
    <n v="0"/>
    <n v="0"/>
    <n v="0"/>
    <n v="0"/>
    <n v="0"/>
    <n v="0"/>
    <n v="19"/>
    <n v="100"/>
    <n v="19"/>
  </r>
  <r>
    <s v="newtimes_az"/>
    <s v="voicekarabakh"/>
    <m/>
    <m/>
    <m/>
    <m/>
    <m/>
    <m/>
    <m/>
    <m/>
    <s v="No"/>
    <n v="7"/>
    <m/>
    <m/>
    <x v="1"/>
    <d v="2019-09-27T15:11:21.000"/>
    <s v="RT @VoiceKarabakh: The destroyed building of Bread museum in #Aghdam after occupation of #Karabakh by armenian forces #Karabakhnow #StopArm…"/>
    <m/>
    <m/>
    <x v="2"/>
    <m/>
    <s v="http://pbs.twimg.com/profile_images/2602191876/fblogonews_normal.jpg"/>
    <x v="4"/>
    <s v="https://twitter.com/#!/newtimes_az/status/1177601628632948737"/>
    <m/>
    <m/>
    <s v="1177601628632948737"/>
    <m/>
    <b v="0"/>
    <n v="0"/>
    <s v=""/>
    <b v="0"/>
    <s v="en"/>
    <m/>
    <s v=""/>
    <b v="0"/>
    <n v="5"/>
    <s v="1177476719554383872"/>
    <s v="Twitter Web App"/>
    <b v="0"/>
    <s v="1177476719554383872"/>
    <s v="Tweet"/>
    <n v="0"/>
    <n v="0"/>
    <m/>
    <m/>
    <m/>
    <m/>
    <m/>
    <m/>
    <m/>
    <m/>
    <n v="1"/>
    <s v="1"/>
    <s v="1"/>
    <n v="0"/>
    <n v="0"/>
    <n v="0"/>
    <n v="0"/>
    <n v="0"/>
    <n v="0"/>
    <n v="19"/>
    <n v="100"/>
    <n v="19"/>
  </r>
  <r>
    <s v="hayatskinfo1"/>
    <s v="hayatskinfo1"/>
    <m/>
    <m/>
    <m/>
    <m/>
    <m/>
    <m/>
    <m/>
    <m/>
    <s v="No"/>
    <n v="8"/>
    <m/>
    <m/>
    <x v="0"/>
    <d v="2019-09-28T08:21:12.000"/>
    <s v="Õ‚Õ¡Ö€Õ¡Õ¢Õ¡Õ²Õ¸Ö‚Õ´ Õ°Õ¡Õµ Õ¦Õ«Õ¶Õ¾Õ¸Ö€ Õ§ Õ½ÕºÕ¡Õ¶Õ¾Õ¥Õ¬_x000a_#Armenia #Yerevan #NKpeace #KarabakhNow #Õ€Õ¡ÕµÕ¡Õ½Õ¿Õ¡Õ¶ #ÔµÖ€Ö‡Õ¡Õ¶ #Ô¼Õ¸Ö‚Ö€Õ¥Ö€ #Ô±Õ·Õ­Õ¡Ö€Õ° #Õ”Õ¡Õ²Õ¡Ö„Õ¡Õ¯Õ¡Õ¶Õ¸Ö‚Õ©ÕµÕ¸Ö‚Õ¶ #Õ„Õ·Õ¡Õ¯Õ¸Ö‚ÕµÕ© #ÕÕºÕ¸Ö€Õ¿ #ÕÕ¶Õ¿Õ¥Õ½Õ¸Ö‚Õ©ÕµÕ¸Ö‚Õ¶ _x000a_https://t.co/OWIDGfBPOD https://t.co/zSfvS0kf3h"/>
    <s v="http://hayatsk.info/news/92249"/>
    <s v="hayatsk.info"/>
    <x v="3"/>
    <s v="https://pbs.twimg.com/media/EFiaJZ_XkAAtMrr.jpg"/>
    <s v="https://pbs.twimg.com/media/EFiaJZ_XkAAtMrr.jpg"/>
    <x v="5"/>
    <s v="https://twitter.com/#!/hayatskinfo1/status/1177860795985739777"/>
    <m/>
    <m/>
    <s v="1177860795985739777"/>
    <m/>
    <b v="0"/>
    <n v="0"/>
    <s v=""/>
    <b v="0"/>
    <s v="hy"/>
    <m/>
    <s v=""/>
    <b v="0"/>
    <n v="0"/>
    <s v=""/>
    <s v="Twitter Web App"/>
    <b v="0"/>
    <s v="1177860795985739777"/>
    <s v="Tweet"/>
    <n v="0"/>
    <n v="0"/>
    <m/>
    <m/>
    <m/>
    <m/>
    <m/>
    <m/>
    <m/>
    <m/>
    <n v="1"/>
    <s v="3"/>
    <s v="3"/>
    <n v="0"/>
    <n v="0"/>
    <n v="0"/>
    <n v="0"/>
    <n v="0"/>
    <n v="0"/>
    <n v="90"/>
    <n v="100"/>
    <n v="90"/>
  </r>
  <r>
    <s v="narenonar"/>
    <s v="narenonar"/>
    <m/>
    <m/>
    <m/>
    <m/>
    <m/>
    <m/>
    <m/>
    <m/>
    <s v="No"/>
    <n v="9"/>
    <m/>
    <m/>
    <x v="0"/>
    <d v="2016-04-05T16:37:44.000"/>
    <s v="#KarabakhNow #KarabakhIsArmenia #sumgaitgenocide #SelfDetermination https://t.co/vwetu50QDc"/>
    <m/>
    <m/>
    <x v="4"/>
    <s v="https://pbs.twimg.com/media/CfSvGS0UEAATyGR.jpg"/>
    <s v="https://pbs.twimg.com/media/CfSvGS0UEAATyGR.jpg"/>
    <x v="6"/>
    <s v="https://twitter.com/#!/narenonar/status/717390775802335232"/>
    <m/>
    <m/>
    <s v="717390775802335232"/>
    <m/>
    <b v="0"/>
    <n v="3"/>
    <s v=""/>
    <b v="0"/>
    <s v="und"/>
    <m/>
    <s v=""/>
    <b v="0"/>
    <n v="3"/>
    <s v=""/>
    <s v="Twitter for iPhone"/>
    <b v="0"/>
    <s v="717390775802335232"/>
    <s v="Retweet"/>
    <n v="0"/>
    <n v="0"/>
    <m/>
    <m/>
    <m/>
    <m/>
    <m/>
    <m/>
    <m/>
    <m/>
    <n v="1"/>
    <s v="9"/>
    <s v="9"/>
    <n v="0"/>
    <n v="0"/>
    <n v="0"/>
    <n v="0"/>
    <n v="0"/>
    <n v="0"/>
    <n v="4"/>
    <n v="100"/>
    <n v="4"/>
  </r>
  <r>
    <s v="eminn998"/>
    <s v="narenonar"/>
    <m/>
    <m/>
    <m/>
    <m/>
    <m/>
    <m/>
    <m/>
    <m/>
    <s v="No"/>
    <n v="10"/>
    <m/>
    <m/>
    <x v="1"/>
    <d v="2019-09-28T09:22:23.000"/>
    <s v="RT @narenonar: #KarabakhNow #KarabakhIsArmenia #sumgaitgenocide #SelfDetermination https://t.co/vwetu50QDc"/>
    <m/>
    <m/>
    <x v="4"/>
    <s v="https://pbs.twimg.com/media/CfSvGS0UEAATyGR.jpg"/>
    <s v="https://pbs.twimg.com/media/CfSvGS0UEAATyGR.jpg"/>
    <x v="7"/>
    <s v="https://twitter.com/#!/eminn998/status/1177876194022305792"/>
    <m/>
    <m/>
    <s v="1177876194022305792"/>
    <m/>
    <b v="0"/>
    <n v="0"/>
    <s v=""/>
    <b v="0"/>
    <s v="und"/>
    <m/>
    <s v=""/>
    <b v="0"/>
    <n v="3"/>
    <s v="717390775802335232"/>
    <s v="Twitter for iPhone"/>
    <b v="0"/>
    <s v="717390775802335232"/>
    <s v="Tweet"/>
    <n v="0"/>
    <n v="0"/>
    <m/>
    <m/>
    <m/>
    <m/>
    <m/>
    <m/>
    <m/>
    <m/>
    <n v="1"/>
    <s v="9"/>
    <s v="9"/>
    <n v="0"/>
    <n v="0"/>
    <n v="0"/>
    <n v="0"/>
    <n v="0"/>
    <n v="0"/>
    <n v="6"/>
    <n v="100"/>
    <n v="6"/>
  </r>
  <r>
    <s v="micfo35"/>
    <s v="voicekarabakh"/>
    <m/>
    <m/>
    <m/>
    <m/>
    <m/>
    <m/>
    <m/>
    <m/>
    <s v="No"/>
    <n v="11"/>
    <m/>
    <m/>
    <x v="1"/>
    <d v="2019-09-28T13:25:11.000"/>
    <s v="RT @VoiceKarabakh: The destroyed building of Bread museum in #Aghdam after occupation of #Karabakh by armenian forces #Karabakhnow #StopArmâ€¦"/>
    <m/>
    <m/>
    <x v="2"/>
    <m/>
    <s v="http://pbs.twimg.com/profile_images/378800000645849060/398a3c54ea975a5e66a35a1d7e5897cd_normal.jpeg"/>
    <x v="8"/>
    <s v="https://twitter.com/#!/micfo35/status/1177937298819813376"/>
    <m/>
    <m/>
    <s v="1177937298819813376"/>
    <m/>
    <b v="0"/>
    <n v="0"/>
    <s v=""/>
    <b v="0"/>
    <s v="en"/>
    <m/>
    <s v=""/>
    <b v="0"/>
    <n v="6"/>
    <s v="1177476719554383872"/>
    <s v="Twitter for iPad"/>
    <b v="0"/>
    <s v="1177476719554383872"/>
    <s v="Tweet"/>
    <n v="0"/>
    <n v="0"/>
    <m/>
    <m/>
    <m/>
    <m/>
    <m/>
    <m/>
    <m/>
    <m/>
    <n v="2"/>
    <s v="1"/>
    <s v="1"/>
    <n v="0"/>
    <n v="0"/>
    <n v="0"/>
    <n v="0"/>
    <n v="0"/>
    <n v="0"/>
    <n v="19"/>
    <n v="100"/>
    <n v="19"/>
  </r>
  <r>
    <s v="micfo35"/>
    <s v="voicekarabakh"/>
    <m/>
    <m/>
    <m/>
    <m/>
    <m/>
    <m/>
    <m/>
    <m/>
    <s v="No"/>
    <n v="12"/>
    <m/>
    <m/>
    <x v="1"/>
    <d v="2019-09-28T13:25:49.000"/>
    <s v="RT @VoiceKarabakh: We will always remember great composer and the author of the music of #Azerbaijan National Anthem #Uzeyir Hajibeyli. Weâ€¦"/>
    <m/>
    <m/>
    <x v="5"/>
    <m/>
    <s v="http://pbs.twimg.com/profile_images/378800000645849060/398a3c54ea975a5e66a35a1d7e5897cd_normal.jpeg"/>
    <x v="9"/>
    <s v="https://twitter.com/#!/micfo35/status/1177937456349491203"/>
    <m/>
    <m/>
    <s v="1177937456349491203"/>
    <m/>
    <b v="0"/>
    <n v="0"/>
    <s v=""/>
    <b v="0"/>
    <s v="en"/>
    <m/>
    <s v=""/>
    <b v="0"/>
    <n v="4"/>
    <s v="1174311346822946816"/>
    <s v="Twitter for iPad"/>
    <b v="0"/>
    <s v="1174311346822946816"/>
    <s v="Tweet"/>
    <n v="0"/>
    <n v="0"/>
    <m/>
    <m/>
    <m/>
    <m/>
    <m/>
    <m/>
    <m/>
    <m/>
    <n v="2"/>
    <s v="1"/>
    <s v="1"/>
    <n v="1"/>
    <n v="4.761904761904762"/>
    <n v="0"/>
    <n v="0"/>
    <n v="0"/>
    <n v="0"/>
    <n v="20"/>
    <n v="95.23809523809524"/>
    <n v="21"/>
  </r>
  <r>
    <s v="ukrainik"/>
    <s v="ukrainik"/>
    <m/>
    <m/>
    <m/>
    <m/>
    <m/>
    <m/>
    <m/>
    <m/>
    <s v="No"/>
    <n v="13"/>
    <m/>
    <m/>
    <x v="0"/>
    <d v="2016-04-17T17:51:02.000"/>
    <s v="Death had many faces but with this face it walks among us now_x000a_#FreeSavchenko #Ukraine #Syria #KarabakhNow #Russia https://t.co/XLTKHClPiB"/>
    <m/>
    <m/>
    <x v="6"/>
    <s v="https://pbs.twimg.com/media/CgQy9qUUUAA12QT.png"/>
    <s v="https://pbs.twimg.com/media/CgQy9qUUUAA12QT.png"/>
    <x v="10"/>
    <s v="https://twitter.com/#!/ukrainik/status/721757876428013569"/>
    <m/>
    <m/>
    <s v="721757876428013569"/>
    <s v="623282153267294208"/>
    <b v="0"/>
    <n v="11"/>
    <s v="2375882414"/>
    <b v="0"/>
    <s v="en"/>
    <m/>
    <s v=""/>
    <b v="0"/>
    <n v="10"/>
    <s v=""/>
    <s v="Twitter Web Client"/>
    <b v="0"/>
    <s v="623282153267294208"/>
    <s v="Retweet"/>
    <n v="0"/>
    <n v="0"/>
    <m/>
    <m/>
    <m/>
    <m/>
    <m/>
    <m/>
    <m/>
    <m/>
    <n v="2"/>
    <s v="3"/>
    <s v="3"/>
    <n v="0"/>
    <n v="0"/>
    <n v="1"/>
    <n v="5.555555555555555"/>
    <n v="0"/>
    <n v="0"/>
    <n v="17"/>
    <n v="94.44444444444444"/>
    <n v="18"/>
  </r>
  <r>
    <s v="ukrainik"/>
    <s v="ukrainik"/>
    <m/>
    <m/>
    <m/>
    <m/>
    <m/>
    <m/>
    <m/>
    <m/>
    <s v="No"/>
    <n v="14"/>
    <m/>
    <m/>
    <x v="0"/>
    <d v="2019-09-29T03:51:08.000"/>
    <s v="RT @Ukrainik: Death had many faces but with this face it walks among us now_x000a_#FreeSavchenko #Ukraine #Syria #KarabakhNow #Russia https://t.câ€¦"/>
    <m/>
    <m/>
    <x v="6"/>
    <m/>
    <s v="http://pbs.twimg.com/profile_images/914499125458153472/3DQJwBfd_normal.jpg"/>
    <x v="11"/>
    <s v="https://twitter.com/#!/ukrainik/status/1178155223057129472"/>
    <m/>
    <m/>
    <s v="1178155223057129472"/>
    <m/>
    <b v="0"/>
    <n v="0"/>
    <s v=""/>
    <b v="0"/>
    <s v="en"/>
    <m/>
    <s v=""/>
    <b v="0"/>
    <n v="10"/>
    <s v="721757876428013569"/>
    <s v="Twitter Web App"/>
    <b v="0"/>
    <s v="721757876428013569"/>
    <s v="Tweet"/>
    <n v="0"/>
    <n v="0"/>
    <m/>
    <m/>
    <m/>
    <m/>
    <m/>
    <m/>
    <m/>
    <m/>
    <n v="2"/>
    <s v="3"/>
    <s v="3"/>
    <n v="0"/>
    <n v="0"/>
    <n v="1"/>
    <n v="5"/>
    <n v="0"/>
    <n v="0"/>
    <n v="19"/>
    <n v="95"/>
    <n v="20"/>
  </r>
  <r>
    <s v="karvacharmath"/>
    <s v="scratch"/>
    <m/>
    <m/>
    <m/>
    <m/>
    <m/>
    <m/>
    <m/>
    <m/>
    <s v="No"/>
    <n v="15"/>
    <m/>
    <m/>
    <x v="1"/>
    <d v="2019-10-01T18:49:38.000"/>
    <s v="New academic year, new team, new goals_x000a__x000a_@scratch'ing_x000a__x000a_#Karvachar #Artsakh #Armenia #kids #school #coding #education #children #code #NKpeace #Karabakh #KarabakhNow https://t.co/oK06iUnDUZ"/>
    <m/>
    <m/>
    <x v="7"/>
    <s v="https://pbs.twimg.com/media/EF0GvyYXkAAm77e.jpg"/>
    <s v="https://pbs.twimg.com/media/EF0GvyYXkAAm77e.jpg"/>
    <x v="12"/>
    <s v="https://twitter.com/#!/karvacharmath/status/1179106113523990534"/>
    <m/>
    <m/>
    <s v="1179106113523990534"/>
    <m/>
    <b v="0"/>
    <n v="0"/>
    <s v=""/>
    <b v="0"/>
    <s v="en"/>
    <m/>
    <s v=""/>
    <b v="0"/>
    <n v="1"/>
    <s v=""/>
    <s v="Twitter for Android"/>
    <b v="0"/>
    <s v="1179106113523990534"/>
    <s v="Tweet"/>
    <n v="0"/>
    <n v="0"/>
    <m/>
    <m/>
    <m/>
    <m/>
    <m/>
    <m/>
    <m/>
    <m/>
    <n v="1"/>
    <s v="8"/>
    <s v="8"/>
    <n v="0"/>
    <n v="0"/>
    <n v="0"/>
    <n v="0"/>
    <n v="0"/>
    <n v="0"/>
    <n v="20"/>
    <n v="100"/>
    <n v="20"/>
  </r>
  <r>
    <s v="vmakenas"/>
    <s v="scratch"/>
    <m/>
    <m/>
    <m/>
    <m/>
    <m/>
    <m/>
    <m/>
    <m/>
    <s v="No"/>
    <n v="16"/>
    <m/>
    <m/>
    <x v="1"/>
    <d v="2019-10-01T18:51:25.000"/>
    <s v="RT @karvacharmath: New academic year, new team, new goals_x000a__x000a_@scratch'ing_x000a__x000a_#Karvachar #Artsakh #Armenia #kids #school #coding #education #chiâ€¦"/>
    <m/>
    <m/>
    <x v="8"/>
    <m/>
    <s v="http://pbs.twimg.com/profile_images/378800000798772182/56314e6cababe6d6a4f08199cf2fe4b4_normal.png"/>
    <x v="13"/>
    <s v="https://twitter.com/#!/vmakenas/status/1179106561450528768"/>
    <m/>
    <m/>
    <s v="1179106561450528768"/>
    <m/>
    <b v="0"/>
    <n v="0"/>
    <s v=""/>
    <b v="0"/>
    <s v="en"/>
    <m/>
    <s v=""/>
    <b v="0"/>
    <n v="1"/>
    <s v="1179106113523990534"/>
    <s v="Twitter for Android"/>
    <b v="0"/>
    <s v="1179106113523990534"/>
    <s v="Tweet"/>
    <n v="0"/>
    <n v="0"/>
    <m/>
    <m/>
    <m/>
    <m/>
    <m/>
    <m/>
    <m/>
    <m/>
    <n v="1"/>
    <s v="8"/>
    <s v="8"/>
    <m/>
    <m/>
    <m/>
    <m/>
    <m/>
    <m/>
    <m/>
    <m/>
    <m/>
  </r>
  <r>
    <s v="vuqarm"/>
    <s v="voicekarabakh"/>
    <m/>
    <m/>
    <m/>
    <m/>
    <m/>
    <m/>
    <m/>
    <m/>
    <s v="No"/>
    <n v="18"/>
    <m/>
    <m/>
    <x v="1"/>
    <d v="2019-10-02T07:12:23.000"/>
    <s v="RT @VoiceKarabakh: #Khojavand was occupied by Armenian armed forces on 2 October 1992. Its total area was 1,458 square kilometers. #Azerbaiâ€¦"/>
    <m/>
    <m/>
    <x v="9"/>
    <m/>
    <s v="http://pbs.twimg.com/profile_images/1102966423746428930/0XObbRYl_normal.jpg"/>
    <x v="14"/>
    <s v="https://twitter.com/#!/vuqarm/status/1179293032811769861"/>
    <m/>
    <m/>
    <s v="1179293032811769861"/>
    <m/>
    <b v="0"/>
    <n v="0"/>
    <s v=""/>
    <b v="0"/>
    <s v="en"/>
    <m/>
    <s v=""/>
    <b v="0"/>
    <n v="1"/>
    <s v="1179285674530410496"/>
    <s v="Twitter Web App"/>
    <b v="0"/>
    <s v="1179285674530410496"/>
    <s v="Tweet"/>
    <n v="0"/>
    <n v="0"/>
    <m/>
    <m/>
    <m/>
    <m/>
    <m/>
    <m/>
    <m/>
    <m/>
    <n v="1"/>
    <s v="1"/>
    <s v="1"/>
    <n v="0"/>
    <n v="0"/>
    <n v="0"/>
    <n v="0"/>
    <n v="0"/>
    <n v="0"/>
    <n v="22"/>
    <n v="100"/>
    <n v="22"/>
  </r>
  <r>
    <s v="azembiran"/>
    <s v="voicekarabakh"/>
    <m/>
    <m/>
    <m/>
    <m/>
    <m/>
    <m/>
    <m/>
    <m/>
    <s v="No"/>
    <n v="19"/>
    <m/>
    <m/>
    <x v="1"/>
    <d v="2019-09-27T09:06:06.000"/>
    <s v="RT @VoiceKarabakh: The destroyed building of Bread museum in #Aghdam after occupation of #Karabakh by armenian forces #Karabakhnow #StopArm…"/>
    <m/>
    <m/>
    <x v="2"/>
    <m/>
    <s v="http://pbs.twimg.com/profile_images/727776560682545152/mzNSIbFe_normal.jpg"/>
    <x v="15"/>
    <s v="https://twitter.com/#!/azembiran/status/1177509711567998976"/>
    <m/>
    <m/>
    <s v="1177509711567998976"/>
    <m/>
    <b v="0"/>
    <n v="0"/>
    <s v=""/>
    <b v="0"/>
    <s v="en"/>
    <m/>
    <s v=""/>
    <b v="0"/>
    <n v="4"/>
    <s v="1177476719554383872"/>
    <s v="Twitter for Android"/>
    <b v="0"/>
    <s v="1177476719554383872"/>
    <s v="Tweet"/>
    <n v="0"/>
    <n v="0"/>
    <m/>
    <m/>
    <m/>
    <m/>
    <m/>
    <m/>
    <m/>
    <m/>
    <n v="4"/>
    <s v="1"/>
    <s v="1"/>
    <n v="0"/>
    <n v="0"/>
    <n v="0"/>
    <n v="0"/>
    <n v="0"/>
    <n v="0"/>
    <n v="19"/>
    <n v="100"/>
    <n v="19"/>
  </r>
  <r>
    <s v="azembiran"/>
    <s v="voicekarabakh"/>
    <m/>
    <m/>
    <m/>
    <m/>
    <m/>
    <m/>
    <m/>
    <m/>
    <s v="No"/>
    <n v="20"/>
    <m/>
    <m/>
    <x v="1"/>
    <d v="2019-10-02T13:42:41.000"/>
    <s v="RT @VoiceKarabakh: #Shusha  ruins and damaged historical buildings are in danger. Armenians' vandalism acts in occupied lands of #Azerbaijaâ€¦"/>
    <m/>
    <m/>
    <x v="10"/>
    <m/>
    <s v="http://pbs.twimg.com/profile_images/727776560682545152/mzNSIbFe_normal.jpg"/>
    <x v="16"/>
    <s v="https://twitter.com/#!/azembiran/status/1179391252938276866"/>
    <m/>
    <m/>
    <s v="1179391252938276866"/>
    <m/>
    <b v="0"/>
    <n v="0"/>
    <s v=""/>
    <b v="0"/>
    <s v="en"/>
    <m/>
    <s v=""/>
    <b v="0"/>
    <n v="1"/>
    <s v="1179279670568718336"/>
    <s v="Twitter Web App"/>
    <b v="0"/>
    <s v="1179279670568718336"/>
    <s v="Tweet"/>
    <n v="0"/>
    <n v="0"/>
    <m/>
    <m/>
    <m/>
    <m/>
    <m/>
    <m/>
    <m/>
    <m/>
    <n v="4"/>
    <s v="1"/>
    <s v="1"/>
    <n v="0"/>
    <n v="0"/>
    <n v="3"/>
    <n v="15.789473684210526"/>
    <n v="0"/>
    <n v="0"/>
    <n v="16"/>
    <n v="84.21052631578948"/>
    <n v="19"/>
  </r>
  <r>
    <s v="azembiran"/>
    <s v="voicekarabakh"/>
    <m/>
    <m/>
    <m/>
    <m/>
    <m/>
    <m/>
    <m/>
    <m/>
    <s v="No"/>
    <n v="21"/>
    <m/>
    <m/>
    <x v="1"/>
    <d v="2019-10-02T13:50:14.000"/>
    <s v="RT @VoiceKarabakh: The new video about great #Azerbaijan composer Uzeyir Hajibeyli's life and activity. #Karabakh #Shusha #NK #EndOccupatioâ€¦"/>
    <m/>
    <m/>
    <x v="11"/>
    <m/>
    <s v="http://pbs.twimg.com/profile_images/727776560682545152/mzNSIbFe_normal.jpg"/>
    <x v="17"/>
    <s v="https://twitter.com/#!/azembiran/status/1179393153041870848"/>
    <m/>
    <m/>
    <s v="1179393153041870848"/>
    <m/>
    <b v="0"/>
    <n v="0"/>
    <s v=""/>
    <b v="0"/>
    <s v="en"/>
    <m/>
    <s v=""/>
    <b v="0"/>
    <n v="1"/>
    <s v="1179288708241133569"/>
    <s v="Twitter for Android"/>
    <b v="0"/>
    <s v="1179288708241133569"/>
    <s v="Tweet"/>
    <n v="0"/>
    <n v="0"/>
    <m/>
    <m/>
    <m/>
    <m/>
    <m/>
    <m/>
    <m/>
    <m/>
    <n v="4"/>
    <s v="1"/>
    <s v="1"/>
    <n v="1"/>
    <n v="5.555555555555555"/>
    <n v="0"/>
    <n v="0"/>
    <n v="0"/>
    <n v="0"/>
    <n v="17"/>
    <n v="94.44444444444444"/>
    <n v="18"/>
  </r>
  <r>
    <s v="azembiran"/>
    <s v="voicekarabakh"/>
    <m/>
    <m/>
    <m/>
    <m/>
    <m/>
    <m/>
    <m/>
    <m/>
    <s v="No"/>
    <n v="22"/>
    <m/>
    <m/>
    <x v="1"/>
    <d v="2019-10-02T13:50:17.000"/>
    <s v="RT @VoiceKarabakh: #Khojavand was occupied by Armenian armed forces on 2 October 1992. Its total area was 1,458 square kilometers. #Azerbaiâ€¦"/>
    <m/>
    <m/>
    <x v="9"/>
    <m/>
    <s v="http://pbs.twimg.com/profile_images/727776560682545152/mzNSIbFe_normal.jpg"/>
    <x v="18"/>
    <s v="https://twitter.com/#!/azembiran/status/1179393165738024968"/>
    <m/>
    <m/>
    <s v="1179393165738024968"/>
    <m/>
    <b v="0"/>
    <n v="0"/>
    <s v=""/>
    <b v="0"/>
    <s v="en"/>
    <m/>
    <s v=""/>
    <b v="0"/>
    <n v="4"/>
    <s v="1179285674530410496"/>
    <s v="Twitter for Android"/>
    <b v="0"/>
    <s v="1179285674530410496"/>
    <s v="Tweet"/>
    <n v="0"/>
    <n v="0"/>
    <m/>
    <m/>
    <m/>
    <m/>
    <m/>
    <m/>
    <m/>
    <m/>
    <n v="4"/>
    <s v="1"/>
    <s v="1"/>
    <n v="0"/>
    <n v="0"/>
    <n v="0"/>
    <n v="0"/>
    <n v="0"/>
    <n v="0"/>
    <n v="22"/>
    <n v="100"/>
    <n v="22"/>
  </r>
  <r>
    <s v="aynurnargis"/>
    <s v="voicekarabakh"/>
    <m/>
    <m/>
    <m/>
    <m/>
    <m/>
    <m/>
    <m/>
    <m/>
    <s v="No"/>
    <n v="23"/>
    <m/>
    <m/>
    <x v="1"/>
    <d v="2019-10-02T15:16:42.000"/>
    <s v="RT @VoiceKarabakh: #Khojavand was occupied by Armenian armed forces on 2 October 1992. Its total area was 1,458 square kilometers. #Azerbaiâ€¦"/>
    <m/>
    <m/>
    <x v="9"/>
    <m/>
    <s v="http://pbs.twimg.com/profile_images/1179414679703171075/BItjUZlD_normal.jpg"/>
    <x v="19"/>
    <s v="https://twitter.com/#!/aynurnargis/status/1179414914642907144"/>
    <m/>
    <m/>
    <s v="1179414914642907144"/>
    <m/>
    <b v="0"/>
    <n v="0"/>
    <s v=""/>
    <b v="0"/>
    <s v="en"/>
    <m/>
    <s v=""/>
    <b v="0"/>
    <n v="4"/>
    <s v="1179285674530410496"/>
    <s v="Twitter for Android"/>
    <b v="0"/>
    <s v="1179285674530410496"/>
    <s v="Tweet"/>
    <n v="0"/>
    <n v="0"/>
    <m/>
    <m/>
    <m/>
    <m/>
    <m/>
    <m/>
    <m/>
    <m/>
    <n v="1"/>
    <s v="1"/>
    <s v="1"/>
    <n v="0"/>
    <n v="0"/>
    <n v="0"/>
    <n v="0"/>
    <n v="0"/>
    <n v="0"/>
    <n v="22"/>
    <n v="100"/>
    <n v="22"/>
  </r>
  <r>
    <s v="azembkorea"/>
    <s v="voicekarabakh"/>
    <m/>
    <m/>
    <m/>
    <m/>
    <m/>
    <m/>
    <m/>
    <m/>
    <s v="No"/>
    <n v="24"/>
    <m/>
    <m/>
    <x v="1"/>
    <d v="2019-10-03T03:09:14.000"/>
    <s v="RT @VoiceKarabakh: #Khojavand was occupied by Armenian armed forces on 2 October 1992. Its total area was 1,458 square kilometers. #Azerbaiâ€¦"/>
    <m/>
    <m/>
    <x v="9"/>
    <m/>
    <s v="http://pbs.twimg.com/profile_images/724845343662301184/mUWLxHEX_normal.jpg"/>
    <x v="20"/>
    <s v="https://twitter.com/#!/azembkorea/status/1179594227023376384"/>
    <m/>
    <m/>
    <s v="1179594227023376384"/>
    <m/>
    <b v="0"/>
    <n v="0"/>
    <s v=""/>
    <b v="0"/>
    <s v="en"/>
    <m/>
    <s v=""/>
    <b v="0"/>
    <n v="4"/>
    <s v="1179285674530410496"/>
    <s v="Twitter for Android"/>
    <b v="0"/>
    <s v="1179285674530410496"/>
    <s v="Tweet"/>
    <n v="0"/>
    <n v="0"/>
    <m/>
    <m/>
    <m/>
    <m/>
    <m/>
    <m/>
    <m/>
    <m/>
    <n v="1"/>
    <s v="1"/>
    <s v="1"/>
    <n v="0"/>
    <n v="0"/>
    <n v="0"/>
    <n v="0"/>
    <n v="0"/>
    <n v="0"/>
    <n v="22"/>
    <n v="100"/>
    <n v="22"/>
  </r>
  <r>
    <s v="mammadli_t"/>
    <s v="azvisionen"/>
    <m/>
    <m/>
    <m/>
    <m/>
    <m/>
    <m/>
    <m/>
    <m/>
    <s v="No"/>
    <n v="25"/>
    <m/>
    <m/>
    <x v="1"/>
    <d v="2019-10-03T07:28:40.000"/>
    <s v="RT @AzVisionEn: Civilian killed as a result of #Armenian provocation_x000a_#Azerbaijan #KarabakhNow https://t.co/831n30Trav"/>
    <s v="https://en.azvision.az/news/112851/news.html"/>
    <s v="azvision.az"/>
    <x v="12"/>
    <m/>
    <s v="http://pbs.twimg.com/profile_images/1133879359138390016/ZzXzCPX1_normal.png"/>
    <x v="21"/>
    <s v="https://twitter.com/#!/mammadli_t/status/1179659517291827200"/>
    <m/>
    <m/>
    <s v="1179659517291827200"/>
    <m/>
    <b v="0"/>
    <n v="0"/>
    <s v=""/>
    <b v="0"/>
    <s v="en"/>
    <m/>
    <s v=""/>
    <b v="0"/>
    <n v="2"/>
    <s v="1179493324874539009"/>
    <s v="Twitter Web App"/>
    <b v="0"/>
    <s v="1179493324874539009"/>
    <s v="Tweet"/>
    <n v="0"/>
    <n v="0"/>
    <m/>
    <m/>
    <m/>
    <m/>
    <m/>
    <m/>
    <m/>
    <m/>
    <n v="2"/>
    <s v="4"/>
    <s v="4"/>
    <n v="0"/>
    <n v="0"/>
    <n v="2"/>
    <n v="16.666666666666668"/>
    <n v="0"/>
    <n v="0"/>
    <n v="10"/>
    <n v="83.33333333333333"/>
    <n v="12"/>
  </r>
  <r>
    <s v="mammadli_t"/>
    <s v="azvisionen"/>
    <m/>
    <m/>
    <m/>
    <m/>
    <m/>
    <m/>
    <m/>
    <m/>
    <s v="No"/>
    <n v="26"/>
    <m/>
    <m/>
    <x v="1"/>
    <d v="2019-10-03T10:42:55.000"/>
    <s v="RT @AzVisionEn: #Azerbaijan civilian killed as a result of #Armenian provocation_x000a_#KarabakhNow #Karabakh_x000a_ https://t.co/gt240azQTE"/>
    <s v="https://en.azvision.az/news/112868/--photo--of-azerbaijani-civilian-killed-as-a-result-of-armenian-provocation-.html#.XZXQPk7cYnM.twitter"/>
    <s v="azvision.az"/>
    <x v="13"/>
    <m/>
    <s v="http://pbs.twimg.com/profile_images/1133879359138390016/ZzXzCPX1_normal.png"/>
    <x v="22"/>
    <s v="https://twitter.com/#!/mammadli_t/status/1179708402852909056"/>
    <m/>
    <m/>
    <s v="1179708402852909056"/>
    <m/>
    <b v="0"/>
    <n v="0"/>
    <s v=""/>
    <b v="0"/>
    <s v="en"/>
    <m/>
    <s v=""/>
    <b v="0"/>
    <n v="6"/>
    <s v="1179708109486542848"/>
    <s v="Twitter Web App"/>
    <b v="0"/>
    <s v="1179708109486542848"/>
    <s v="Tweet"/>
    <n v="0"/>
    <n v="0"/>
    <m/>
    <m/>
    <m/>
    <m/>
    <m/>
    <m/>
    <m/>
    <m/>
    <n v="2"/>
    <s v="4"/>
    <s v="4"/>
    <n v="0"/>
    <n v="0"/>
    <n v="2"/>
    <n v="15.384615384615385"/>
    <n v="0"/>
    <n v="0"/>
    <n v="11"/>
    <n v="84.61538461538461"/>
    <n v="13"/>
  </r>
  <r>
    <s v="leilaenazvision"/>
    <s v="azvisionen"/>
    <m/>
    <m/>
    <m/>
    <m/>
    <m/>
    <m/>
    <m/>
    <m/>
    <s v="No"/>
    <n v="27"/>
    <m/>
    <m/>
    <x v="1"/>
    <d v="2019-10-03T07:10:08.000"/>
    <s v="RT @AzVisionEn: Civilian killed as a result of #Armenian provocation_x000a_#Azerbaijan #KarabakhNow https://t.co/831n30Trav"/>
    <s v="https://en.azvision.az/news/112851/news.html"/>
    <s v="azvision.az"/>
    <x v="12"/>
    <m/>
    <s v="http://pbs.twimg.com/profile_images/1132914555997315072/nmhCxbrD_normal.png"/>
    <x v="23"/>
    <s v="https://twitter.com/#!/leilaenazvision/status/1179654850952515585"/>
    <m/>
    <m/>
    <s v="1179654850952515585"/>
    <m/>
    <b v="0"/>
    <n v="0"/>
    <s v=""/>
    <b v="0"/>
    <s v="en"/>
    <m/>
    <s v=""/>
    <b v="0"/>
    <n v="2"/>
    <s v="1179493324874539009"/>
    <s v="Twitter Web App"/>
    <b v="0"/>
    <s v="1179493324874539009"/>
    <s v="Tweet"/>
    <n v="0"/>
    <n v="0"/>
    <m/>
    <m/>
    <m/>
    <m/>
    <m/>
    <m/>
    <m/>
    <m/>
    <n v="2"/>
    <s v="4"/>
    <s v="4"/>
    <n v="0"/>
    <n v="0"/>
    <n v="2"/>
    <n v="16.666666666666668"/>
    <n v="0"/>
    <n v="0"/>
    <n v="10"/>
    <n v="83.33333333333333"/>
    <n v="12"/>
  </r>
  <r>
    <s v="leilaenazvision"/>
    <s v="azvisionen"/>
    <m/>
    <m/>
    <m/>
    <m/>
    <m/>
    <m/>
    <m/>
    <m/>
    <s v="No"/>
    <n v="28"/>
    <m/>
    <m/>
    <x v="1"/>
    <d v="2019-10-03T10:43:28.000"/>
    <s v="RT @AzVisionEn: #Azerbaijan civilian killed as a result of #Armenian provocation_x000a_#KarabakhNow #Karabakh_x000a_ https://t.co/gt240azQTE"/>
    <s v="https://en.azvision.az/news/112868/--photo--of-azerbaijani-civilian-killed-as-a-result-of-armenian-provocation-.html#.XZXQPk7cYnM.twitter"/>
    <s v="azvision.az"/>
    <x v="13"/>
    <m/>
    <s v="http://pbs.twimg.com/profile_images/1132914555997315072/nmhCxbrD_normal.png"/>
    <x v="24"/>
    <s v="https://twitter.com/#!/leilaenazvision/status/1179708540946128897"/>
    <m/>
    <m/>
    <s v="1179708540946128897"/>
    <m/>
    <b v="0"/>
    <n v="0"/>
    <s v=""/>
    <b v="0"/>
    <s v="en"/>
    <m/>
    <s v=""/>
    <b v="0"/>
    <n v="6"/>
    <s v="1179708109486542848"/>
    <s v="Twitter Web App"/>
    <b v="0"/>
    <s v="1179708109486542848"/>
    <s v="Tweet"/>
    <n v="0"/>
    <n v="0"/>
    <m/>
    <m/>
    <m/>
    <m/>
    <m/>
    <m/>
    <m/>
    <m/>
    <n v="2"/>
    <s v="4"/>
    <s v="4"/>
    <n v="0"/>
    <n v="0"/>
    <n v="2"/>
    <n v="15.384615384615385"/>
    <n v="0"/>
    <n v="0"/>
    <n v="11"/>
    <n v="84.61538461538461"/>
    <n v="13"/>
  </r>
  <r>
    <s v="elmindaaliewa"/>
    <s v="azvisionen"/>
    <m/>
    <m/>
    <m/>
    <m/>
    <m/>
    <m/>
    <m/>
    <m/>
    <s v="No"/>
    <n v="29"/>
    <m/>
    <m/>
    <x v="1"/>
    <d v="2019-10-03T10:43:48.000"/>
    <s v="RT @AzVisionEn: #Azerbaijan civilian killed as a result of #Armenian provocation_x000a_#KarabakhNow #Karabakh_x000a_ https://t.co/gt240azQTE"/>
    <s v="https://en.azvision.az/news/112868/--photo--of-azerbaijani-civilian-killed-as-a-result-of-armenian-provocation-.html#.XZXQPk7cYnM.twitter"/>
    <s v="azvision.az"/>
    <x v="13"/>
    <m/>
    <s v="http://pbs.twimg.com/profile_images/799213750712680448/Qa_qbQC5_normal.jpg"/>
    <x v="25"/>
    <s v="https://twitter.com/#!/elmindaaliewa/status/1179708623041302528"/>
    <m/>
    <m/>
    <s v="1179708623041302528"/>
    <m/>
    <b v="0"/>
    <n v="0"/>
    <s v=""/>
    <b v="0"/>
    <s v="en"/>
    <m/>
    <s v=""/>
    <b v="0"/>
    <n v="6"/>
    <s v="1179708109486542848"/>
    <s v="Twitter Web App"/>
    <b v="0"/>
    <s v="1179708109486542848"/>
    <s v="Tweet"/>
    <n v="0"/>
    <n v="0"/>
    <m/>
    <m/>
    <m/>
    <m/>
    <m/>
    <m/>
    <m/>
    <m/>
    <n v="1"/>
    <s v="4"/>
    <s v="4"/>
    <n v="0"/>
    <n v="0"/>
    <n v="2"/>
    <n v="15.384615384615385"/>
    <n v="0"/>
    <n v="0"/>
    <n v="11"/>
    <n v="84.61538461538461"/>
    <n v="13"/>
  </r>
  <r>
    <s v="guluzah92"/>
    <s v="azvisionen"/>
    <m/>
    <m/>
    <m/>
    <m/>
    <m/>
    <m/>
    <m/>
    <m/>
    <s v="No"/>
    <n v="30"/>
    <m/>
    <m/>
    <x v="1"/>
    <d v="2019-10-03T10:43:49.000"/>
    <s v="RT @AzVisionEn: #Azerbaijan civilian killed as a result of #Armenian provocation_x000a_#KarabakhNow #Karabakh_x000a_ https://t.co/gt240azQTE"/>
    <s v="https://en.azvision.az/news/112868/--photo--of-azerbaijani-civilian-killed-as-a-result-of-armenian-provocation-.html#.XZXQPk7cYnM.twitter"/>
    <s v="azvision.az"/>
    <x v="13"/>
    <m/>
    <s v="http://pbs.twimg.com/profile_images/981047416353943552/8VlZKN_0_normal.jpg"/>
    <x v="26"/>
    <s v="https://twitter.com/#!/guluzah92/status/1179708627642441729"/>
    <m/>
    <m/>
    <s v="1179708627642441729"/>
    <m/>
    <b v="0"/>
    <n v="0"/>
    <s v=""/>
    <b v="0"/>
    <s v="en"/>
    <m/>
    <s v=""/>
    <b v="0"/>
    <n v="6"/>
    <s v="1179708109486542848"/>
    <s v="Twitter Web App"/>
    <b v="0"/>
    <s v="1179708109486542848"/>
    <s v="Tweet"/>
    <n v="0"/>
    <n v="0"/>
    <m/>
    <m/>
    <m/>
    <m/>
    <m/>
    <m/>
    <m/>
    <m/>
    <n v="1"/>
    <s v="4"/>
    <s v="4"/>
    <n v="0"/>
    <n v="0"/>
    <n v="2"/>
    <n v="15.384615384615385"/>
    <n v="0"/>
    <n v="0"/>
    <n v="11"/>
    <n v="84.61538461538461"/>
    <n v="13"/>
  </r>
  <r>
    <s v="currentnews_en"/>
    <s v="azvisionen"/>
    <m/>
    <m/>
    <m/>
    <m/>
    <m/>
    <m/>
    <m/>
    <m/>
    <s v="No"/>
    <n v="31"/>
    <m/>
    <m/>
    <x v="1"/>
    <d v="2019-10-03T12:31:36.000"/>
    <s v="RT @AzVisionEn: #Azerbaijan civilian killed as a result of #Armenian provocation_x000a_#KarabakhNow #Karabakh_x000a_ https://t.co/gt240azQTE"/>
    <s v="https://en.azvision.az/news/112868/--photo--of-azerbaijani-civilian-killed-as-a-result-of-armenian-provocation-.html#.XZXQPk7cYnM.twitter"/>
    <s v="azvision.az"/>
    <x v="13"/>
    <m/>
    <s v="http://pbs.twimg.com/profile_images/983221439414394880/ou0O2Zs5_normal.jpg"/>
    <x v="27"/>
    <s v="https://twitter.com/#!/currentnews_en/status/1179735751828889606"/>
    <m/>
    <m/>
    <s v="1179735751828889606"/>
    <m/>
    <b v="0"/>
    <n v="0"/>
    <s v=""/>
    <b v="0"/>
    <s v="en"/>
    <m/>
    <s v=""/>
    <b v="0"/>
    <n v="6"/>
    <s v="1179708109486542848"/>
    <s v="Twitter Web App"/>
    <b v="0"/>
    <s v="1179708109486542848"/>
    <s v="Tweet"/>
    <n v="0"/>
    <n v="0"/>
    <m/>
    <m/>
    <m/>
    <m/>
    <m/>
    <m/>
    <m/>
    <m/>
    <n v="1"/>
    <s v="4"/>
    <s v="4"/>
    <n v="0"/>
    <n v="0"/>
    <n v="2"/>
    <n v="15.384615384615385"/>
    <n v="0"/>
    <n v="0"/>
    <n v="11"/>
    <n v="84.61538461538461"/>
    <n v="13"/>
  </r>
  <r>
    <s v="nkobserver"/>
    <s v="nkobserver"/>
    <m/>
    <m/>
    <m/>
    <m/>
    <m/>
    <m/>
    <m/>
    <m/>
    <s v="No"/>
    <n v="32"/>
    <m/>
    <m/>
    <x v="0"/>
    <d v="2019-10-03T17:42:41.000"/>
    <s v="Reports of civilian injuries on Armenia-Azeri border: two wounded, but old photos used… Both sides reported civilian injuries of tractor drivers renovating roads_x000a__x000a_See - https://t.co/OKa78c4fq7_x000a__x000a_#armenia #azerbaijan #artsakh #karabakh #KarabakhNow https://t.co/hF9VODQaRl"/>
    <s v="http://www.nkobserver.com/?p=5054"/>
    <s v="nkobserver.com"/>
    <x v="14"/>
    <s v="https://pbs.twimg.com/media/EF-KVbvUUAEyIQO.jpg"/>
    <s v="https://pbs.twimg.com/media/EF-KVbvUUAEyIQO.jpg"/>
    <x v="28"/>
    <s v="https://twitter.com/#!/nkobserver/status/1179814038487781376"/>
    <m/>
    <m/>
    <s v="1179814038487781376"/>
    <m/>
    <b v="0"/>
    <n v="2"/>
    <s v=""/>
    <b v="0"/>
    <s v="en"/>
    <m/>
    <s v=""/>
    <b v="0"/>
    <n v="0"/>
    <s v=""/>
    <s v="Twitter Web Client"/>
    <b v="0"/>
    <s v="1179814038487781376"/>
    <s v="Tweet"/>
    <n v="0"/>
    <n v="0"/>
    <m/>
    <m/>
    <m/>
    <m/>
    <m/>
    <m/>
    <m/>
    <m/>
    <n v="1"/>
    <s v="3"/>
    <s v="3"/>
    <n v="0"/>
    <n v="0"/>
    <n v="0"/>
    <n v="0"/>
    <n v="0"/>
    <n v="0"/>
    <n v="30"/>
    <n v="100"/>
    <n v="30"/>
  </r>
  <r>
    <s v="_saltus"/>
    <s v="karabakh_mod"/>
    <m/>
    <m/>
    <m/>
    <m/>
    <m/>
    <m/>
    <m/>
    <m/>
    <s v="No"/>
    <n v="33"/>
    <m/>
    <m/>
    <x v="1"/>
    <d v="2019-09-25T10:07:44.000"/>
    <s v="Heute morgen hat das @Karabakh_MoD eine #aserbaidschanische Spionage-Drohne vom Typ &quot;Orbiter-2&quot; des #israelischen Herstellers Aeronautics abgeschossen. #NKpeace #KarabakhNow #Artsakh _x000a_https://t.co/vzkdR6bbO9"/>
    <s v="http://nkrmil.am/news/view/2546"/>
    <s v="nkrmil.am"/>
    <x v="15"/>
    <m/>
    <s v="http://pbs.twimg.com/profile_images/739726848179965952/ggg4hsXb_normal.jpg"/>
    <x v="29"/>
    <s v="https://twitter.com/#!/_saltus/status/1176800442812178433"/>
    <m/>
    <m/>
    <s v="1176800442812178433"/>
    <m/>
    <b v="0"/>
    <n v="0"/>
    <s v=""/>
    <b v="0"/>
    <s v="de"/>
    <m/>
    <s v=""/>
    <b v="0"/>
    <n v="0"/>
    <s v=""/>
    <s v="Twitter Web Client"/>
    <b v="0"/>
    <s v="1176800442812178433"/>
    <s v="Tweet"/>
    <n v="0"/>
    <n v="0"/>
    <m/>
    <m/>
    <m/>
    <m/>
    <m/>
    <m/>
    <m/>
    <m/>
    <n v="1"/>
    <s v="7"/>
    <s v="7"/>
    <n v="0"/>
    <n v="0"/>
    <n v="0"/>
    <n v="0"/>
    <n v="0"/>
    <n v="0"/>
    <n v="21"/>
    <n v="100"/>
    <n v="21"/>
  </r>
  <r>
    <s v="_saltus"/>
    <s v="hnikogh"/>
    <m/>
    <m/>
    <m/>
    <m/>
    <m/>
    <m/>
    <m/>
    <m/>
    <s v="No"/>
    <n v="34"/>
    <m/>
    <m/>
    <x v="1"/>
    <d v="2019-10-03T18:52:00.000"/>
    <s v="RT @hnikogh: #Azerbaijan violating ceasefire regime on international border. After wounded civilian in Tavush, now a lethal casualty in mil…"/>
    <m/>
    <m/>
    <x v="16"/>
    <m/>
    <s v="http://pbs.twimg.com/profile_images/739726848179965952/ggg4hsXb_normal.jpg"/>
    <x v="30"/>
    <s v="https://twitter.com/#!/_saltus/status/1179831485400047621"/>
    <m/>
    <m/>
    <s v="1179831485400047621"/>
    <m/>
    <b v="0"/>
    <n v="0"/>
    <s v=""/>
    <b v="0"/>
    <s v="en"/>
    <m/>
    <s v=""/>
    <b v="0"/>
    <n v="1"/>
    <s v="1179805388151169027"/>
    <s v="Twitter Web App"/>
    <b v="0"/>
    <s v="1179805388151169027"/>
    <s v="Tweet"/>
    <n v="0"/>
    <n v="0"/>
    <m/>
    <m/>
    <m/>
    <m/>
    <m/>
    <m/>
    <m/>
    <m/>
    <n v="1"/>
    <s v="7"/>
    <s v="7"/>
    <n v="0"/>
    <n v="0"/>
    <n v="2"/>
    <n v="10"/>
    <n v="0"/>
    <n v="0"/>
    <n v="18"/>
    <n v="90"/>
    <n v="20"/>
  </r>
  <r>
    <s v="mirzayev1386"/>
    <s v="mirzayev1386"/>
    <m/>
    <m/>
    <m/>
    <m/>
    <m/>
    <m/>
    <m/>
    <m/>
    <s v="No"/>
    <n v="35"/>
    <m/>
    <m/>
    <x v="0"/>
    <d v="2019-10-03T23:37:30.000"/>
    <s v="Nagorny Karabakh is AZERBAİJAN ! _x000a_Нагорный Карабах ето АЗЕРБАЙДЖАН! 🇦🇿_x000a_#IlhamAliyev #KarabakhisAzerbaijan #KarabakhNow #Azerbaijan #Valdai https://t.co/0iWry5mlHA"/>
    <m/>
    <m/>
    <x v="17"/>
    <s v="https://pbs.twimg.com/ext_tw_video_thumb/1179903069896810497/pu/img/tXcvnMf_SDtaLKQm.jpg"/>
    <s v="https://pbs.twimg.com/ext_tw_video_thumb/1179903069896810497/pu/img/tXcvnMf_SDtaLKQm.jpg"/>
    <x v="31"/>
    <s v="https://twitter.com/#!/mirzayev1386/status/1179903331604598785"/>
    <m/>
    <m/>
    <s v="1179903331604598785"/>
    <m/>
    <b v="0"/>
    <n v="0"/>
    <s v=""/>
    <b v="0"/>
    <s v="und"/>
    <m/>
    <s v=""/>
    <b v="0"/>
    <n v="0"/>
    <s v=""/>
    <s v="Twitter for iPhone"/>
    <b v="0"/>
    <s v="1179903331604598785"/>
    <s v="Tweet"/>
    <n v="0"/>
    <n v="0"/>
    <m/>
    <m/>
    <m/>
    <m/>
    <m/>
    <m/>
    <m/>
    <m/>
    <n v="1"/>
    <s v="3"/>
    <s v="3"/>
    <n v="0"/>
    <n v="0"/>
    <n v="0"/>
    <n v="0"/>
    <n v="0"/>
    <n v="0"/>
    <n v="13"/>
    <n v="100"/>
    <n v="13"/>
  </r>
  <r>
    <s v="voicekarabakh"/>
    <s v="azecommunitynk"/>
    <m/>
    <m/>
    <m/>
    <m/>
    <m/>
    <m/>
    <m/>
    <m/>
    <s v="No"/>
    <n v="36"/>
    <m/>
    <m/>
    <x v="1"/>
    <d v="2019-10-04T07:02:04.000"/>
    <s v="Appeal to international community #Karabakh #Shusha #NK #EndOccupation #StopArmenia #Karabakhnow #Armenianterror  #Azerbaijan #aztwi @TGanjaliyev @AzeCommunityNK _x000a__x000a_https://t.co/u6TQh9P3Oe"/>
    <s v="https://www.youtube.com/watch?v=VBsharMQyZk&amp;feature=share&amp;fbclid=IwAR38TQd2oa4FxrfqXWjAlamlWQW8IiDmxQ2s68yCqupLcasAH8b3YdZuOnA"/>
    <s v="youtube.com"/>
    <x v="18"/>
    <m/>
    <s v="http://pbs.twimg.com/profile_images/1088712855950630912/gfQJUXic_normal.jpg"/>
    <x v="32"/>
    <s v="https://twitter.com/#!/voicekarabakh/status/1180015209555140608"/>
    <m/>
    <m/>
    <s v="1180015209555140608"/>
    <m/>
    <b v="0"/>
    <n v="9"/>
    <s v=""/>
    <b v="0"/>
    <s v="en"/>
    <m/>
    <s v=""/>
    <b v="0"/>
    <n v="2"/>
    <s v=""/>
    <s v="Twitter Web App"/>
    <b v="0"/>
    <s v="1180015209555140608"/>
    <s v="Tweet"/>
    <n v="0"/>
    <n v="0"/>
    <m/>
    <m/>
    <m/>
    <m/>
    <m/>
    <m/>
    <m/>
    <m/>
    <n v="1"/>
    <s v="1"/>
    <s v="1"/>
    <m/>
    <m/>
    <m/>
    <m/>
    <m/>
    <m/>
    <m/>
    <m/>
    <m/>
  </r>
  <r>
    <s v="elsanagalar"/>
    <s v="voicekarabakh"/>
    <m/>
    <m/>
    <m/>
    <m/>
    <m/>
    <m/>
    <m/>
    <m/>
    <s v="No"/>
    <n v="38"/>
    <m/>
    <m/>
    <x v="1"/>
    <d v="2019-09-27T09:02:54.000"/>
    <s v="RT @VoiceKarabakh: The destroyed building of Bread museum in #Aghdam after occupation of #Karabakh by armenian forces #Karabakhnow #StopArm…"/>
    <m/>
    <m/>
    <x v="2"/>
    <m/>
    <s v="http://pbs.twimg.com/profile_images/1094687415774691328/u-JHm3K6_normal.jpg"/>
    <x v="33"/>
    <s v="https://twitter.com/#!/elsanagalar/status/1177508903371694080"/>
    <m/>
    <m/>
    <s v="1177508903371694080"/>
    <m/>
    <b v="0"/>
    <n v="0"/>
    <s v=""/>
    <b v="0"/>
    <s v="en"/>
    <m/>
    <s v=""/>
    <b v="0"/>
    <n v="4"/>
    <s v="1177476719554383872"/>
    <s v="Twitter for Android"/>
    <b v="0"/>
    <s v="1177476719554383872"/>
    <s v="Tweet"/>
    <n v="0"/>
    <n v="0"/>
    <m/>
    <m/>
    <m/>
    <m/>
    <m/>
    <m/>
    <m/>
    <m/>
    <n v="2"/>
    <s v="2"/>
    <s v="1"/>
    <n v="0"/>
    <n v="0"/>
    <n v="0"/>
    <n v="0"/>
    <n v="0"/>
    <n v="0"/>
    <n v="19"/>
    <n v="100"/>
    <n v="19"/>
  </r>
  <r>
    <s v="elsanagalar"/>
    <s v="elsanagalar"/>
    <m/>
    <m/>
    <m/>
    <m/>
    <m/>
    <m/>
    <m/>
    <m/>
    <s v="No"/>
    <n v="39"/>
    <m/>
    <m/>
    <x v="0"/>
    <d v="2019-10-02T07:16:06.000"/>
    <s v="#Karabakh #Shusha #NK #EndOccupation #StopArmenia #Karabakhnow #Armenianterror #music #Azerbaijan #Baku #aztwi https://t.co/VDRWFcVbtk"/>
    <s v="https://twitter.com/VoiceKarabakh/status/1179288708241133569"/>
    <s v="twitter.com"/>
    <x v="19"/>
    <m/>
    <s v="http://pbs.twimg.com/profile_images/1094687415774691328/u-JHm3K6_normal.jpg"/>
    <x v="34"/>
    <s v="https://twitter.com/#!/elsanagalar/status/1179293967520866304"/>
    <m/>
    <m/>
    <s v="1179293967520866304"/>
    <m/>
    <b v="0"/>
    <n v="1"/>
    <s v=""/>
    <b v="1"/>
    <s v="und"/>
    <m/>
    <s v="1179288708241133569"/>
    <b v="0"/>
    <n v="0"/>
    <s v=""/>
    <s v="Twitter Web App"/>
    <b v="0"/>
    <s v="1179293967520866304"/>
    <s v="Tweet"/>
    <n v="0"/>
    <n v="0"/>
    <m/>
    <m/>
    <m/>
    <m/>
    <m/>
    <m/>
    <m/>
    <m/>
    <n v="2"/>
    <s v="2"/>
    <s v="2"/>
    <n v="0"/>
    <n v="0"/>
    <n v="0"/>
    <n v="0"/>
    <n v="0"/>
    <n v="0"/>
    <n v="11"/>
    <n v="100"/>
    <n v="11"/>
  </r>
  <r>
    <s v="elsanagalar"/>
    <s v="elsanagalar"/>
    <m/>
    <m/>
    <m/>
    <m/>
    <m/>
    <m/>
    <m/>
    <m/>
    <s v="No"/>
    <n v="40"/>
    <m/>
    <m/>
    <x v="0"/>
    <d v="2019-10-02T07:16:46.000"/>
    <s v="#Azerbaijan #Karabakh #Karabakhnow #StopArmenia #EndOccupation #Azerbaijan #Armenianterror #Aztwi https://t.co/RwnaJsGltM"/>
    <s v="https://twitter.com/VoiceKarabakh/status/1179285674530410496"/>
    <s v="twitter.com"/>
    <x v="20"/>
    <m/>
    <s v="http://pbs.twimg.com/profile_images/1094687415774691328/u-JHm3K6_normal.jpg"/>
    <x v="35"/>
    <s v="https://twitter.com/#!/elsanagalar/status/1179294133434892288"/>
    <m/>
    <m/>
    <s v="1179294133434892288"/>
    <m/>
    <b v="0"/>
    <n v="1"/>
    <s v=""/>
    <b v="1"/>
    <s v="und"/>
    <m/>
    <s v="1179285674530410496"/>
    <b v="0"/>
    <n v="0"/>
    <s v=""/>
    <s v="Twitter Web App"/>
    <b v="0"/>
    <s v="1179294133434892288"/>
    <s v="Tweet"/>
    <n v="0"/>
    <n v="0"/>
    <m/>
    <m/>
    <m/>
    <m/>
    <m/>
    <m/>
    <m/>
    <m/>
    <n v="2"/>
    <s v="2"/>
    <s v="2"/>
    <n v="0"/>
    <n v="0"/>
    <n v="0"/>
    <n v="0"/>
    <n v="0"/>
    <n v="0"/>
    <n v="8"/>
    <n v="100"/>
    <n v="8"/>
  </r>
  <r>
    <s v="elsanagalar"/>
    <s v="presidentaz"/>
    <m/>
    <m/>
    <m/>
    <m/>
    <m/>
    <m/>
    <m/>
    <m/>
    <s v="No"/>
    <n v="41"/>
    <m/>
    <m/>
    <x v="1"/>
    <d v="2019-10-04T07:14:28.000"/>
    <s v="RT @VoiceKarabakh: @presidentaz President Ilham Aliyev talked about #Karabakh --occupied lands of #Azerbaijan  which is under occupation by…"/>
    <m/>
    <m/>
    <x v="21"/>
    <m/>
    <s v="http://pbs.twimg.com/profile_images/1094687415774691328/u-JHm3K6_normal.jpg"/>
    <x v="36"/>
    <s v="https://twitter.com/#!/elsanagalar/status/1180018330192809984"/>
    <m/>
    <m/>
    <s v="1180018330192809984"/>
    <m/>
    <b v="0"/>
    <n v="0"/>
    <s v=""/>
    <b v="0"/>
    <s v="en"/>
    <m/>
    <s v=""/>
    <b v="0"/>
    <n v="8"/>
    <s v="1180017901589422080"/>
    <s v="Twitter Web App"/>
    <b v="0"/>
    <s v="1180017901589422080"/>
    <s v="Tweet"/>
    <n v="0"/>
    <n v="0"/>
    <m/>
    <m/>
    <m/>
    <m/>
    <m/>
    <m/>
    <m/>
    <m/>
    <n v="1"/>
    <s v="2"/>
    <s v="2"/>
    <n v="0"/>
    <n v="0"/>
    <n v="0"/>
    <n v="0"/>
    <n v="0"/>
    <n v="0"/>
    <n v="18"/>
    <n v="100"/>
    <n v="18"/>
  </r>
  <r>
    <s v="nargizxelef"/>
    <s v="fkqarabaghen"/>
    <m/>
    <m/>
    <m/>
    <m/>
    <m/>
    <m/>
    <m/>
    <m/>
    <s v="No"/>
    <n v="43"/>
    <m/>
    <m/>
    <x v="1"/>
    <d v="2019-10-04T00:12:38.000"/>
    <s v="Great job #Karabakh team!!! @FKQarabagh @FKQarabaghEN we love you! #KarabakhNow #KarabakhisAzerbaijan https://t.co/NRDoY1EuWE"/>
    <s v="https://twitter.com/FKQarabagh/status/1179868464049205248"/>
    <s v="twitter.com"/>
    <x v="22"/>
    <m/>
    <s v="http://pbs.twimg.com/profile_images/2313018695/yvw9x7dconij1v57qz63_normal.jpeg"/>
    <x v="37"/>
    <s v="https://twitter.com/#!/nargizxelef/status/1179912172966727686"/>
    <m/>
    <m/>
    <s v="1179912172966727686"/>
    <m/>
    <b v="0"/>
    <n v="7"/>
    <s v=""/>
    <b v="1"/>
    <s v="en"/>
    <m/>
    <s v="1179868464049205248"/>
    <b v="0"/>
    <n v="0"/>
    <s v=""/>
    <s v="Twitter for Android"/>
    <b v="0"/>
    <s v="1179912172966727686"/>
    <s v="Tweet"/>
    <n v="0"/>
    <n v="0"/>
    <m/>
    <m/>
    <m/>
    <m/>
    <m/>
    <m/>
    <m/>
    <m/>
    <n v="1"/>
    <s v="6"/>
    <s v="6"/>
    <m/>
    <m/>
    <m/>
    <m/>
    <m/>
    <m/>
    <m/>
    <m/>
    <m/>
  </r>
  <r>
    <s v="nargizxelef"/>
    <s v="nargizxelef"/>
    <m/>
    <m/>
    <m/>
    <m/>
    <m/>
    <m/>
    <m/>
    <m/>
    <s v="No"/>
    <n v="45"/>
    <m/>
    <m/>
    <x v="0"/>
    <d v="2019-10-04T04:23:26.000"/>
    <s v="#Azerbaijan #Karabakh #KarabakhNow #KarabakhisAzerbaijan https://t.co/1KMnz4G4bj"/>
    <s v="https://twitter.com/HaberGlobal/status/1179851476774064128"/>
    <s v="twitter.com"/>
    <x v="23"/>
    <m/>
    <s v="http://pbs.twimg.com/profile_images/2313018695/yvw9x7dconij1v57qz63_normal.jpeg"/>
    <x v="38"/>
    <s v="https://twitter.com/#!/nargizxelef/status/1179975290874978304"/>
    <m/>
    <m/>
    <s v="1179975290874978304"/>
    <m/>
    <b v="0"/>
    <n v="0"/>
    <s v=""/>
    <b v="1"/>
    <s v="und"/>
    <m/>
    <s v="1179851476774064128"/>
    <b v="0"/>
    <n v="0"/>
    <s v=""/>
    <s v="Twitter for Android"/>
    <b v="0"/>
    <s v="1179975290874978304"/>
    <s v="Tweet"/>
    <n v="0"/>
    <n v="0"/>
    <m/>
    <m/>
    <m/>
    <m/>
    <m/>
    <m/>
    <m/>
    <m/>
    <n v="2"/>
    <s v="6"/>
    <s v="6"/>
    <n v="0"/>
    <n v="0"/>
    <n v="0"/>
    <n v="0"/>
    <n v="0"/>
    <n v="0"/>
    <n v="4"/>
    <n v="100"/>
    <n v="4"/>
  </r>
  <r>
    <s v="nargizxelef"/>
    <s v="nargizxelef"/>
    <m/>
    <m/>
    <m/>
    <m/>
    <m/>
    <m/>
    <m/>
    <m/>
    <s v="No"/>
    <n v="46"/>
    <m/>
    <m/>
    <x v="0"/>
    <d v="2019-10-04T08:45:25.000"/>
    <s v="#Azerbaijan #Karabakh #Karabakhnow #KarabakhisAzerbaijan #Armenia #stopaggression https://t.co/T0lik3np0k"/>
    <s v="https://twitter.com/RahuShirinova/status/1180037530001006592"/>
    <s v="twitter.com"/>
    <x v="24"/>
    <m/>
    <s v="http://pbs.twimg.com/profile_images/2313018695/yvw9x7dconij1v57qz63_normal.jpeg"/>
    <x v="39"/>
    <s v="https://twitter.com/#!/nargizxelef/status/1180041218434244609"/>
    <m/>
    <m/>
    <s v="1180041218434244609"/>
    <m/>
    <b v="0"/>
    <n v="3"/>
    <s v=""/>
    <b v="1"/>
    <s v="und"/>
    <m/>
    <s v="1180037530001006592"/>
    <b v="0"/>
    <n v="0"/>
    <s v=""/>
    <s v="Twitter for Android"/>
    <b v="0"/>
    <s v="1180041218434244609"/>
    <s v="Tweet"/>
    <n v="0"/>
    <n v="0"/>
    <m/>
    <m/>
    <m/>
    <m/>
    <m/>
    <m/>
    <m/>
    <m/>
    <n v="2"/>
    <s v="6"/>
    <s v="6"/>
    <n v="0"/>
    <n v="0"/>
    <n v="0"/>
    <n v="0"/>
    <n v="0"/>
    <n v="0"/>
    <n v="6"/>
    <n v="100"/>
    <n v="6"/>
  </r>
  <r>
    <s v="azeri_voice"/>
    <s v="presidentaz"/>
    <m/>
    <m/>
    <m/>
    <m/>
    <m/>
    <m/>
    <m/>
    <m/>
    <s v="No"/>
    <n v="47"/>
    <m/>
    <m/>
    <x v="1"/>
    <d v="2019-10-04T09:24:07.000"/>
    <s v="RT @VoiceKarabakh: @presidentaz President Ilham Aliyev talked about #Karabakh --occupied lands of #Azerbaijan  which is under occupation by…"/>
    <m/>
    <m/>
    <x v="21"/>
    <m/>
    <s v="http://pbs.twimg.com/profile_images/851513005821112322/RMjiTMuM_normal.jpg"/>
    <x v="40"/>
    <s v="https://twitter.com/#!/azeri_voice/status/1180050960464453632"/>
    <m/>
    <m/>
    <s v="1180050960464453632"/>
    <m/>
    <b v="0"/>
    <n v="0"/>
    <s v=""/>
    <b v="0"/>
    <s v="en"/>
    <m/>
    <s v=""/>
    <b v="0"/>
    <n v="8"/>
    <s v="1180017901589422080"/>
    <s v="Twitter for iPhone"/>
    <b v="0"/>
    <s v="1180017901589422080"/>
    <s v="Tweet"/>
    <n v="0"/>
    <n v="0"/>
    <m/>
    <m/>
    <m/>
    <m/>
    <m/>
    <m/>
    <m/>
    <m/>
    <n v="1"/>
    <s v="2"/>
    <s v="2"/>
    <m/>
    <m/>
    <m/>
    <m/>
    <m/>
    <m/>
    <m/>
    <m/>
    <m/>
  </r>
  <r>
    <s v="azambassadefr"/>
    <s v="presidentaz"/>
    <m/>
    <m/>
    <m/>
    <m/>
    <m/>
    <m/>
    <m/>
    <m/>
    <s v="No"/>
    <n v="49"/>
    <m/>
    <m/>
    <x v="1"/>
    <d v="2019-10-04T10:10:21.000"/>
    <s v="RT @VoiceKarabakh: @presidentaz President Ilham Aliyev talked about #Karabakh --occupied lands of #Azerbaijan  which is under occupation by…"/>
    <m/>
    <m/>
    <x v="21"/>
    <m/>
    <s v="http://pbs.twimg.com/profile_images/909832780426743808/g1O72ANW_normal.jpg"/>
    <x v="41"/>
    <s v="https://twitter.com/#!/azambassadefr/status/1180062592842252288"/>
    <m/>
    <m/>
    <s v="1180062592842252288"/>
    <m/>
    <b v="0"/>
    <n v="0"/>
    <s v=""/>
    <b v="0"/>
    <s v="en"/>
    <m/>
    <s v=""/>
    <b v="0"/>
    <n v="8"/>
    <s v="1180017901589422080"/>
    <s v="Twitter for iPhone"/>
    <b v="0"/>
    <s v="1180017901589422080"/>
    <s v="Tweet"/>
    <n v="0"/>
    <n v="0"/>
    <m/>
    <m/>
    <m/>
    <m/>
    <m/>
    <m/>
    <m/>
    <m/>
    <n v="1"/>
    <s v="2"/>
    <s v="2"/>
    <m/>
    <m/>
    <m/>
    <m/>
    <m/>
    <m/>
    <m/>
    <m/>
    <m/>
  </r>
  <r>
    <s v="frazdialogue"/>
    <s v="presidentaz"/>
    <m/>
    <m/>
    <m/>
    <m/>
    <m/>
    <m/>
    <m/>
    <m/>
    <s v="No"/>
    <n v="51"/>
    <m/>
    <m/>
    <x v="1"/>
    <d v="2019-10-04T10:17:21.000"/>
    <s v="RT @VoiceKarabakh: @presidentaz President Ilham Aliyev talked about #Karabakh --occupied lands of #Azerbaijan  which is under occupation by…"/>
    <m/>
    <m/>
    <x v="21"/>
    <m/>
    <s v="http://pbs.twimg.com/profile_images/1038226889310175232/V-1Rjub0_normal.jpg"/>
    <x v="42"/>
    <s v="https://twitter.com/#!/frazdialogue/status/1180064354563235840"/>
    <m/>
    <m/>
    <s v="1180064354563235840"/>
    <m/>
    <b v="0"/>
    <n v="0"/>
    <s v=""/>
    <b v="0"/>
    <s v="en"/>
    <m/>
    <s v=""/>
    <b v="0"/>
    <n v="8"/>
    <s v="1180017901589422080"/>
    <s v="Twitter for iPhone"/>
    <b v="0"/>
    <s v="1180017901589422080"/>
    <s v="Tweet"/>
    <n v="0"/>
    <n v="0"/>
    <m/>
    <m/>
    <m/>
    <m/>
    <m/>
    <m/>
    <m/>
    <m/>
    <n v="1"/>
    <s v="2"/>
    <s v="2"/>
    <m/>
    <m/>
    <m/>
    <m/>
    <m/>
    <m/>
    <m/>
    <m/>
    <m/>
  </r>
  <r>
    <s v="azembgermany"/>
    <s v="presidentaz"/>
    <m/>
    <m/>
    <m/>
    <m/>
    <m/>
    <m/>
    <m/>
    <m/>
    <s v="No"/>
    <n v="53"/>
    <m/>
    <m/>
    <x v="1"/>
    <d v="2019-10-04T10:25:42.000"/>
    <s v="RT @VoiceKarabakh: @presidentaz President Ilham Aliyev talked about #Karabakh --occupied lands of #Azerbaijan  which is under occupation by…"/>
    <m/>
    <m/>
    <x v="21"/>
    <m/>
    <s v="http://pbs.twimg.com/profile_images/378800000208402079/971fd0d9703355d3536205c699b6a5c2_normal.jpeg"/>
    <x v="43"/>
    <s v="https://twitter.com/#!/azembgermany/status/1180066457763360768"/>
    <m/>
    <m/>
    <s v="1180066457763360768"/>
    <m/>
    <b v="0"/>
    <n v="0"/>
    <s v=""/>
    <b v="0"/>
    <s v="en"/>
    <m/>
    <s v=""/>
    <b v="0"/>
    <n v="8"/>
    <s v="1180017901589422080"/>
    <s v="Twitter Web App"/>
    <b v="0"/>
    <s v="1180017901589422080"/>
    <s v="Tweet"/>
    <n v="0"/>
    <n v="0"/>
    <m/>
    <m/>
    <m/>
    <m/>
    <m/>
    <m/>
    <m/>
    <m/>
    <n v="1"/>
    <s v="2"/>
    <s v="2"/>
    <m/>
    <m/>
    <m/>
    <m/>
    <m/>
    <m/>
    <m/>
    <m/>
    <m/>
  </r>
  <r>
    <s v="detoma7o"/>
    <s v="presidentaz"/>
    <m/>
    <m/>
    <m/>
    <m/>
    <m/>
    <m/>
    <m/>
    <m/>
    <s v="No"/>
    <n v="55"/>
    <m/>
    <m/>
    <x v="1"/>
    <d v="2019-10-04T10:44:22.000"/>
    <s v="RT @VoiceKarabakh: @presidentaz President Ilham Aliyev talked about #Karabakh --occupied lands of #Azerbaijan  which is under occupation by…"/>
    <m/>
    <m/>
    <x v="21"/>
    <m/>
    <s v="http://pbs.twimg.com/profile_images/1161606500214812672/-yH6Otwu_normal.jpg"/>
    <x v="44"/>
    <s v="https://twitter.com/#!/detoma7o/status/1180071154142388225"/>
    <m/>
    <m/>
    <s v="1180071154142388225"/>
    <m/>
    <b v="0"/>
    <n v="0"/>
    <s v=""/>
    <b v="0"/>
    <s v="en"/>
    <m/>
    <s v=""/>
    <b v="0"/>
    <n v="8"/>
    <s v="1180017901589422080"/>
    <s v="Twitter for Android"/>
    <b v="0"/>
    <s v="1180017901589422080"/>
    <s v="Tweet"/>
    <n v="0"/>
    <n v="0"/>
    <m/>
    <m/>
    <m/>
    <m/>
    <m/>
    <m/>
    <m/>
    <m/>
    <n v="1"/>
    <s v="2"/>
    <s v="2"/>
    <m/>
    <m/>
    <m/>
    <m/>
    <m/>
    <m/>
    <m/>
    <m/>
    <m/>
  </r>
  <r>
    <s v="seymur66723636"/>
    <s v="presidentaz"/>
    <m/>
    <m/>
    <m/>
    <m/>
    <m/>
    <m/>
    <m/>
    <m/>
    <s v="No"/>
    <n v="57"/>
    <m/>
    <m/>
    <x v="1"/>
    <d v="2019-10-04T10:46:21.000"/>
    <s v="RT @VoiceKarabakh: @presidentaz President Ilham Aliyev talked about #Karabakh --occupied lands of #Azerbaijan  which is under occupation by…"/>
    <m/>
    <m/>
    <x v="21"/>
    <m/>
    <s v="http://pbs.twimg.com/profile_images/901438966511140864/LZrNYMwN_normal.jpg"/>
    <x v="45"/>
    <s v="https://twitter.com/#!/seymur66723636/status/1180071654384422912"/>
    <m/>
    <m/>
    <s v="1180071654384422912"/>
    <m/>
    <b v="0"/>
    <n v="0"/>
    <s v=""/>
    <b v="0"/>
    <s v="en"/>
    <m/>
    <s v=""/>
    <b v="0"/>
    <n v="8"/>
    <s v="1180017901589422080"/>
    <s v="Twitter for Android"/>
    <b v="0"/>
    <s v="1180017901589422080"/>
    <s v="Tweet"/>
    <n v="0"/>
    <n v="0"/>
    <m/>
    <m/>
    <m/>
    <m/>
    <m/>
    <m/>
    <m/>
    <m/>
    <n v="1"/>
    <s v="2"/>
    <s v="2"/>
    <m/>
    <m/>
    <m/>
    <m/>
    <m/>
    <m/>
    <m/>
    <m/>
    <m/>
  </r>
  <r>
    <s v="azvisionen"/>
    <s v="azvisionen"/>
    <m/>
    <m/>
    <m/>
    <m/>
    <m/>
    <m/>
    <m/>
    <m/>
    <s v="No"/>
    <n v="59"/>
    <m/>
    <m/>
    <x v="0"/>
    <d v="2019-10-02T20:28:17.000"/>
    <s v="Civilian killed as a result of #Armenian provocation_x000a_#Azerbaijan #KarabakhNow https://t.co/831n30Trav"/>
    <s v="https://en.azvision.az/news/112851/news.html"/>
    <s v="azvision.az"/>
    <x v="12"/>
    <m/>
    <s v="http://pbs.twimg.com/profile_images/757859986341003264/KWPLGvh8_normal.jpg"/>
    <x v="46"/>
    <s v="https://twitter.com/#!/azvisionen/status/1179493324874539009"/>
    <m/>
    <m/>
    <s v="1179493324874539009"/>
    <m/>
    <b v="0"/>
    <n v="5"/>
    <s v=""/>
    <b v="0"/>
    <s v="en"/>
    <m/>
    <s v=""/>
    <b v="0"/>
    <n v="2"/>
    <s v=""/>
    <s v="Twitter for Android"/>
    <b v="0"/>
    <s v="1179493324874539009"/>
    <s v="Tweet"/>
    <n v="0"/>
    <n v="0"/>
    <m/>
    <m/>
    <m/>
    <m/>
    <m/>
    <m/>
    <m/>
    <m/>
    <n v="2"/>
    <s v="4"/>
    <s v="4"/>
    <n v="0"/>
    <n v="0"/>
    <n v="2"/>
    <n v="20"/>
    <n v="0"/>
    <n v="0"/>
    <n v="8"/>
    <n v="80"/>
    <n v="10"/>
  </r>
  <r>
    <s v="azvisionen"/>
    <s v="azvisionen"/>
    <m/>
    <m/>
    <m/>
    <m/>
    <m/>
    <m/>
    <m/>
    <m/>
    <s v="No"/>
    <n v="60"/>
    <m/>
    <m/>
    <x v="0"/>
    <d v="2019-10-03T10:41:45.000"/>
    <s v="#Azerbaijan civilian killed as a result of #Armenian provocation_x000a_#KarabakhNow #Karabakh_x000a_ https://t.co/gt240azQTE"/>
    <s v="https://en.azvision.az/news/112868/--photo--of-azerbaijani-civilian-killed-as-a-result-of-armenian-provocation-.html#.XZXQPk7cYnM.twitter"/>
    <s v="azvision.az"/>
    <x v="13"/>
    <m/>
    <s v="http://pbs.twimg.com/profile_images/757859986341003264/KWPLGvh8_normal.jpg"/>
    <x v="47"/>
    <s v="https://twitter.com/#!/azvisionen/status/1179708109486542848"/>
    <m/>
    <m/>
    <s v="1179708109486542848"/>
    <m/>
    <b v="0"/>
    <n v="7"/>
    <s v=""/>
    <b v="0"/>
    <s v="en"/>
    <m/>
    <s v=""/>
    <b v="0"/>
    <n v="6"/>
    <s v=""/>
    <s v="Twitter Web Client"/>
    <b v="0"/>
    <s v="1179708109486542848"/>
    <s v="Tweet"/>
    <n v="0"/>
    <n v="0"/>
    <m/>
    <m/>
    <m/>
    <m/>
    <m/>
    <m/>
    <m/>
    <m/>
    <n v="2"/>
    <s v="4"/>
    <s v="4"/>
    <n v="0"/>
    <n v="0"/>
    <n v="2"/>
    <n v="18.181818181818183"/>
    <n v="0"/>
    <n v="0"/>
    <n v="9"/>
    <n v="81.81818181818181"/>
    <n v="11"/>
  </r>
  <r>
    <s v="toptweetsaz"/>
    <s v="azvisionen"/>
    <m/>
    <m/>
    <m/>
    <m/>
    <m/>
    <m/>
    <m/>
    <m/>
    <s v="No"/>
    <n v="61"/>
    <m/>
    <m/>
    <x v="1"/>
    <d v="2019-10-03T14:25:10.000"/>
    <s v="RT @AzVisionEn: #Azerbaijan civilian killed as a result of #Armenian provocation_x000a_#KarabakhNow #Karabakh_x000a_ https://t.co/gt240azQTE"/>
    <s v="https://en.azvision.az/news/112868/--photo--of-azerbaijani-civilian-killed-as-a-result-of-armenian-provocation-.html#.XZXQPk7cYnM.twitter"/>
    <s v="azvision.az"/>
    <x v="13"/>
    <m/>
    <s v="http://pbs.twimg.com/profile_images/2370427839/kaado2sve90u2swc2l4r_normal.jpeg"/>
    <x v="48"/>
    <s v="https://twitter.com/#!/toptweetsaz/status/1179764333150113793"/>
    <m/>
    <m/>
    <s v="1179764333150113793"/>
    <m/>
    <b v="0"/>
    <n v="0"/>
    <s v=""/>
    <b v="0"/>
    <s v="en"/>
    <m/>
    <s v=""/>
    <b v="0"/>
    <n v="7"/>
    <s v="1179708109486542848"/>
    <s v="Toptweetsaz"/>
    <b v="0"/>
    <s v="1179708109486542848"/>
    <s v="Tweet"/>
    <n v="0"/>
    <n v="0"/>
    <m/>
    <m/>
    <m/>
    <m/>
    <m/>
    <m/>
    <m/>
    <m/>
    <n v="1"/>
    <s v="2"/>
    <s v="4"/>
    <n v="0"/>
    <n v="0"/>
    <n v="2"/>
    <n v="15.384615384615385"/>
    <n v="0"/>
    <n v="0"/>
    <n v="11"/>
    <n v="84.61538461538461"/>
    <n v="13"/>
  </r>
  <r>
    <s v="voicekarabakh"/>
    <s v="presidentaz"/>
    <m/>
    <m/>
    <m/>
    <m/>
    <m/>
    <m/>
    <m/>
    <m/>
    <s v="No"/>
    <n v="62"/>
    <m/>
    <m/>
    <x v="2"/>
    <d v="2019-10-04T07:12:46.000"/>
    <s v="@presidentaz President Ilham Aliyev talked about #Karabakh --occupied lands of #Azerbaijan  which is under occupation by #Armenia  in #Valdai Club #Karabakhnow #EndOccupation #aztwi #Armenianterror #NK https://t.co/imxowLq8Is"/>
    <m/>
    <m/>
    <x v="25"/>
    <s v="https://pbs.twimg.com/ext_tw_video_thumb/1180017793246388224/pu/img/3db7fT82kyOQIgil.jpg"/>
    <s v="https://pbs.twimg.com/ext_tw_video_thumb/1180017793246388224/pu/img/3db7fT82kyOQIgil.jpg"/>
    <x v="49"/>
    <s v="https://twitter.com/#!/voicekarabakh/status/1180017901589422080"/>
    <m/>
    <m/>
    <s v="1180017901589422080"/>
    <m/>
    <b v="0"/>
    <n v="13"/>
    <s v="143742312"/>
    <b v="0"/>
    <s v="en"/>
    <m/>
    <s v=""/>
    <b v="0"/>
    <n v="8"/>
    <s v=""/>
    <s v="Twitter Web App"/>
    <b v="0"/>
    <s v="1180017901589422080"/>
    <s v="Tweet"/>
    <n v="0"/>
    <n v="0"/>
    <m/>
    <m/>
    <m/>
    <m/>
    <m/>
    <m/>
    <m/>
    <m/>
    <n v="1"/>
    <s v="1"/>
    <s v="2"/>
    <n v="0"/>
    <n v="0"/>
    <n v="0"/>
    <n v="0"/>
    <n v="0"/>
    <n v="0"/>
    <n v="25"/>
    <n v="100"/>
    <n v="25"/>
  </r>
  <r>
    <s v="toptweetsaz"/>
    <s v="presidentaz"/>
    <m/>
    <m/>
    <m/>
    <m/>
    <m/>
    <m/>
    <m/>
    <m/>
    <s v="No"/>
    <n v="63"/>
    <m/>
    <m/>
    <x v="1"/>
    <d v="2019-10-04T12:25:20.000"/>
    <s v="RT @VoiceKarabakh: @presidentaz President Ilham Aliyev talked about #Karabakh --occupied lands of #Azerbaijan  which is under occupation by…"/>
    <m/>
    <m/>
    <x v="21"/>
    <m/>
    <s v="http://pbs.twimg.com/profile_images/2370427839/kaado2sve90u2swc2l4r_normal.jpeg"/>
    <x v="50"/>
    <s v="https://twitter.com/#!/toptweetsaz/status/1180096565362528257"/>
    <m/>
    <m/>
    <s v="1180096565362528257"/>
    <m/>
    <b v="0"/>
    <n v="0"/>
    <s v=""/>
    <b v="0"/>
    <s v="en"/>
    <m/>
    <s v=""/>
    <b v="0"/>
    <n v="8"/>
    <s v="1180017901589422080"/>
    <s v="Toptweetsaz"/>
    <b v="0"/>
    <s v="1180017901589422080"/>
    <s v="Tweet"/>
    <n v="0"/>
    <n v="0"/>
    <m/>
    <m/>
    <m/>
    <m/>
    <m/>
    <m/>
    <m/>
    <m/>
    <n v="1"/>
    <s v="2"/>
    <s v="2"/>
    <m/>
    <m/>
    <m/>
    <m/>
    <m/>
    <m/>
    <m/>
    <m/>
    <m/>
  </r>
  <r>
    <s v="hnikogh"/>
    <s v="hnikogh"/>
    <m/>
    <m/>
    <m/>
    <m/>
    <m/>
    <m/>
    <m/>
    <m/>
    <s v="No"/>
    <n v="65"/>
    <m/>
    <m/>
    <x v="0"/>
    <d v="2019-10-03T17:08:18.000"/>
    <s v="#Azerbaijan violating ceasefire regime on international border. After wounded civilian in Tavush, now a lethal casualty in military. _x000a_https://t.co/X4OF5KSWwd_x000a_#noNKpeace #KarabakhNOW"/>
    <s v="https://www.tert.am/am/news/2019/10/03/soldier/3109077"/>
    <s v="tert.am"/>
    <x v="26"/>
    <m/>
    <s v="http://pbs.twimg.com/profile_images/1072839243033120768/QEYHJzWW_normal.jpg"/>
    <x v="51"/>
    <s v="https://twitter.com/#!/hnikogh/status/1179805388151169027"/>
    <m/>
    <m/>
    <s v="1179805388151169027"/>
    <s v="1179713264957186048"/>
    <b v="0"/>
    <n v="1"/>
    <s v="185586556"/>
    <b v="0"/>
    <s v="en"/>
    <m/>
    <s v=""/>
    <b v="0"/>
    <n v="1"/>
    <s v=""/>
    <s v="Twitter for Android"/>
    <b v="0"/>
    <s v="1179713264957186048"/>
    <s v="Tweet"/>
    <n v="0"/>
    <n v="0"/>
    <m/>
    <m/>
    <m/>
    <m/>
    <m/>
    <m/>
    <m/>
    <m/>
    <n v="3"/>
    <s v="7"/>
    <s v="7"/>
    <n v="0"/>
    <n v="0"/>
    <n v="2"/>
    <n v="10"/>
    <n v="0"/>
    <n v="0"/>
    <n v="18"/>
    <n v="90"/>
    <n v="20"/>
  </r>
  <r>
    <s v="hnikogh"/>
    <s v="hnikogh"/>
    <m/>
    <m/>
    <m/>
    <m/>
    <m/>
    <m/>
    <m/>
    <m/>
    <s v="No"/>
    <n v="66"/>
    <m/>
    <m/>
    <x v="0"/>
    <d v="2019-10-04T10:54:12.000"/>
    <s v="#Aliyev's statement to the Valdai Club, Oct 3 2019, at President Putin's invitation, means preparation to war. _x000a__x000a_#NKpeace no more relevant. _x000a__x000a_#KarabakhNOW"/>
    <m/>
    <m/>
    <x v="27"/>
    <m/>
    <s v="http://pbs.twimg.com/profile_images/1072839243033120768/QEYHJzWW_normal.jpg"/>
    <x v="52"/>
    <s v="https://twitter.com/#!/hnikogh/status/1180073629129805824"/>
    <m/>
    <m/>
    <s v="1180073629129805824"/>
    <s v="1180042864216150017"/>
    <b v="0"/>
    <n v="0"/>
    <s v="185586556"/>
    <b v="0"/>
    <s v="en"/>
    <m/>
    <s v=""/>
    <b v="0"/>
    <n v="0"/>
    <s v=""/>
    <s v="Twitter Web App"/>
    <b v="0"/>
    <s v="1180042864216150017"/>
    <s v="Tweet"/>
    <n v="0"/>
    <n v="0"/>
    <m/>
    <m/>
    <m/>
    <m/>
    <m/>
    <m/>
    <m/>
    <m/>
    <n v="3"/>
    <s v="7"/>
    <s v="7"/>
    <n v="0"/>
    <n v="0"/>
    <n v="0"/>
    <n v="0"/>
    <n v="0"/>
    <n v="0"/>
    <n v="22"/>
    <n v="100"/>
    <n v="22"/>
  </r>
  <r>
    <s v="hnikogh"/>
    <s v="hnikogh"/>
    <m/>
    <m/>
    <m/>
    <m/>
    <m/>
    <m/>
    <m/>
    <m/>
    <s v="No"/>
    <n v="67"/>
    <m/>
    <m/>
    <x v="0"/>
    <d v="2019-10-04T15:17:34.000"/>
    <s v="#Armenian Foreign Ministry responds to #Aliyev staff at Valdai on 03/10._x000a_https://t.co/IJQlMf7q5y_x000a__x000a_#KarabakhNOW"/>
    <s v="https://www.mfa.am/en/interviews-articles-and-comments/2019/10/03/comment_spokesperson_karabakh/9877"/>
    <s v="mfa.am"/>
    <x v="28"/>
    <m/>
    <s v="http://pbs.twimg.com/profile_images/1072839243033120768/QEYHJzWW_normal.jpg"/>
    <x v="53"/>
    <s v="https://twitter.com/#!/hnikogh/status/1180139909157396481"/>
    <m/>
    <m/>
    <s v="1180139909157396481"/>
    <s v="1180073629129805824"/>
    <b v="0"/>
    <n v="0"/>
    <s v="185586556"/>
    <b v="0"/>
    <s v="en"/>
    <m/>
    <s v=""/>
    <b v="0"/>
    <n v="0"/>
    <s v=""/>
    <s v="Twitter for Android"/>
    <b v="0"/>
    <s v="1180073629129805824"/>
    <s v="Tweet"/>
    <n v="0"/>
    <n v="0"/>
    <m/>
    <m/>
    <m/>
    <m/>
    <m/>
    <m/>
    <m/>
    <m/>
    <n v="3"/>
    <s v="7"/>
    <s v="7"/>
    <n v="0"/>
    <n v="0"/>
    <n v="0"/>
    <n v="0"/>
    <n v="0"/>
    <n v="0"/>
    <n v="13"/>
    <n v="100"/>
    <n v="13"/>
  </r>
  <r>
    <s v="_aziza_abasova_"/>
    <s v="voicekarabakh"/>
    <m/>
    <m/>
    <m/>
    <m/>
    <m/>
    <m/>
    <m/>
    <m/>
    <s v="No"/>
    <n v="68"/>
    <m/>
    <m/>
    <x v="1"/>
    <d v="2019-10-04T18:04:51.000"/>
    <s v="RT @VoiceKarabakh: Appeal to international community #Karabakh #Shusha #NK #EndOccupation #StopArmenia #Karabakhnow #Armenianterror  #Azerb…"/>
    <m/>
    <m/>
    <x v="29"/>
    <m/>
    <s v="http://pbs.twimg.com/profile_images/1180869574100733952/DVE_AmXF_normal.jpg"/>
    <x v="54"/>
    <s v="https://twitter.com/#!/_aziza_abasova_/status/1180182005511835654"/>
    <m/>
    <m/>
    <s v="1180182005511835654"/>
    <m/>
    <b v="0"/>
    <n v="0"/>
    <s v=""/>
    <b v="0"/>
    <s v="en"/>
    <m/>
    <s v=""/>
    <b v="0"/>
    <n v="2"/>
    <s v="1180015209555140608"/>
    <s v="Twitter for iPhone"/>
    <b v="0"/>
    <s v="1180015209555140608"/>
    <s v="Tweet"/>
    <n v="0"/>
    <n v="0"/>
    <m/>
    <m/>
    <m/>
    <m/>
    <m/>
    <m/>
    <m/>
    <m/>
    <n v="1"/>
    <s v="1"/>
    <s v="1"/>
    <n v="1"/>
    <n v="7.142857142857143"/>
    <n v="0"/>
    <n v="0"/>
    <n v="0"/>
    <n v="0"/>
    <n v="13"/>
    <n v="92.85714285714286"/>
    <n v="14"/>
  </r>
  <r>
    <s v="voicekarabakh"/>
    <s v="voicekarabakh"/>
    <m/>
    <m/>
    <m/>
    <m/>
    <m/>
    <m/>
    <m/>
    <m/>
    <s v="No"/>
    <n v="69"/>
    <m/>
    <m/>
    <x v="0"/>
    <d v="2019-09-18T13:16:57.000"/>
    <s v="We will always remember great composer and the author of the music of #Azerbaijan National Anthem #Uzeyir Hajibeyli. We believe that this monument will be erected  in his native city #Shusha again after free #Karabakh from armenian occupation  #Karabakhnow #EndOcupation #aztwi https://t.co/MRsytLgkoU"/>
    <m/>
    <m/>
    <x v="30"/>
    <s v="https://pbs.twimg.com/ext_tw_video_thumb/1174311113133109248/pu/img/stP6OYctydNj7llj.jpg"/>
    <s v="https://pbs.twimg.com/ext_tw_video_thumb/1174311113133109248/pu/img/stP6OYctydNj7llj.jpg"/>
    <x v="55"/>
    <s v="https://twitter.com/#!/voicekarabakh/status/1174311346822946816"/>
    <m/>
    <m/>
    <s v="1174311346822946816"/>
    <m/>
    <b v="0"/>
    <n v="20"/>
    <s v=""/>
    <b v="0"/>
    <s v="en"/>
    <m/>
    <s v=""/>
    <b v="0"/>
    <n v="5"/>
    <s v=""/>
    <s v="Twitter Web App"/>
    <b v="0"/>
    <s v="1174311346822946816"/>
    <s v="Retweet"/>
    <n v="0"/>
    <n v="0"/>
    <m/>
    <m/>
    <m/>
    <m/>
    <m/>
    <m/>
    <m/>
    <m/>
    <n v="6"/>
    <s v="1"/>
    <s v="1"/>
    <n v="2"/>
    <n v="4.878048780487805"/>
    <n v="0"/>
    <n v="0"/>
    <n v="0"/>
    <n v="0"/>
    <n v="39"/>
    <n v="95.1219512195122"/>
    <n v="41"/>
  </r>
  <r>
    <s v="voicekarabakh"/>
    <s v="voicekarabakh"/>
    <m/>
    <m/>
    <m/>
    <m/>
    <m/>
    <m/>
    <m/>
    <m/>
    <s v="No"/>
    <n v="70"/>
    <m/>
    <m/>
    <x v="0"/>
    <d v="2019-09-27T06:55:01.000"/>
    <s v="The destroyed building of Bread museum in #Aghdam after occupation of #Karabakh by armenian forces #Karabakhnow #StopArmenia #EndOccupation #Azerbaijan #Armenianterror https://t.co/v9Zfeao6vg"/>
    <m/>
    <m/>
    <x v="31"/>
    <s v="https://pbs.twimg.com/media/EFc81N_VAAEy-yt.jpg"/>
    <s v="https://pbs.twimg.com/media/EFc81N_VAAEy-yt.jpg"/>
    <x v="56"/>
    <s v="https://twitter.com/#!/voicekarabakh/status/1177476719554383872"/>
    <m/>
    <m/>
    <s v="1177476719554383872"/>
    <m/>
    <b v="0"/>
    <n v="13"/>
    <s v=""/>
    <b v="0"/>
    <s v="en"/>
    <m/>
    <s v=""/>
    <b v="0"/>
    <n v="4"/>
    <s v=""/>
    <s v="Twitter Web App"/>
    <b v="0"/>
    <s v="1177476719554383872"/>
    <s v="Tweet"/>
    <n v="0"/>
    <n v="0"/>
    <m/>
    <m/>
    <m/>
    <m/>
    <m/>
    <m/>
    <m/>
    <m/>
    <n v="6"/>
    <s v="1"/>
    <s v="1"/>
    <n v="0"/>
    <n v="0"/>
    <n v="0"/>
    <n v="0"/>
    <n v="0"/>
    <n v="0"/>
    <n v="20"/>
    <n v="100"/>
    <n v="20"/>
  </r>
  <r>
    <s v="voicekarabakh"/>
    <s v="voicekarabakh"/>
    <m/>
    <m/>
    <m/>
    <m/>
    <m/>
    <m/>
    <m/>
    <m/>
    <s v="No"/>
    <n v="71"/>
    <m/>
    <m/>
    <x v="0"/>
    <d v="2019-10-02T06:05:22.000"/>
    <s v="Ruins of #Aghdam ghost city in occupied lands of #Azerbaijan #Karabakh #Karabakhnow #StopArmenia #EndOccupation #Azerbaijan #Armenianterror #aztwi https://t.co/GjAtpaPOCK"/>
    <m/>
    <m/>
    <x v="32"/>
    <s v="https://pbs.twimg.com/media/EF2haLdW4AEeDl4.png"/>
    <s v="https://pbs.twimg.com/media/EF2haLdW4AEeDl4.png"/>
    <x v="57"/>
    <s v="https://twitter.com/#!/voicekarabakh/status/1179276166227746817"/>
    <m/>
    <m/>
    <s v="1179276166227746817"/>
    <m/>
    <b v="0"/>
    <n v="2"/>
    <s v=""/>
    <b v="0"/>
    <s v="en"/>
    <m/>
    <s v=""/>
    <b v="0"/>
    <n v="0"/>
    <s v=""/>
    <s v="Twitter Web App"/>
    <b v="0"/>
    <s v="1179276166227746817"/>
    <s v="Tweet"/>
    <n v="0"/>
    <n v="0"/>
    <m/>
    <m/>
    <m/>
    <m/>
    <m/>
    <m/>
    <m/>
    <m/>
    <n v="6"/>
    <s v="1"/>
    <s v="1"/>
    <n v="0"/>
    <n v="0"/>
    <n v="1"/>
    <n v="5.882352941176471"/>
    <n v="0"/>
    <n v="0"/>
    <n v="16"/>
    <n v="94.11764705882354"/>
    <n v="17"/>
  </r>
  <r>
    <s v="voicekarabakh"/>
    <s v="voicekarabakh"/>
    <m/>
    <m/>
    <m/>
    <m/>
    <m/>
    <m/>
    <m/>
    <m/>
    <s v="No"/>
    <n v="72"/>
    <m/>
    <m/>
    <x v="0"/>
    <d v="2019-10-02T06:19:18.000"/>
    <s v="#Shusha  ruins and damaged historical buildings are in danger. Armenians' vandalism acts in occupied lands of #Azerbaijan #Karabakh #Karabakhnow #StopArmenia #EndOccupation #Azerbaijan #Armenianterror #aztwi https://t.co/KcC5PPC9xV"/>
    <m/>
    <m/>
    <x v="33"/>
    <s v="https://pbs.twimg.com/media/EF2kmeNU0AA6YOy.png"/>
    <s v="https://pbs.twimg.com/media/EF2kmeNU0AA6YOy.png"/>
    <x v="58"/>
    <s v="https://twitter.com/#!/voicekarabakh/status/1179279670568718336"/>
    <m/>
    <m/>
    <s v="1179279670568718336"/>
    <m/>
    <b v="0"/>
    <n v="3"/>
    <s v=""/>
    <b v="0"/>
    <s v="en"/>
    <m/>
    <s v=""/>
    <b v="0"/>
    <n v="0"/>
    <s v=""/>
    <s v="Twitter Web App"/>
    <b v="0"/>
    <s v="1179279670568718336"/>
    <s v="Tweet"/>
    <n v="0"/>
    <n v="0"/>
    <m/>
    <m/>
    <m/>
    <m/>
    <m/>
    <m/>
    <m/>
    <m/>
    <n v="6"/>
    <s v="1"/>
    <s v="1"/>
    <n v="0"/>
    <n v="0"/>
    <n v="3"/>
    <n v="12.5"/>
    <n v="0"/>
    <n v="0"/>
    <n v="21"/>
    <n v="87.5"/>
    <n v="24"/>
  </r>
  <r>
    <s v="voicekarabakh"/>
    <s v="voicekarabakh"/>
    <m/>
    <m/>
    <m/>
    <m/>
    <m/>
    <m/>
    <m/>
    <m/>
    <s v="No"/>
    <n v="73"/>
    <m/>
    <m/>
    <x v="0"/>
    <d v="2019-10-02T06:43:09.000"/>
    <s v="#Khojavand was occupied by Armenian armed forces on 2 October 1992. Its total area was 1,458 square kilometers. #Azerbaijan #Karabakh #Karabakhnow #StopArmenia #EndOccupation #Azerbaijan #Armenianterror"/>
    <m/>
    <m/>
    <x v="34"/>
    <m/>
    <s v="http://pbs.twimg.com/profile_images/1088712855950630912/gfQJUXic_normal.jpg"/>
    <x v="59"/>
    <s v="https://twitter.com/#!/voicekarabakh/status/1179285674530410496"/>
    <m/>
    <m/>
    <s v="1179285674530410496"/>
    <m/>
    <b v="0"/>
    <n v="5"/>
    <s v=""/>
    <b v="0"/>
    <s v="en"/>
    <m/>
    <s v=""/>
    <b v="0"/>
    <n v="1"/>
    <s v=""/>
    <s v="Twitter Web App"/>
    <b v="0"/>
    <s v="1179285674530410496"/>
    <s v="Tweet"/>
    <n v="0"/>
    <n v="0"/>
    <m/>
    <m/>
    <m/>
    <m/>
    <m/>
    <m/>
    <m/>
    <m/>
    <n v="6"/>
    <s v="1"/>
    <s v="1"/>
    <n v="0"/>
    <n v="0"/>
    <n v="0"/>
    <n v="0"/>
    <n v="0"/>
    <n v="0"/>
    <n v="26"/>
    <n v="100"/>
    <n v="26"/>
  </r>
  <r>
    <s v="voicekarabakh"/>
    <s v="voicekarabakh"/>
    <m/>
    <m/>
    <m/>
    <m/>
    <m/>
    <m/>
    <m/>
    <m/>
    <s v="No"/>
    <n v="74"/>
    <m/>
    <m/>
    <x v="0"/>
    <d v="2019-10-02T06:55:12.000"/>
    <s v="The new video about great #Azerbaijan composer Uzeyir Hajibeyli's life and activity. #Karabakh #Shusha #NK #EndOccupation #StopArmenia #Karabakhnow #Armenianterror #music #Azerbaijan #Baku #aztwi _x000a_https://t.co/6o9XXiz03E"/>
    <s v="https://www.youtube.com/watch?v=d9vh_IFGN_I&amp;feature=share&amp;fbclid=IwAR3MSKTyGniYDXveFuLvrTHpxDqJcMAU3WmcqLr51qYIuHFO2O7aCusBAtk"/>
    <s v="youtube.com"/>
    <x v="35"/>
    <m/>
    <s v="http://pbs.twimg.com/profile_images/1088712855950630912/gfQJUXic_normal.jpg"/>
    <x v="60"/>
    <s v="https://twitter.com/#!/voicekarabakh/status/1179288708241133569"/>
    <m/>
    <m/>
    <s v="1179288708241133569"/>
    <m/>
    <b v="0"/>
    <n v="2"/>
    <s v=""/>
    <b v="0"/>
    <s v="en"/>
    <m/>
    <s v=""/>
    <b v="0"/>
    <n v="0"/>
    <s v=""/>
    <s v="Twitter Web App"/>
    <b v="0"/>
    <s v="1179288708241133569"/>
    <s v="Tweet"/>
    <n v="0"/>
    <n v="0"/>
    <m/>
    <m/>
    <m/>
    <m/>
    <m/>
    <m/>
    <m/>
    <m/>
    <n v="6"/>
    <s v="1"/>
    <s v="1"/>
    <n v="1"/>
    <n v="4.3478260869565215"/>
    <n v="0"/>
    <n v="0"/>
    <n v="0"/>
    <n v="0"/>
    <n v="22"/>
    <n v="95.65217391304348"/>
    <n v="23"/>
  </r>
  <r>
    <s v="ahsan_jehangir"/>
    <s v="voicekarabakh"/>
    <m/>
    <m/>
    <m/>
    <m/>
    <m/>
    <m/>
    <m/>
    <m/>
    <s v="No"/>
    <n v="75"/>
    <m/>
    <m/>
    <x v="1"/>
    <d v="2019-09-30T11:14:38.000"/>
    <s v="RT @VoiceKarabakh: We will always remember great composer and the author of the music of #Azerbaijan National Anthem #Uzeyir Hajibeyli. Weâ€¦"/>
    <m/>
    <m/>
    <x v="5"/>
    <m/>
    <s v="http://pbs.twimg.com/profile_images/1180871930020282369/B1CTqrVr_normal.jpg"/>
    <x v="61"/>
    <s v="https://twitter.com/#!/ahsan_jehangir/status/1178629221721268224"/>
    <m/>
    <m/>
    <s v="1178629221721268224"/>
    <m/>
    <b v="0"/>
    <n v="0"/>
    <s v=""/>
    <b v="0"/>
    <s v="en"/>
    <m/>
    <s v=""/>
    <b v="0"/>
    <n v="5"/>
    <s v="1174311346822946816"/>
    <s v="Twitter for iPhone"/>
    <b v="0"/>
    <s v="1174311346822946816"/>
    <s v="Tweet"/>
    <n v="0"/>
    <n v="0"/>
    <m/>
    <m/>
    <m/>
    <m/>
    <m/>
    <m/>
    <m/>
    <m/>
    <n v="2"/>
    <s v="1"/>
    <s v="1"/>
    <n v="1"/>
    <n v="4.761904761904762"/>
    <n v="0"/>
    <n v="0"/>
    <n v="0"/>
    <n v="0"/>
    <n v="20"/>
    <n v="95.23809523809524"/>
    <n v="21"/>
  </r>
  <r>
    <s v="ahsan_jehangir"/>
    <s v="voicekarabakh"/>
    <m/>
    <m/>
    <m/>
    <m/>
    <m/>
    <m/>
    <m/>
    <m/>
    <s v="No"/>
    <n v="76"/>
    <m/>
    <m/>
    <x v="1"/>
    <d v="2019-10-04T19:14:07.000"/>
    <s v="RT @VoiceKarabakh: Appeal to international community #Karabakh #Shusha #NK #EndOccupation #StopArmenia #Karabakhnow #Armenianterror  #Azerb…"/>
    <m/>
    <m/>
    <x v="29"/>
    <m/>
    <s v="http://pbs.twimg.com/profile_images/1180871930020282369/B1CTqrVr_normal.jpg"/>
    <x v="62"/>
    <s v="https://twitter.com/#!/ahsan_jehangir/status/1180199437261529088"/>
    <m/>
    <m/>
    <s v="1180199437261529088"/>
    <m/>
    <b v="0"/>
    <n v="0"/>
    <s v=""/>
    <b v="0"/>
    <s v="en"/>
    <m/>
    <s v=""/>
    <b v="0"/>
    <n v="2"/>
    <s v="1180015209555140608"/>
    <s v="Twitter for iPhone"/>
    <b v="0"/>
    <s v="1180015209555140608"/>
    <s v="Tweet"/>
    <n v="0"/>
    <n v="0"/>
    <m/>
    <m/>
    <m/>
    <m/>
    <m/>
    <m/>
    <m/>
    <m/>
    <n v="2"/>
    <s v="1"/>
    <s v="1"/>
    <n v="1"/>
    <n v="7.142857142857143"/>
    <n v="0"/>
    <n v="0"/>
    <n v="0"/>
    <n v="0"/>
    <n v="13"/>
    <n v="92.85714285714286"/>
    <n v="14"/>
  </r>
  <r>
    <s v="_hairapetian_i"/>
    <s v="_hairapetian_i"/>
    <m/>
    <m/>
    <m/>
    <m/>
    <m/>
    <m/>
    <m/>
    <m/>
    <s v="No"/>
    <n v="77"/>
    <m/>
    <m/>
    <x v="0"/>
    <d v="2019-10-07T21:03:48.000"/>
    <s v="Pretty much all the honest truth-telling in the world is done by children... _x000a_ Memories from July 2019 ☀️ #children of  #Artsakh,  #Armenia #Karabakh #KarabakhNow #Summer2019 #smile_world #nowar https://t.co/Ah6ZN0IZoh"/>
    <m/>
    <m/>
    <x v="36"/>
    <s v="https://pbs.twimg.com/media/EGTe7SgU0AA310T.jpg"/>
    <s v="https://pbs.twimg.com/media/EGTe7SgU0AA310T.jpg"/>
    <x v="63"/>
    <s v="https://twitter.com/#!/_hairapetian_i/status/1181314202474078213"/>
    <m/>
    <m/>
    <s v="1181314202474078213"/>
    <m/>
    <b v="0"/>
    <n v="2"/>
    <s v=""/>
    <b v="0"/>
    <s v="en"/>
    <m/>
    <s v=""/>
    <b v="0"/>
    <n v="0"/>
    <s v=""/>
    <s v="Twitter for iPhone"/>
    <b v="0"/>
    <s v="1181314202474078213"/>
    <s v="Tweet"/>
    <n v="0"/>
    <n v="0"/>
    <m/>
    <m/>
    <m/>
    <m/>
    <m/>
    <m/>
    <m/>
    <m/>
    <n v="1"/>
    <s v="3"/>
    <s v="3"/>
    <n v="2"/>
    <n v="7.407407407407407"/>
    <n v="0"/>
    <n v="0"/>
    <n v="0"/>
    <n v="0"/>
    <n v="25"/>
    <n v="92.5925925925926"/>
    <n v="27"/>
  </r>
  <r>
    <s v="hayatskinfo"/>
    <s v="armenian_terror"/>
    <m/>
    <m/>
    <m/>
    <m/>
    <m/>
    <m/>
    <m/>
    <m/>
    <s v="No"/>
    <n v="78"/>
    <m/>
    <m/>
    <x v="1"/>
    <d v="2019-10-03T08:32:25.000"/>
    <s v="ÕˆÖ‚Õ¦Õ¢Õ¥Õ¯Õ½Õ¿Õ¡Õ¶Õ« Õ¶Õ¡Õ­Õ¡Õ£Õ¡Õ°Õ¨ Õ¯Õ¡ÕµÖÕ¥Õ¬Õ« Ô±Õ¤Ö€Õ¢Õ¥Õ»Õ¡Õ¶_x000a_#Karabakh #Azerbaijan @KarabakhFound @armenian_terror #Armenia #Yerevan #NKpeace #KarabakhNow #Õ€Õ¡ÕµÕ¡Õ½Õ¿Õ¡Õ¶ #ÔµÖ€Ö‡Õ¡Õ¶_x000a_https://t.co/BXLYdY7QYP https://t.co/gLDc3ecrbk"/>
    <s v="http://hayatsk.info/news/92622"/>
    <s v="hayatsk.info"/>
    <x v="37"/>
    <s v="https://pbs.twimg.com/media/EF8Mp5vXYAArrCo.png"/>
    <s v="https://pbs.twimg.com/media/EF8Mp5vXYAArrCo.png"/>
    <x v="64"/>
    <s v="https://twitter.com/#!/hayatskinfo/status/1179675561091842048"/>
    <m/>
    <m/>
    <s v="1179675561091842048"/>
    <m/>
    <b v="0"/>
    <n v="0"/>
    <s v=""/>
    <b v="0"/>
    <s v="hy"/>
    <m/>
    <s v=""/>
    <b v="0"/>
    <n v="0"/>
    <s v=""/>
    <s v="Twitter Web App"/>
    <b v="0"/>
    <s v="1179675561091842048"/>
    <s v="Tweet"/>
    <n v="0"/>
    <n v="0"/>
    <m/>
    <m/>
    <m/>
    <m/>
    <m/>
    <m/>
    <m/>
    <m/>
    <n v="36"/>
    <s v="5"/>
    <s v="5"/>
    <m/>
    <m/>
    <m/>
    <m/>
    <m/>
    <m/>
    <m/>
    <m/>
    <m/>
  </r>
  <r>
    <s v="hayatskinfo"/>
    <s v="armenian_terror"/>
    <m/>
    <m/>
    <m/>
    <m/>
    <m/>
    <m/>
    <m/>
    <m/>
    <s v="No"/>
    <n v="79"/>
    <m/>
    <m/>
    <x v="1"/>
    <d v="2019-10-03T08:33:36.000"/>
    <s v="Â«Õ„Õ¥Õ¶Ö„ Õ·Õ¡Õ¿ Õ¯Õ¡Ö€Ö‡Õ¸Ö€Õ¸Ö‚Õ´ Õ¥Õ¶Ö„ Õ©Õ¸Ö‚Ö€Ö„Õ¡Õ¯Õ¡Õ¶ Õ¡Õ·Õ­Õ¡Ö€Õ°Õ« Õ°Õ¥Õ¿ Õ«Õ¶Õ¿Õ¥Õ£Ö€Õ¸Ö‚Õ´Õ¨Â». ÖƒÕ¸Õ­Õ¶Õ¡Õ­Õ¡Ö€Õ¡Ö€_x000a_#Karabakh #Azerbaijan @KarabakhFound @armenian_terror #Armenia #Yerevan #NKpeace #KarabakhNow #Õ€Õ¡ÕµÕ¡Õ½Õ¿Õ¡Õ¶ #ÔµÖ€Ö‡Õ¡Õ¶_x000a_https://t.co/ro3GrPsEDw https://t.co/bO7GByVW5g"/>
    <s v="http://hayatsk.info/news/92623"/>
    <s v="hayatsk.info"/>
    <x v="37"/>
    <s v="https://pbs.twimg.com/media/EF8M7YWWwAAP8y1.png"/>
    <s v="https://pbs.twimg.com/media/EF8M7YWWwAAP8y1.png"/>
    <x v="65"/>
    <s v="https://twitter.com/#!/hayatskinfo/status/1179675858845540352"/>
    <m/>
    <m/>
    <s v="1179675858845540352"/>
    <m/>
    <b v="0"/>
    <n v="0"/>
    <s v=""/>
    <b v="0"/>
    <s v="hy"/>
    <m/>
    <s v=""/>
    <b v="0"/>
    <n v="0"/>
    <s v=""/>
    <s v="Twitter Web App"/>
    <b v="0"/>
    <s v="1179675858845540352"/>
    <s v="Tweet"/>
    <n v="0"/>
    <n v="0"/>
    <m/>
    <m/>
    <m/>
    <m/>
    <m/>
    <m/>
    <m/>
    <m/>
    <n v="36"/>
    <s v="5"/>
    <s v="5"/>
    <m/>
    <m/>
    <m/>
    <m/>
    <m/>
    <m/>
    <m/>
    <m/>
    <m/>
  </r>
  <r>
    <s v="hayatskinfo"/>
    <s v="armenian_terror"/>
    <m/>
    <m/>
    <m/>
    <m/>
    <m/>
    <m/>
    <m/>
    <m/>
    <s v="No"/>
    <n v="80"/>
    <m/>
    <m/>
    <x v="1"/>
    <d v="2019-10-03T09:18:46.000"/>
    <s v="Õ†Õ¸Ö€Õ¡Õ·Õ¥Õ¶Õ« Õ¢Õ¶Õ¡Õ¯Õ«Õ¹Õ¶Õ¥Ö€Õ¨ Õ¯Õ¡Õ¼Õ¡Õ¾Õ¡Ö€Õ¸Ö‚Õ©ÕµÕ¡Õ¶ Õ´Õ¸Õ¿ Õ¥Õ¶_x000a_#Karabakh #Azerbaijan @KarabakhFound @armenian_terror #Armenia #Yerevan #NKpeace #KarabakhNow #Õ€Õ¡ÕµÕ¡Õ½Õ¿Õ¡Õ¶ #ÔµÖ€Ö‡Õ¡Õ¶_x000a_https://t.co/T6lt33ViqZ https://t.co/o5BIYIy9zZ"/>
    <s v="http://hayatsk.info/news/92618"/>
    <s v="hayatsk.info"/>
    <x v="37"/>
    <s v="https://pbs.twimg.com/media/EF8XQ86W4AE9w53.png"/>
    <s v="https://pbs.twimg.com/media/EF8XQ86W4AE9w53.png"/>
    <x v="66"/>
    <s v="https://twitter.com/#!/hayatskinfo/status/1179687225111597056"/>
    <m/>
    <m/>
    <s v="1179687225111597056"/>
    <m/>
    <b v="0"/>
    <n v="1"/>
    <s v=""/>
    <b v="0"/>
    <s v="hy"/>
    <m/>
    <s v=""/>
    <b v="0"/>
    <n v="0"/>
    <s v=""/>
    <s v="Twitter Web App"/>
    <b v="0"/>
    <s v="1179687225111597056"/>
    <s v="Tweet"/>
    <n v="0"/>
    <n v="0"/>
    <m/>
    <m/>
    <m/>
    <m/>
    <m/>
    <m/>
    <m/>
    <m/>
    <n v="36"/>
    <s v="5"/>
    <s v="5"/>
    <m/>
    <m/>
    <m/>
    <m/>
    <m/>
    <m/>
    <m/>
    <m/>
    <m/>
  </r>
  <r>
    <s v="hayatskinfo"/>
    <s v="armenian_terror"/>
    <m/>
    <m/>
    <m/>
    <m/>
    <m/>
    <m/>
    <m/>
    <m/>
    <s v="No"/>
    <n v="81"/>
    <m/>
    <m/>
    <x v="1"/>
    <d v="2019-10-03T13:24:42.000"/>
    <s v="Ուսանողները դուրս են մնում համալսարանից անտեղյակության պատճառով. ԵՊՀ ուսանող_x000a_#Karabakh #Azerbaijan @KarabakhFound @armenian_terror #Armenia #Yerevan #NKpeace #KarabakhNow #Հայաստան #Երևան_x000a_https://t.co/tpFmBAkN6b https://t.co/6zvBqoaL0R"/>
    <s v="http://hayatsk.info/news/92638"/>
    <s v="hayatsk.info"/>
    <x v="38"/>
    <s v="https://pbs.twimg.com/media/EF9PkCSXUAES6mD.jpg"/>
    <s v="https://pbs.twimg.com/media/EF9PkCSXUAES6mD.jpg"/>
    <x v="67"/>
    <s v="https://twitter.com/#!/hayatskinfo/status/1179749117674901508"/>
    <m/>
    <m/>
    <s v="1179749117674901508"/>
    <m/>
    <b v="0"/>
    <n v="1"/>
    <s v=""/>
    <b v="0"/>
    <s v="hy"/>
    <m/>
    <s v=""/>
    <b v="0"/>
    <n v="0"/>
    <s v=""/>
    <s v="Twitter Web App"/>
    <b v="0"/>
    <s v="1179749117674901508"/>
    <s v="Tweet"/>
    <n v="0"/>
    <n v="0"/>
    <m/>
    <m/>
    <m/>
    <m/>
    <m/>
    <m/>
    <m/>
    <m/>
    <n v="36"/>
    <s v="5"/>
    <s v="5"/>
    <m/>
    <m/>
    <m/>
    <m/>
    <m/>
    <m/>
    <m/>
    <m/>
    <m/>
  </r>
  <r>
    <s v="hayatskinfo"/>
    <s v="armenian_terror"/>
    <m/>
    <m/>
    <m/>
    <m/>
    <m/>
    <m/>
    <m/>
    <m/>
    <s v="No"/>
    <n v="82"/>
    <m/>
    <m/>
    <x v="1"/>
    <d v="2019-10-03T13:25:24.000"/>
    <s v="ՊՍԾ- ի պետը գտնվում է թշնամու սադրանքի մարտական հենակետում. Լուսանկար_x000a_#Karabakh #Azerbaijan @KarabakhFound @armenian_terror #Armenia #Yerevan #NKpeace #KarabakhNow #Հայաստան #Երևան_x000a_https://t.co/uFAJ3y91xx https://t.co/HuRqN8ZUtv"/>
    <s v="http://hayatsk.info/news/92651"/>
    <s v="hayatsk.info"/>
    <x v="38"/>
    <s v="https://pbs.twimg.com/media/EF9PuNiXYAY8f7Z.jpg"/>
    <s v="https://pbs.twimg.com/media/EF9PuNiXYAY8f7Z.jpg"/>
    <x v="68"/>
    <s v="https://twitter.com/#!/hayatskinfo/status/1179749289721040898"/>
    <m/>
    <m/>
    <s v="1179749289721040898"/>
    <m/>
    <b v="0"/>
    <n v="1"/>
    <s v=""/>
    <b v="0"/>
    <s v="hy"/>
    <m/>
    <s v=""/>
    <b v="0"/>
    <n v="0"/>
    <s v=""/>
    <s v="Twitter Web App"/>
    <b v="0"/>
    <s v="1179749289721040898"/>
    <s v="Tweet"/>
    <n v="0"/>
    <n v="0"/>
    <m/>
    <m/>
    <m/>
    <m/>
    <m/>
    <m/>
    <m/>
    <m/>
    <n v="36"/>
    <s v="5"/>
    <s v="5"/>
    <m/>
    <m/>
    <m/>
    <m/>
    <m/>
    <m/>
    <m/>
    <m/>
    <m/>
  </r>
  <r>
    <s v="hayatskinfo"/>
    <s v="armenian_terror"/>
    <m/>
    <m/>
    <m/>
    <m/>
    <m/>
    <m/>
    <m/>
    <m/>
    <s v="No"/>
    <n v="83"/>
    <m/>
    <m/>
    <x v="1"/>
    <d v="2019-10-03T13:26:01.000"/>
    <s v="Սպառազինությունն ու զինտեխնիկան տեղափոխվում է ձմեռային սեզոն. Լուսանկարներ_x000a_#Karabakh #Azerbaijan @KarabakhFound @armenian_terror #Armenia #Yerevan #NKpeace #KarabakhNow #Հայաստան #Երևան_x000a_https://t.co/WnjRivXKpu https://t.co/DX3ZG6yPSd"/>
    <s v="http://hayatsk.info/news/92655"/>
    <s v="hayatsk.info"/>
    <x v="38"/>
    <s v="https://pbs.twimg.com/media/EF9P3aJW4AITjwD.jpg"/>
    <s v="https://pbs.twimg.com/media/EF9P3aJW4AITjwD.jpg"/>
    <x v="69"/>
    <s v="https://twitter.com/#!/hayatskinfo/status/1179749447779209217"/>
    <m/>
    <m/>
    <s v="1179749447779209217"/>
    <m/>
    <b v="0"/>
    <n v="1"/>
    <s v=""/>
    <b v="0"/>
    <s v="hy"/>
    <m/>
    <s v=""/>
    <b v="0"/>
    <n v="0"/>
    <s v=""/>
    <s v="Twitter Web App"/>
    <b v="0"/>
    <s v="1179749447779209217"/>
    <s v="Tweet"/>
    <n v="0"/>
    <n v="0"/>
    <m/>
    <m/>
    <m/>
    <m/>
    <m/>
    <m/>
    <m/>
    <m/>
    <n v="36"/>
    <s v="5"/>
    <s v="5"/>
    <m/>
    <m/>
    <m/>
    <m/>
    <m/>
    <m/>
    <m/>
    <m/>
    <m/>
  </r>
  <r>
    <s v="hayatskinfo"/>
    <s v="armenian_terror"/>
    <m/>
    <m/>
    <m/>
    <m/>
    <m/>
    <m/>
    <m/>
    <m/>
    <s v="No"/>
    <n v="84"/>
    <m/>
    <m/>
    <x v="1"/>
    <d v="2019-10-03T13:26:47.000"/>
    <s v="Իլհամ Ալիևը հանդիպել է Պուտինի հետ. Լուսանկարներ_x000a_#Karabakh #Azerbaijan @KarabakhFound @armenian_terror #Armenia #Yerevan #NKpeace #KarabakhNow #Հայաստան #Երևան_x000a_https://t.co/KnGf3jSwnZ https://t.co/s1iCEspkv6"/>
    <s v="http://hayatsk.info/news/92650"/>
    <s v="hayatsk.info"/>
    <x v="38"/>
    <s v="https://pbs.twimg.com/media/EF9QCktWoAEkawY.jpg"/>
    <s v="https://pbs.twimg.com/media/EF9QCktWoAEkawY.jpg"/>
    <x v="70"/>
    <s v="https://twitter.com/#!/hayatskinfo/status/1179749639710486528"/>
    <m/>
    <m/>
    <s v="1179749639710486528"/>
    <m/>
    <b v="0"/>
    <n v="0"/>
    <s v=""/>
    <b v="0"/>
    <s v="hy"/>
    <m/>
    <s v=""/>
    <b v="0"/>
    <n v="0"/>
    <s v=""/>
    <s v="Twitter Web App"/>
    <b v="0"/>
    <s v="1179749639710486528"/>
    <s v="Tweet"/>
    <n v="0"/>
    <n v="0"/>
    <m/>
    <m/>
    <m/>
    <m/>
    <m/>
    <m/>
    <m/>
    <m/>
    <n v="36"/>
    <s v="5"/>
    <s v="5"/>
    <m/>
    <m/>
    <m/>
    <m/>
    <m/>
    <m/>
    <m/>
    <m/>
    <m/>
  </r>
  <r>
    <s v="hayatskinfo"/>
    <s v="armenian_terror"/>
    <m/>
    <m/>
    <m/>
    <m/>
    <m/>
    <m/>
    <m/>
    <m/>
    <s v="No"/>
    <n v="85"/>
    <m/>
    <m/>
    <x v="1"/>
    <d v="2019-10-03T13:27:23.000"/>
    <s v="Իլհամ Ալիև. «Ռուսաստանը մեր ամենակարևոր գործընկերն է»_x000a_#Karabakh #Azerbaijan @KarabakhFound @armenian_terror #Armenia #Yerevan #NKpeace #KarabakhNow #Հայաստան #Երևան_x000a_https://t.co/BpbUrqJkMs https://t.co/CTgm0QCHjB"/>
    <s v="http://hayatsk.info/news/92657"/>
    <s v="hayatsk.info"/>
    <x v="38"/>
    <s v="https://pbs.twimg.com/media/EF9QLcGW4AAmuI2.jpg"/>
    <s v="https://pbs.twimg.com/media/EF9QLcGW4AAmuI2.jpg"/>
    <x v="71"/>
    <s v="https://twitter.com/#!/hayatskinfo/status/1179749789849788417"/>
    <m/>
    <m/>
    <s v="1179749789849788417"/>
    <m/>
    <b v="0"/>
    <n v="0"/>
    <s v=""/>
    <b v="0"/>
    <s v="hy"/>
    <m/>
    <s v=""/>
    <b v="0"/>
    <n v="0"/>
    <s v=""/>
    <s v="Twitter Web App"/>
    <b v="0"/>
    <s v="1179749789849788417"/>
    <s v="Tweet"/>
    <n v="0"/>
    <n v="0"/>
    <m/>
    <m/>
    <m/>
    <m/>
    <m/>
    <m/>
    <m/>
    <m/>
    <n v="36"/>
    <s v="5"/>
    <s v="5"/>
    <m/>
    <m/>
    <m/>
    <m/>
    <m/>
    <m/>
    <m/>
    <m/>
    <m/>
  </r>
  <r>
    <s v="hayatskinfo"/>
    <s v="armenian_terror"/>
    <m/>
    <m/>
    <m/>
    <m/>
    <m/>
    <m/>
    <m/>
    <m/>
    <s v="No"/>
    <n v="86"/>
    <m/>
    <m/>
    <x v="1"/>
    <d v="2019-10-04T08:12:38.000"/>
    <s v="Բաքվում անցկացվում է միջազգային կոնֆերանս_x000a_#Karabakh #Azerbaijan @KarabakhFound @armenian_terror #Armenia #Yerevan #NKpeace #KarabakhNow #Հայաստան #Երևան_x000a_https://t.co/magzyhbsWu https://t.co/n4zqLiPA2x"/>
    <s v="http://hayatsk.info/news/92698"/>
    <s v="hayatsk.info"/>
    <x v="38"/>
    <s v="https://pbs.twimg.com/media/EGBRteNW4AAWeDv.png"/>
    <s v="https://pbs.twimg.com/media/EGBRteNW4AAWeDv.png"/>
    <x v="72"/>
    <s v="https://twitter.com/#!/hayatskinfo/status/1180032969899151360"/>
    <m/>
    <m/>
    <s v="1180032969899151360"/>
    <m/>
    <b v="0"/>
    <n v="0"/>
    <s v=""/>
    <b v="0"/>
    <s v="hy"/>
    <m/>
    <s v=""/>
    <b v="0"/>
    <n v="0"/>
    <s v=""/>
    <s v="Twitter Web App"/>
    <b v="0"/>
    <s v="1180032969899151360"/>
    <s v="Tweet"/>
    <n v="0"/>
    <n v="0"/>
    <m/>
    <m/>
    <m/>
    <m/>
    <m/>
    <m/>
    <m/>
    <m/>
    <n v="36"/>
    <s v="5"/>
    <s v="5"/>
    <m/>
    <m/>
    <m/>
    <m/>
    <m/>
    <m/>
    <m/>
    <m/>
    <m/>
  </r>
  <r>
    <s v="hayatskinfo"/>
    <s v="armenian_terror"/>
    <m/>
    <m/>
    <m/>
    <m/>
    <m/>
    <m/>
    <m/>
    <m/>
    <s v="No"/>
    <n v="87"/>
    <m/>
    <m/>
    <x v="1"/>
    <d v="2019-10-04T08:14:55.000"/>
    <s v="Թշնամին հրադադարը խախտել է խոշոր տրամաչափի գնդացիրներից_x000a_#Karabakh #Azerbaijan @KarabakhFound @armenian_terror #Armenia #Yerevan #NKpeace #KarabakhNow #Հայաստան #Երևան_x000a_https://t.co/G4EQg6OMey https://t.co/tRP81wphm6"/>
    <s v="http://hayatsk.info/news/92683"/>
    <s v="hayatsk.info"/>
    <x v="38"/>
    <s v="https://pbs.twimg.com/media/EGBSPXjXYAAU5wC.png"/>
    <s v="https://pbs.twimg.com/media/EGBSPXjXYAAU5wC.png"/>
    <x v="73"/>
    <s v="https://twitter.com/#!/hayatskinfo/status/1180033545907003393"/>
    <m/>
    <m/>
    <s v="1180033545907003393"/>
    <m/>
    <b v="0"/>
    <n v="0"/>
    <s v=""/>
    <b v="0"/>
    <s v="hy"/>
    <m/>
    <s v=""/>
    <b v="0"/>
    <n v="0"/>
    <s v=""/>
    <s v="Twitter Web App"/>
    <b v="0"/>
    <s v="1180033545907003393"/>
    <s v="Tweet"/>
    <n v="0"/>
    <n v="0"/>
    <m/>
    <m/>
    <m/>
    <m/>
    <m/>
    <m/>
    <m/>
    <m/>
    <n v="36"/>
    <s v="5"/>
    <s v="5"/>
    <m/>
    <m/>
    <m/>
    <m/>
    <m/>
    <m/>
    <m/>
    <m/>
    <m/>
  </r>
  <r>
    <s v="hayatskinfo"/>
    <s v="armenian_terror"/>
    <m/>
    <m/>
    <m/>
    <m/>
    <m/>
    <m/>
    <m/>
    <m/>
    <s v="No"/>
    <n v="88"/>
    <m/>
    <m/>
    <x v="1"/>
    <d v="2019-10-04T08:16:21.000"/>
    <s v="AzVision News: Օրվա հիմնական նորությունները անգլերենով (Հոկտեմբեր 03-ը) - VİDEO_x000a_#Karabakh #Azerbaijan @KarabakhFound @armenian_terror #Armenia #Yerevan #NKpeace #KarabakhNow #Հայաստան #Երևան_x000a_https://t.co/IcZOXffKzd https://t.co/7BIekBU0dK"/>
    <s v="http://hayatsk.info/news/92681"/>
    <s v="hayatsk.info"/>
    <x v="38"/>
    <s v="https://pbs.twimg.com/media/EGBSkOqXkAEXkI6.png"/>
    <s v="https://pbs.twimg.com/media/EGBSkOqXkAEXkI6.png"/>
    <x v="74"/>
    <s v="https://twitter.com/#!/hayatskinfo/status/1180033902997594117"/>
    <m/>
    <m/>
    <s v="1180033902997594117"/>
    <m/>
    <b v="0"/>
    <n v="0"/>
    <s v=""/>
    <b v="0"/>
    <s v="hy"/>
    <m/>
    <s v=""/>
    <b v="0"/>
    <n v="0"/>
    <s v=""/>
    <s v="Twitter Web App"/>
    <b v="0"/>
    <s v="1180033902997594117"/>
    <s v="Tweet"/>
    <n v="0"/>
    <n v="0"/>
    <m/>
    <m/>
    <m/>
    <m/>
    <m/>
    <m/>
    <m/>
    <m/>
    <n v="36"/>
    <s v="5"/>
    <s v="5"/>
    <m/>
    <m/>
    <m/>
    <m/>
    <m/>
    <m/>
    <m/>
    <m/>
    <m/>
  </r>
  <r>
    <s v="hayatskinfo"/>
    <s v="armenian_terror"/>
    <m/>
    <m/>
    <m/>
    <m/>
    <m/>
    <m/>
    <m/>
    <m/>
    <s v="No"/>
    <n v="89"/>
    <m/>
    <m/>
    <x v="1"/>
    <d v="2019-10-04T08:18:07.000"/>
    <s v="Երկրաշարժ Հայաստանի Շիրակի մարզի Աշոցք գյուղից 5 կմ հյուսիս-արևելք_x000a_#Karabakh #Azerbaijan @KarabakhFound @armenian_terror #Armenia #Yerevan #NKpeace #KarabakhNow #Հայաստան #Երևան_x000a_https://t.co/tfTLo6E1oY https://t.co/HST0nXuhfQ"/>
    <s v="http://hayatsk.info/news/92692"/>
    <s v="hayatsk.info"/>
    <x v="38"/>
    <s v="https://pbs.twimg.com/media/EGBS9xpWoAA4a4M.png"/>
    <s v="https://pbs.twimg.com/media/EGBS9xpWoAA4a4M.png"/>
    <x v="75"/>
    <s v="https://twitter.com/#!/hayatskinfo/status/1180034347346337792"/>
    <m/>
    <m/>
    <s v="1180034347346337792"/>
    <m/>
    <b v="0"/>
    <n v="0"/>
    <s v=""/>
    <b v="0"/>
    <s v="hy"/>
    <m/>
    <s v=""/>
    <b v="0"/>
    <n v="0"/>
    <s v=""/>
    <s v="Twitter Web App"/>
    <b v="0"/>
    <s v="1180034347346337792"/>
    <s v="Tweet"/>
    <n v="0"/>
    <n v="0"/>
    <m/>
    <m/>
    <m/>
    <m/>
    <m/>
    <m/>
    <m/>
    <m/>
    <n v="36"/>
    <s v="5"/>
    <s v="5"/>
    <m/>
    <m/>
    <m/>
    <m/>
    <m/>
    <m/>
    <m/>
    <m/>
    <m/>
  </r>
  <r>
    <s v="hayatskinfo"/>
    <s v="armenian_terror"/>
    <m/>
    <m/>
    <m/>
    <m/>
    <m/>
    <m/>
    <m/>
    <m/>
    <s v="No"/>
    <n v="90"/>
    <m/>
    <m/>
    <x v="1"/>
    <d v="2019-10-04T09:23:55.000"/>
    <s v="Լյուքսեմբուրգի սպորտի նախարարը ներողություն է խնդրել «Ղարաբաղ»-ից_x000a_#Karabakh #Azerbaijan @KarabakhFound @armenian_terror #Armenia #Yerevan #NKpeace #KarabakhNow #Հայաստան #Երևան_x000a_https://t.co/PUeBdUToYV https://t.co/GdWlAAe34Z"/>
    <s v="http://hayatsk.info/news/92713"/>
    <s v="hayatsk.info"/>
    <x v="38"/>
    <s v="https://pbs.twimg.com/media/EGBiCIWWoAAH62a.png"/>
    <s v="https://pbs.twimg.com/media/EGBiCIWWoAAH62a.png"/>
    <x v="76"/>
    <s v="https://twitter.com/#!/hayatskinfo/status/1180050906596945920"/>
    <m/>
    <m/>
    <s v="1180050906596945920"/>
    <m/>
    <b v="0"/>
    <n v="2"/>
    <s v=""/>
    <b v="0"/>
    <s v="hy"/>
    <m/>
    <s v=""/>
    <b v="0"/>
    <n v="0"/>
    <s v=""/>
    <s v="Twitter Web App"/>
    <b v="0"/>
    <s v="1180050906596945920"/>
    <s v="Tweet"/>
    <n v="0"/>
    <n v="0"/>
    <m/>
    <m/>
    <m/>
    <m/>
    <m/>
    <m/>
    <m/>
    <m/>
    <n v="36"/>
    <s v="5"/>
    <s v="5"/>
    <m/>
    <m/>
    <m/>
    <m/>
    <m/>
    <m/>
    <m/>
    <m/>
    <m/>
  </r>
  <r>
    <s v="hayatskinfo"/>
    <s v="armenian_terror"/>
    <m/>
    <m/>
    <m/>
    <m/>
    <m/>
    <m/>
    <m/>
    <m/>
    <s v="No"/>
    <n v="91"/>
    <m/>
    <m/>
    <x v="1"/>
    <d v="2019-10-04T15:18:00.000"/>
    <s v="Գեներալ-լեյտենանտ Լևոն Երանոսյանի գործով դատական նիստը. Ուղիղ_x000a_#Karabakh #Azerbaijan @KarabakhFound @armenian_terror #Armenia #Yerevan #NKpeace #KarabakhNow #Հայաստան #Երևան_x000a_https://t.co/cTWucCcx6x https://t.co/Kt8GkORi7S"/>
    <s v="http://hayatsk.info/news/92717"/>
    <s v="hayatsk.info"/>
    <x v="38"/>
    <s v="https://pbs.twimg.com/media/EGCzFl9X0AYPCTE.jpg"/>
    <s v="https://pbs.twimg.com/media/EGCzFl9X0AYPCTE.jpg"/>
    <x v="77"/>
    <s v="https://twitter.com/#!/hayatskinfo/status/1180140016468664325"/>
    <m/>
    <m/>
    <s v="1180140016468664325"/>
    <m/>
    <b v="0"/>
    <n v="0"/>
    <s v=""/>
    <b v="0"/>
    <s v="hy"/>
    <m/>
    <s v=""/>
    <b v="0"/>
    <n v="0"/>
    <s v=""/>
    <s v="Twitter Web App"/>
    <b v="0"/>
    <s v="1180140016468664325"/>
    <s v="Tweet"/>
    <n v="0"/>
    <n v="0"/>
    <m/>
    <m/>
    <m/>
    <m/>
    <m/>
    <m/>
    <m/>
    <m/>
    <n v="36"/>
    <s v="5"/>
    <s v="5"/>
    <m/>
    <m/>
    <m/>
    <m/>
    <m/>
    <m/>
    <m/>
    <m/>
    <m/>
  </r>
  <r>
    <s v="hayatskinfo"/>
    <s v="armenian_terror"/>
    <m/>
    <m/>
    <m/>
    <m/>
    <m/>
    <m/>
    <m/>
    <m/>
    <s v="No"/>
    <n v="92"/>
    <m/>
    <m/>
    <x v="1"/>
    <d v="2019-10-04T15:18:44.000"/>
    <s v="Հացադուլ անող քաղաքացին սպառնում է ինքն իրեն վնասել, եթե իշխանությունն իրեն ուշադրություն չդարձնի. VIDEO_x000a_#Karabakh #Azerbaijan @KarabakhFound @armenian_terror #Armenia #Yerevan #NKpeace #KarabakhNow #Հայաստան #Երևան_x000a_https://t.co/QNZUyTUpt4 https://t.co/PVNeJA1fFS"/>
    <s v="http://hayatsk.info/news/92731"/>
    <s v="hayatsk.info"/>
    <x v="38"/>
    <s v="https://pbs.twimg.com/media/EGCzQg6W4AAWjyc.jpg"/>
    <s v="https://pbs.twimg.com/media/EGCzQg6W4AAWjyc.jpg"/>
    <x v="78"/>
    <s v="https://twitter.com/#!/hayatskinfo/status/1180140202834190337"/>
    <m/>
    <m/>
    <s v="1180140202834190337"/>
    <m/>
    <b v="0"/>
    <n v="0"/>
    <s v=""/>
    <b v="0"/>
    <s v="hy"/>
    <m/>
    <s v=""/>
    <b v="0"/>
    <n v="0"/>
    <s v=""/>
    <s v="Twitter Web App"/>
    <b v="0"/>
    <s v="1180140202834190337"/>
    <s v="Tweet"/>
    <n v="0"/>
    <n v="0"/>
    <m/>
    <m/>
    <m/>
    <m/>
    <m/>
    <m/>
    <m/>
    <m/>
    <n v="36"/>
    <s v="5"/>
    <s v="5"/>
    <m/>
    <m/>
    <m/>
    <m/>
    <m/>
    <m/>
    <m/>
    <m/>
    <m/>
  </r>
  <r>
    <s v="hayatskinfo"/>
    <s v="armenian_terror"/>
    <m/>
    <m/>
    <m/>
    <m/>
    <m/>
    <m/>
    <m/>
    <m/>
    <s v="No"/>
    <n v="93"/>
    <m/>
    <m/>
    <x v="1"/>
    <d v="2019-10-04T15:19:33.000"/>
    <s v="Ռուսաստանն առաջարկել է ԱԷԿ կառուցել Ադրբեջանում_x000a_#Karabakh #Azerbaijan @KarabakhFound @armenian_terror #Armenia #Yerevan #NKpeace #KarabakhNow #Հայաստան #Երևան_x000a_https://t.co/QzjKKQDOB4 https://t.co/Gcfag4wrZk"/>
    <s v="http://hayatsk.info/news/92726"/>
    <s v="hayatsk.info"/>
    <x v="38"/>
    <s v="https://pbs.twimg.com/media/EGCzcOLWkAIIECH.jpg"/>
    <s v="https://pbs.twimg.com/media/EGCzcOLWkAIIECH.jpg"/>
    <x v="79"/>
    <s v="https://twitter.com/#!/hayatskinfo/status/1180140404815138816"/>
    <m/>
    <m/>
    <s v="1180140404815138816"/>
    <m/>
    <b v="0"/>
    <n v="0"/>
    <s v=""/>
    <b v="0"/>
    <s v="hy"/>
    <m/>
    <s v=""/>
    <b v="0"/>
    <n v="0"/>
    <s v=""/>
    <s v="Twitter Web App"/>
    <b v="0"/>
    <s v="1180140404815138816"/>
    <s v="Tweet"/>
    <n v="0"/>
    <n v="0"/>
    <m/>
    <m/>
    <m/>
    <m/>
    <m/>
    <m/>
    <m/>
    <m/>
    <n v="36"/>
    <s v="5"/>
    <s v="5"/>
    <m/>
    <m/>
    <m/>
    <m/>
    <m/>
    <m/>
    <m/>
    <m/>
    <m/>
  </r>
  <r>
    <s v="hayatskinfo"/>
    <s v="armenian_terror"/>
    <m/>
    <m/>
    <m/>
    <m/>
    <m/>
    <m/>
    <m/>
    <m/>
    <s v="No"/>
    <n v="94"/>
    <m/>
    <m/>
    <x v="1"/>
    <d v="2019-10-05T09:02:18.000"/>
    <s v="Պայմանավորվածություն է ձեռք բերվել Ռուսաստանի հետ ռազմատեխնիկական համագործակցության վերաբերյալ_x000a_#Karabakh #Azerbaijan @KarabakhFound @armenian_terror #Armenia #Yerevan #NKpeace #KarabakhNow #Հայաստան #Երևան_x000a_https://t.co/UVE9J9oCqT https://t.co/j3olU9ucxV"/>
    <s v="http://hayatsk.info/news/92769"/>
    <s v="hayatsk.info"/>
    <x v="38"/>
    <s v="https://pbs.twimg.com/media/EGGmrzwWsAAnbin.jpg"/>
    <s v="https://pbs.twimg.com/media/EGGmrzwWsAAnbin.jpg"/>
    <x v="80"/>
    <s v="https://twitter.com/#!/hayatskinfo/status/1180407856803323904"/>
    <m/>
    <m/>
    <s v="1180407856803323904"/>
    <m/>
    <b v="0"/>
    <n v="0"/>
    <s v=""/>
    <b v="0"/>
    <s v="hy"/>
    <m/>
    <s v=""/>
    <b v="0"/>
    <n v="0"/>
    <s v=""/>
    <s v="Twitter Web App"/>
    <b v="0"/>
    <s v="1180407856803323904"/>
    <s v="Tweet"/>
    <n v="0"/>
    <n v="0"/>
    <m/>
    <m/>
    <m/>
    <m/>
    <m/>
    <m/>
    <m/>
    <m/>
    <n v="36"/>
    <s v="5"/>
    <s v="5"/>
    <m/>
    <m/>
    <m/>
    <m/>
    <m/>
    <m/>
    <m/>
    <m/>
    <m/>
  </r>
  <r>
    <s v="hayatskinfo"/>
    <s v="armenian_terror"/>
    <m/>
    <m/>
    <m/>
    <m/>
    <m/>
    <m/>
    <m/>
    <m/>
    <s v="No"/>
    <n v="95"/>
    <m/>
    <m/>
    <x v="1"/>
    <d v="2019-10-05T09:02:39.000"/>
    <s v="Շարունակվում է թշնամու սաբոտաժը_x000a_#Karabakh #Azerbaijan @KarabakhFound @armenian_terror #Armenia #Yerevan #NKpeace #KarabakhNow #Հայաստան #Երևան_x000a_https://t.co/vtX123iokU https://t.co/QHsVHo1KQ9"/>
    <s v="http://hayatsk.info/news/92790"/>
    <s v="hayatsk.info"/>
    <x v="38"/>
    <s v="https://pbs.twimg.com/media/EGGmxB5W4AEnaAm.jpg"/>
    <s v="https://pbs.twimg.com/media/EGGmxB5W4AEnaAm.jpg"/>
    <x v="81"/>
    <s v="https://twitter.com/#!/hayatskinfo/status/1180407944707559425"/>
    <m/>
    <m/>
    <s v="1180407944707559425"/>
    <m/>
    <b v="0"/>
    <n v="0"/>
    <s v=""/>
    <b v="0"/>
    <s v="hy"/>
    <m/>
    <s v=""/>
    <b v="0"/>
    <n v="0"/>
    <s v=""/>
    <s v="Twitter Web App"/>
    <b v="0"/>
    <s v="1180407944707559425"/>
    <s v="Tweet"/>
    <n v="0"/>
    <n v="0"/>
    <m/>
    <m/>
    <m/>
    <m/>
    <m/>
    <m/>
    <m/>
    <m/>
    <n v="36"/>
    <s v="5"/>
    <s v="5"/>
    <m/>
    <m/>
    <m/>
    <m/>
    <m/>
    <m/>
    <m/>
    <m/>
    <m/>
  </r>
  <r>
    <s v="hayatskinfo"/>
    <s v="armenian_terror"/>
    <m/>
    <m/>
    <m/>
    <m/>
    <m/>
    <m/>
    <m/>
    <m/>
    <s v="No"/>
    <n v="96"/>
    <m/>
    <m/>
    <x v="1"/>
    <d v="2019-10-05T09:02:54.000"/>
    <s v="«Ադրբեջանը ևս մեկ մեծ հաջողություն ունի». Մեհրիբան Ալիևա_x000a_#Karabakh #Azerbaijan @KarabakhFound @armenian_terror #Armenia #Yerevan #NKpeace #KarabakhNow #Հայաստան #Երևան_x000a_https://t.co/cHv4kZPhHR https://t.co/T9ZXRJqX2T"/>
    <s v="http://hayatsk.info/news/92773"/>
    <s v="hayatsk.info"/>
    <x v="38"/>
    <s v="https://pbs.twimg.com/media/EGGm0wyWoAINTHw.jpg"/>
    <s v="https://pbs.twimg.com/media/EGGm0wyWoAINTHw.jpg"/>
    <x v="82"/>
    <s v="https://twitter.com/#!/hayatskinfo/status/1180408007211077632"/>
    <m/>
    <m/>
    <s v="1180408007211077632"/>
    <m/>
    <b v="0"/>
    <n v="0"/>
    <s v=""/>
    <b v="0"/>
    <s v="hy"/>
    <m/>
    <s v=""/>
    <b v="0"/>
    <n v="0"/>
    <s v=""/>
    <s v="Twitter Web App"/>
    <b v="0"/>
    <s v="1180408007211077632"/>
    <s v="Tweet"/>
    <n v="0"/>
    <n v="0"/>
    <m/>
    <m/>
    <m/>
    <m/>
    <m/>
    <m/>
    <m/>
    <m/>
    <n v="36"/>
    <s v="5"/>
    <s v="5"/>
    <m/>
    <m/>
    <m/>
    <m/>
    <m/>
    <m/>
    <m/>
    <m/>
    <m/>
  </r>
  <r>
    <s v="hayatskinfo"/>
    <s v="armenian_terror"/>
    <m/>
    <m/>
    <m/>
    <m/>
    <m/>
    <m/>
    <m/>
    <m/>
    <s v="No"/>
    <n v="97"/>
    <m/>
    <m/>
    <x v="1"/>
    <d v="2019-10-05T09:03:13.000"/>
    <s v="Ալիևը պատասխանել է Փաշինյանին. Ղարաբաղը Ադրբեջանն է ու չկա Լեռնային Ղարաբաղի ժողովուրդ_x000a_#Karabakh #Azerbaijan @KarabakhFound @armenian_terror #Armenia #Yerevan #NKpeace #KarabakhNow #Հայաստան #Երևան_x000a_https://t.co/NdbpZtBq6u https://t.co/0ZtBaZaz9z"/>
    <s v="http://hayatsk.info/news/92782"/>
    <s v="hayatsk.info"/>
    <x v="38"/>
    <s v="https://pbs.twimg.com/media/EGGm5dfXYAAGw8g.jpg"/>
    <s v="https://pbs.twimg.com/media/EGGm5dfXYAAGw8g.jpg"/>
    <x v="83"/>
    <s v="https://twitter.com/#!/hayatskinfo/status/1180408088739942400"/>
    <m/>
    <m/>
    <s v="1180408088739942400"/>
    <m/>
    <b v="0"/>
    <n v="0"/>
    <s v=""/>
    <b v="0"/>
    <s v="hy"/>
    <m/>
    <s v=""/>
    <b v="0"/>
    <n v="0"/>
    <s v=""/>
    <s v="Twitter Web App"/>
    <b v="0"/>
    <s v="1180408088739942400"/>
    <s v="Tweet"/>
    <n v="0"/>
    <n v="0"/>
    <m/>
    <m/>
    <m/>
    <m/>
    <m/>
    <m/>
    <m/>
    <m/>
    <n v="36"/>
    <s v="5"/>
    <s v="5"/>
    <m/>
    <m/>
    <m/>
    <m/>
    <m/>
    <m/>
    <m/>
    <m/>
    <m/>
  </r>
  <r>
    <s v="hayatskinfo"/>
    <s v="armenian_terror"/>
    <m/>
    <m/>
    <m/>
    <m/>
    <m/>
    <m/>
    <m/>
    <m/>
    <s v="No"/>
    <n v="98"/>
    <m/>
    <m/>
    <x v="1"/>
    <d v="2019-10-05T11:11:13.000"/>
    <s v="Մեհրիբան Ալիևան շնորհավորեց ուսուցիչներին_x000a_#Karabakh #Azerbaijan @KarabakhFound @armenian_terror #Armenia #Yerevan #NKpeace #KarabakhNow #Հայաստան #Երևան_x000a_https://t.co/129IUvESan https://t.co/asdaEusfGl"/>
    <s v="http://hayatsk.info/news/92795"/>
    <s v="hayatsk.info"/>
    <x v="38"/>
    <s v="https://pbs.twimg.com/media/EGHEMRWWoAEVx1P.jpg"/>
    <s v="https://pbs.twimg.com/media/EGHEMRWWoAEVx1P.jpg"/>
    <x v="84"/>
    <s v="https://twitter.com/#!/hayatskinfo/status/1180440297978896384"/>
    <m/>
    <m/>
    <s v="1180440297978896384"/>
    <m/>
    <b v="0"/>
    <n v="0"/>
    <s v=""/>
    <b v="0"/>
    <s v="hy"/>
    <m/>
    <s v=""/>
    <b v="0"/>
    <n v="0"/>
    <s v=""/>
    <s v="Twitter Web App"/>
    <b v="0"/>
    <s v="1180440297978896384"/>
    <s v="Tweet"/>
    <n v="0"/>
    <n v="0"/>
    <m/>
    <m/>
    <m/>
    <m/>
    <m/>
    <m/>
    <m/>
    <m/>
    <n v="36"/>
    <s v="5"/>
    <s v="5"/>
    <m/>
    <m/>
    <m/>
    <m/>
    <m/>
    <m/>
    <m/>
    <m/>
    <m/>
  </r>
  <r>
    <s v="hayatskinfo"/>
    <s v="armenian_terror"/>
    <m/>
    <m/>
    <m/>
    <m/>
    <m/>
    <m/>
    <m/>
    <m/>
    <s v="No"/>
    <n v="99"/>
    <m/>
    <m/>
    <x v="1"/>
    <d v="2019-10-07T05:36:26.000"/>
    <s v="Թշնամին հրադադարը խախտել է խոշոր տրամաչափի գնդացիրներից և դիպուկահարներից_x000a_#Karabakh #Azerbaijan @KarabakhFound @armenian_terror #Armenia #Yerevan #NKpeace #KarabakhNow #Հայաստան #Երևան_x000a_https://t.co/4BeafxYhzv https://t.co/QYgiVrBerB"/>
    <s v="http://hayatsk.info/news/92879"/>
    <s v="hayatsk.info"/>
    <x v="38"/>
    <s v="https://pbs.twimg.com/media/EGQKu7dW4AIKG0g.png"/>
    <s v="https://pbs.twimg.com/media/EGQKu7dW4AIKG0g.png"/>
    <x v="85"/>
    <s v="https://twitter.com/#!/hayatskinfo/status/1181080822532718595"/>
    <m/>
    <m/>
    <s v="1181080822532718595"/>
    <m/>
    <b v="0"/>
    <n v="0"/>
    <s v=""/>
    <b v="0"/>
    <s v="hy"/>
    <m/>
    <s v=""/>
    <b v="0"/>
    <n v="0"/>
    <s v=""/>
    <s v="Twitter Web App"/>
    <b v="0"/>
    <s v="1181080822532718595"/>
    <s v="Tweet"/>
    <n v="0"/>
    <n v="0"/>
    <m/>
    <m/>
    <m/>
    <m/>
    <m/>
    <m/>
    <m/>
    <m/>
    <n v="36"/>
    <s v="5"/>
    <s v="5"/>
    <m/>
    <m/>
    <m/>
    <m/>
    <m/>
    <m/>
    <m/>
    <m/>
    <m/>
  </r>
  <r>
    <s v="hayatskinfo"/>
    <s v="armenian_terror"/>
    <m/>
    <m/>
    <m/>
    <m/>
    <m/>
    <m/>
    <m/>
    <m/>
    <s v="No"/>
    <n v="100"/>
    <m/>
    <m/>
    <x v="1"/>
    <d v="2019-10-07T07:43:04.000"/>
    <s v="Նախագահն ընդունել է գլխավոր քարտուղարին_x000a_#Karabakh #Azerbaijan @KarabakhFound @armenian_terror #Armenia #Yerevan #NKpeace #KarabakhNow #Հայաստան #Երևան_x000a_https://t.co/iUcgBc8kwH https://t.co/NBYvBmNBQO"/>
    <s v="http://hayatsk.info/news/92892"/>
    <s v="hayatsk.info"/>
    <x v="38"/>
    <s v="https://pbs.twimg.com/media/EGQnt-XXoAIlnnJ.png"/>
    <s v="https://pbs.twimg.com/media/EGQnt-XXoAIlnnJ.png"/>
    <x v="86"/>
    <s v="https://twitter.com/#!/hayatskinfo/status/1181112692318314497"/>
    <m/>
    <m/>
    <s v="1181112692318314497"/>
    <m/>
    <b v="0"/>
    <n v="0"/>
    <s v=""/>
    <b v="0"/>
    <s v="hy"/>
    <m/>
    <s v=""/>
    <b v="0"/>
    <n v="0"/>
    <s v=""/>
    <s v="Twitter Web App"/>
    <b v="0"/>
    <s v="1181112692318314497"/>
    <s v="Tweet"/>
    <n v="0"/>
    <n v="0"/>
    <m/>
    <m/>
    <m/>
    <m/>
    <m/>
    <m/>
    <m/>
    <m/>
    <n v="36"/>
    <s v="5"/>
    <s v="5"/>
    <m/>
    <m/>
    <m/>
    <m/>
    <m/>
    <m/>
    <m/>
    <m/>
    <m/>
  </r>
  <r>
    <s v="hayatskinfo"/>
    <s v="armenian_terror"/>
    <m/>
    <m/>
    <m/>
    <m/>
    <m/>
    <m/>
    <m/>
    <m/>
    <s v="No"/>
    <n v="101"/>
    <m/>
    <m/>
    <x v="1"/>
    <d v="2019-10-07T09:18:30.000"/>
    <s v="Իլհամ Ալիևը շնորհավորել է Պուտինին՝ ծննդյան օրվա կապակցությամբ_x000a_#Karabakh #Azerbaijan @KarabakhFound @armenian_terror #Armenia #Yerevan #NKpeace #KarabakhNow #Հայաստան #Երևան_x000a_https://t.co/KphMWejwBS https://t.co/ECWiwxTsLs"/>
    <s v="http://hayatsk.info/news/92895"/>
    <s v="hayatsk.info"/>
    <x v="38"/>
    <s v="https://pbs.twimg.com/media/EGQ9jyBXYAExd49.png"/>
    <s v="https://pbs.twimg.com/media/EGQ9jyBXYAExd49.png"/>
    <x v="87"/>
    <s v="https://twitter.com/#!/hayatskinfo/status/1181136709813243904"/>
    <m/>
    <m/>
    <s v="1181136709813243904"/>
    <m/>
    <b v="0"/>
    <n v="0"/>
    <s v=""/>
    <b v="0"/>
    <s v="hy"/>
    <m/>
    <s v=""/>
    <b v="0"/>
    <n v="0"/>
    <s v=""/>
    <s v="Twitter Web App"/>
    <b v="0"/>
    <s v="1181136709813243904"/>
    <s v="Tweet"/>
    <n v="0"/>
    <n v="0"/>
    <m/>
    <m/>
    <m/>
    <m/>
    <m/>
    <m/>
    <m/>
    <m/>
    <n v="36"/>
    <s v="5"/>
    <s v="5"/>
    <m/>
    <m/>
    <m/>
    <m/>
    <m/>
    <m/>
    <m/>
    <m/>
    <m/>
  </r>
  <r>
    <s v="hayatskinfo"/>
    <s v="armenian_terror"/>
    <m/>
    <m/>
    <m/>
    <m/>
    <m/>
    <m/>
    <m/>
    <m/>
    <s v="No"/>
    <n v="102"/>
    <m/>
    <m/>
    <x v="1"/>
    <d v="2019-10-07T09:19:14.000"/>
    <s v="Քոչարյանի աջակիցների բողոքի ակցիան դատարանի դիմաց. Ուղիղ_x000a_#Karabakh #Azerbaijan @KarabakhFound @armenian_terror #Armenia #Yerevan #NKpeace #KarabakhNow #Հայաստան #Երևան_x000a_https://t.co/55y16ZXsfV https://t.co/Eq9Zaw5RYt"/>
    <s v="http://hayatsk.info/news/92906"/>
    <s v="hayatsk.info"/>
    <x v="38"/>
    <s v="https://pbs.twimg.com/media/EGQ9uu1W4AA8bV6.png"/>
    <s v="https://pbs.twimg.com/media/EGQ9uu1W4AA8bV6.png"/>
    <x v="88"/>
    <s v="https://twitter.com/#!/hayatskinfo/status/1181136892080852992"/>
    <m/>
    <m/>
    <s v="1181136892080852992"/>
    <m/>
    <b v="0"/>
    <n v="0"/>
    <s v=""/>
    <b v="0"/>
    <s v="hy"/>
    <m/>
    <s v=""/>
    <b v="0"/>
    <n v="0"/>
    <s v=""/>
    <s v="Twitter Web App"/>
    <b v="0"/>
    <s v="1181136892080852992"/>
    <s v="Tweet"/>
    <n v="0"/>
    <n v="0"/>
    <m/>
    <m/>
    <m/>
    <m/>
    <m/>
    <m/>
    <m/>
    <m/>
    <n v="36"/>
    <s v="5"/>
    <s v="5"/>
    <m/>
    <m/>
    <m/>
    <m/>
    <m/>
    <m/>
    <m/>
    <m/>
    <m/>
  </r>
  <r>
    <s v="hayatskinfo"/>
    <s v="armenian_terror"/>
    <m/>
    <m/>
    <m/>
    <m/>
    <m/>
    <m/>
    <m/>
    <m/>
    <s v="No"/>
    <n v="103"/>
    <m/>
    <m/>
    <x v="1"/>
    <d v="2019-10-07T13:57:29.000"/>
    <s v="Ադրբեջաական բանակի հրթիռային ստորաբաժանումները իրականացրել են մարտական հրաձգություն. Լուսանկարներ + VIDEO_x000a_#Karabakh #Azerbaijan @KarabakhFound @armenian_terror #Armenia #Yerevan #NKpeace #KarabakhNow #Հայաստան #Երևան_x000a_https://t.co/zunF5YVsDr https://t.co/k1SZAXQRGs"/>
    <s v="http://hayatsk.info/news/92941"/>
    <s v="hayatsk.info"/>
    <x v="38"/>
    <s v="https://pbs.twimg.com/media/EGR9bYZW4AEFnht.jpg"/>
    <s v="https://pbs.twimg.com/media/EGR9bYZW4AEFnht.jpg"/>
    <x v="89"/>
    <s v="https://twitter.com/#!/hayatskinfo/status/1181206916963405825"/>
    <m/>
    <m/>
    <s v="1181206916963405825"/>
    <m/>
    <b v="0"/>
    <n v="0"/>
    <s v=""/>
    <b v="0"/>
    <s v="hy"/>
    <m/>
    <s v=""/>
    <b v="0"/>
    <n v="0"/>
    <s v=""/>
    <s v="Twitter Web App"/>
    <b v="0"/>
    <s v="1181206916963405825"/>
    <s v="Tweet"/>
    <n v="0"/>
    <n v="0"/>
    <m/>
    <m/>
    <m/>
    <m/>
    <m/>
    <m/>
    <m/>
    <m/>
    <n v="36"/>
    <s v="5"/>
    <s v="5"/>
    <m/>
    <m/>
    <m/>
    <m/>
    <m/>
    <m/>
    <m/>
    <m/>
    <m/>
  </r>
  <r>
    <s v="hayatskinfo"/>
    <s v="armenian_terror"/>
    <m/>
    <m/>
    <m/>
    <m/>
    <m/>
    <m/>
    <m/>
    <m/>
    <s v="No"/>
    <n v="104"/>
    <m/>
    <m/>
    <x v="1"/>
    <d v="2019-10-08T06:04:59.000"/>
    <s v="«Ադրբեջանը զարգանում է, նրա տնտեսությունն աճում է» - Ֆրանսիայի դեսպան_x000a_#Karabakh #Azerbaijan @KarabakhFound @armenian_terror #Armenia #Yerevan #NKpeace #KarabakhNow #Հայաստան #Երևան_x000a_https://t.co/kDFp8Jj06O https://t.co/MhNz5AaWIm"/>
    <s v="http://hayatsk.info/news/92956"/>
    <s v="hayatsk.info"/>
    <x v="38"/>
    <s v="https://pbs.twimg.com/media/EGVa3CiXYAIDYBQ.png"/>
    <s v="https://pbs.twimg.com/media/EGVa3CiXYAIDYBQ.png"/>
    <x v="90"/>
    <s v="https://twitter.com/#!/hayatskinfo/status/1181450395035619328"/>
    <m/>
    <m/>
    <s v="1181450395035619328"/>
    <m/>
    <b v="0"/>
    <n v="0"/>
    <s v=""/>
    <b v="0"/>
    <s v="hy"/>
    <m/>
    <s v=""/>
    <b v="0"/>
    <n v="0"/>
    <s v=""/>
    <s v="Twitter Web App"/>
    <b v="0"/>
    <s v="1181450395035619328"/>
    <s v="Tweet"/>
    <n v="0"/>
    <n v="0"/>
    <m/>
    <m/>
    <m/>
    <m/>
    <m/>
    <m/>
    <m/>
    <m/>
    <n v="36"/>
    <s v="5"/>
    <s v="5"/>
    <m/>
    <m/>
    <m/>
    <m/>
    <m/>
    <m/>
    <m/>
    <m/>
    <m/>
  </r>
  <r>
    <s v="hayatskinfo"/>
    <s v="armenian_terror"/>
    <m/>
    <m/>
    <m/>
    <m/>
    <m/>
    <m/>
    <m/>
    <m/>
    <s v="No"/>
    <n v="105"/>
    <m/>
    <m/>
    <x v="1"/>
    <d v="2019-10-08T06:05:42.000"/>
    <s v="Մենք մեծ նշանակություն ենք տալիս Ադրբեջանի հետ համագործակցությանը» - Ղրղզստանի նախագահ_x000a_#Karabakh #Azerbaijan @KarabakhFound @armenian_terror #Armenia #Yerevan #NKpeace #KarabakhNow #Հայաստան #Երևան_x000a_https://t.co/X9u8XGr4HF https://t.co/9Hik60k5fr"/>
    <s v="http://hayatsk.info/news/92958"/>
    <s v="hayatsk.info"/>
    <x v="38"/>
    <s v="https://pbs.twimg.com/media/EGVbBvFX0AEMIX9.png"/>
    <s v="https://pbs.twimg.com/media/EGVbBvFX0AEMIX9.png"/>
    <x v="91"/>
    <s v="https://twitter.com/#!/hayatskinfo/status/1181450578519613440"/>
    <m/>
    <m/>
    <s v="1181450578519613440"/>
    <m/>
    <b v="0"/>
    <n v="0"/>
    <s v=""/>
    <b v="0"/>
    <s v="hy"/>
    <m/>
    <s v=""/>
    <b v="0"/>
    <n v="0"/>
    <s v=""/>
    <s v="Twitter Web App"/>
    <b v="0"/>
    <s v="1181450578519613440"/>
    <s v="Tweet"/>
    <n v="0"/>
    <n v="0"/>
    <m/>
    <m/>
    <m/>
    <m/>
    <m/>
    <m/>
    <m/>
    <m/>
    <n v="36"/>
    <s v="5"/>
    <s v="5"/>
    <m/>
    <m/>
    <m/>
    <m/>
    <m/>
    <m/>
    <m/>
    <m/>
    <m/>
  </r>
  <r>
    <s v="hayatskinfo"/>
    <s v="armenian_terror"/>
    <m/>
    <m/>
    <m/>
    <m/>
    <m/>
    <m/>
    <m/>
    <m/>
    <s v="No"/>
    <n v="106"/>
    <m/>
    <m/>
    <x v="1"/>
    <d v="2019-10-08T06:06:43.000"/>
    <s v="Թշնամին հրադադարը խախտել է խոշոր տրամաչափի գնդացիրներից և դիպուկահարներից_x000a_#Karabakh #Azerbaijan @KarabakhFound @armenian_terror #Armenia #Yerevan #NKpeace #KarabakhNow #Հայաստան #Երևան_x000a_https://t.co/Tkc3BfDrgW https://t.co/SOvmSOCyub"/>
    <s v="http://hayatsk.info/news/92962"/>
    <s v="hayatsk.info"/>
    <x v="38"/>
    <s v="https://pbs.twimg.com/media/EGVbQelXYAEdIF_.png"/>
    <s v="https://pbs.twimg.com/media/EGVbQelXYAEdIF_.png"/>
    <x v="92"/>
    <s v="https://twitter.com/#!/hayatskinfo/status/1181450831444500482"/>
    <m/>
    <m/>
    <s v="1181450831444500482"/>
    <m/>
    <b v="0"/>
    <n v="1"/>
    <s v=""/>
    <b v="0"/>
    <s v="hy"/>
    <m/>
    <s v=""/>
    <b v="0"/>
    <n v="0"/>
    <s v=""/>
    <s v="Twitter Web App"/>
    <b v="0"/>
    <s v="1181450831444500482"/>
    <s v="Tweet"/>
    <n v="0"/>
    <n v="0"/>
    <m/>
    <m/>
    <m/>
    <m/>
    <m/>
    <m/>
    <m/>
    <m/>
    <n v="36"/>
    <s v="5"/>
    <s v="5"/>
    <m/>
    <m/>
    <m/>
    <m/>
    <m/>
    <m/>
    <m/>
    <m/>
    <m/>
  </r>
  <r>
    <s v="hayatskinfo"/>
    <s v="armenian_terror"/>
    <m/>
    <m/>
    <m/>
    <m/>
    <m/>
    <m/>
    <m/>
    <m/>
    <s v="No"/>
    <n v="107"/>
    <m/>
    <m/>
    <x v="1"/>
    <d v="2019-10-08T09:02:43.000"/>
    <s v="Ադրբեջանի խորհրդարանը կքննարկի նոր վարչապետի հաստատման հարցը_x000a_#Karabakh #Azerbaijan @KarabakhFound @armenian_terror #Armenia #Yerevan #NKpeace #KarabakhNow #Հայաստան #Երևան_x000a_https://t.co/KNHiJTy3o9 https://t.co/AdSSiRppTJ"/>
    <s v="http://hayatsk.info/news/92978"/>
    <s v="hayatsk.info"/>
    <x v="38"/>
    <s v="https://pbs.twimg.com/media/EGWDiCEXYAA0kDZ.png"/>
    <s v="https://pbs.twimg.com/media/EGWDiCEXYAA0kDZ.png"/>
    <x v="93"/>
    <s v="https://twitter.com/#!/hayatskinfo/status/1181495126675349504"/>
    <m/>
    <m/>
    <s v="1181495126675349504"/>
    <m/>
    <b v="0"/>
    <n v="1"/>
    <s v=""/>
    <b v="0"/>
    <s v="hy"/>
    <m/>
    <s v=""/>
    <b v="0"/>
    <n v="0"/>
    <s v=""/>
    <s v="Twitter Web App"/>
    <b v="0"/>
    <s v="1181495126675349504"/>
    <s v="Tweet"/>
    <n v="0"/>
    <n v="0"/>
    <m/>
    <m/>
    <m/>
    <m/>
    <m/>
    <m/>
    <m/>
    <m/>
    <n v="36"/>
    <s v="5"/>
    <s v="5"/>
    <m/>
    <m/>
    <m/>
    <m/>
    <m/>
    <m/>
    <m/>
    <m/>
    <m/>
  </r>
  <r>
    <s v="hayatskinfo"/>
    <s v="armenian_terror"/>
    <m/>
    <m/>
    <m/>
    <m/>
    <m/>
    <m/>
    <m/>
    <m/>
    <s v="No"/>
    <n v="108"/>
    <m/>
    <m/>
    <x v="1"/>
    <d v="2019-10-08T13:54:30.000"/>
    <s v="«Ալի Ասադովը արժանավորապես կկատարի վարչապետի պարտականությունները». խոսնակ_x000a_#Karabakh #Azerbaijan @KarabakhFound @armenian_terror #Armenia #Yerevan #NKpeace #KarabakhNow #Հայաստան #Երևան_x000a_https://t.co/9ecaJx68Hf https://t.co/cW3ukY7ejd"/>
    <s v="http://hayatsk.info/news/92992"/>
    <s v="hayatsk.info"/>
    <x v="38"/>
    <s v="https://pbs.twimg.com/media/EGXGVYUWwAI2COl.jpg"/>
    <s v="https://pbs.twimg.com/media/EGXGVYUWwAI2COl.jpg"/>
    <x v="94"/>
    <s v="https://twitter.com/#!/hayatskinfo/status/1181568555000705025"/>
    <m/>
    <m/>
    <s v="1181568555000705025"/>
    <m/>
    <b v="0"/>
    <n v="0"/>
    <s v=""/>
    <b v="0"/>
    <s v="hy"/>
    <m/>
    <s v=""/>
    <b v="0"/>
    <n v="0"/>
    <s v=""/>
    <s v="Twitter Web App"/>
    <b v="0"/>
    <s v="1181568555000705025"/>
    <s v="Tweet"/>
    <n v="0"/>
    <n v="0"/>
    <m/>
    <m/>
    <m/>
    <m/>
    <m/>
    <m/>
    <m/>
    <m/>
    <n v="36"/>
    <s v="5"/>
    <s v="5"/>
    <m/>
    <m/>
    <m/>
    <m/>
    <m/>
    <m/>
    <m/>
    <m/>
    <m/>
  </r>
  <r>
    <s v="hayatskinfo"/>
    <s v="armenian_terror"/>
    <m/>
    <m/>
    <m/>
    <m/>
    <m/>
    <m/>
    <m/>
    <m/>
    <s v="No"/>
    <n v="109"/>
    <m/>
    <m/>
    <x v="1"/>
    <d v="2019-10-08T13:55:43.000"/>
    <s v="Նախարարների կաբինետում կիրականացվեն բարեփոխումներ. Սիյավուշ Նովրուզով_x000a_#Karabakh #Azerbaijan @KarabakhFound @armenian_terror #Armenia #Yerevan #NKpeace #KarabakhNow #Հայաստան #Երևան_x000a_https://t.co/ycJrObiJIS https://t.co/UfFJOFKroT"/>
    <s v="http://hayatsk.info/news/92999"/>
    <s v="hayatsk.info"/>
    <x v="38"/>
    <s v="https://pbs.twimg.com/media/EGXGnM2XkAERqw7.jpg"/>
    <s v="https://pbs.twimg.com/media/EGXGnM2XkAERqw7.jpg"/>
    <x v="95"/>
    <s v="https://twitter.com/#!/hayatskinfo/status/1181568859310043138"/>
    <m/>
    <m/>
    <s v="1181568859310043138"/>
    <m/>
    <b v="0"/>
    <n v="0"/>
    <s v=""/>
    <b v="0"/>
    <s v="hy"/>
    <m/>
    <s v=""/>
    <b v="0"/>
    <n v="0"/>
    <s v=""/>
    <s v="Twitter Web App"/>
    <b v="0"/>
    <s v="1181568859310043138"/>
    <s v="Tweet"/>
    <n v="0"/>
    <n v="0"/>
    <m/>
    <m/>
    <m/>
    <m/>
    <m/>
    <m/>
    <m/>
    <m/>
    <n v="36"/>
    <s v="5"/>
    <s v="5"/>
    <m/>
    <m/>
    <m/>
    <m/>
    <m/>
    <m/>
    <m/>
    <m/>
    <m/>
  </r>
  <r>
    <s v="hayatskinfo"/>
    <s v="armenian_terror"/>
    <m/>
    <m/>
    <m/>
    <m/>
    <m/>
    <m/>
    <m/>
    <m/>
    <s v="No"/>
    <n v="110"/>
    <m/>
    <m/>
    <x v="1"/>
    <d v="2019-10-08T13:57:44.000"/>
    <s v="Ալի Ասադովի վարչապետ նշանակվել համար հավանություն է տրվել. Թարմացվել է_x000a_#Karabakh #Azerbaijan @KarabakhFound @armenian_terror #Armenia #Yerevan #NKpeace #KarabakhNow #Հայաստան #Երևան_x000a_https://t.co/IXnskwgJfo https://t.co/q3XI7HNDB9"/>
    <s v="http://hayatsk.info/news/92995"/>
    <s v="hayatsk.info"/>
    <x v="38"/>
    <s v="https://pbs.twimg.com/media/EGXHE7iW4AEQQlA.jpg"/>
    <s v="https://pbs.twimg.com/media/EGXHE7iW4AEQQlA.jpg"/>
    <x v="96"/>
    <s v="https://twitter.com/#!/hayatskinfo/status/1181569370096619520"/>
    <m/>
    <m/>
    <s v="1181569370096619520"/>
    <m/>
    <b v="0"/>
    <n v="0"/>
    <s v=""/>
    <b v="0"/>
    <s v="hy"/>
    <m/>
    <s v=""/>
    <b v="0"/>
    <n v="0"/>
    <s v=""/>
    <s v="Twitter Web App"/>
    <b v="0"/>
    <s v="1181569370096619520"/>
    <s v="Tweet"/>
    <n v="0"/>
    <n v="0"/>
    <m/>
    <m/>
    <m/>
    <m/>
    <m/>
    <m/>
    <m/>
    <m/>
    <n v="36"/>
    <s v="5"/>
    <s v="5"/>
    <m/>
    <m/>
    <m/>
    <m/>
    <m/>
    <m/>
    <m/>
    <m/>
    <m/>
  </r>
  <r>
    <s v="hayatskinfo"/>
    <s v="armenian_terror"/>
    <m/>
    <m/>
    <m/>
    <m/>
    <m/>
    <m/>
    <m/>
    <m/>
    <s v="No"/>
    <n v="111"/>
    <m/>
    <m/>
    <x v="1"/>
    <d v="2019-10-08T13:58:39.000"/>
    <s v="Նախագահը և նրա տիկինը մասնակցել են բնակելի համալիրի բացմանը_x000a_#Karabakh #Azerbaijan @KarabakhFound @armenian_terror #Armenia #Yerevan #NKpeace #KarabakhNow #Հայաստան #Երևան_x000a_https://t.co/ZtkSYpC7Ma https://t.co/BgmgenWJw0"/>
    <s v="http://hayatsk.info/news/92986"/>
    <s v="hayatsk.info"/>
    <x v="38"/>
    <s v="https://pbs.twimg.com/media/EGXHSPiXUAEBsJr.jpg"/>
    <s v="https://pbs.twimg.com/media/EGXHSPiXUAEBsJr.jpg"/>
    <x v="97"/>
    <s v="https://twitter.com/#!/hayatskinfo/status/1181569598753255427"/>
    <m/>
    <m/>
    <s v="1181569598753255427"/>
    <m/>
    <b v="0"/>
    <n v="0"/>
    <s v=""/>
    <b v="0"/>
    <s v="hy"/>
    <m/>
    <s v=""/>
    <b v="0"/>
    <n v="0"/>
    <s v=""/>
    <s v="Twitter Web App"/>
    <b v="0"/>
    <s v="1181569598753255427"/>
    <s v="Tweet"/>
    <n v="0"/>
    <n v="0"/>
    <m/>
    <m/>
    <m/>
    <m/>
    <m/>
    <m/>
    <m/>
    <m/>
    <n v="36"/>
    <s v="5"/>
    <s v="5"/>
    <m/>
    <m/>
    <m/>
    <m/>
    <m/>
    <m/>
    <m/>
    <m/>
    <m/>
  </r>
  <r>
    <s v="hayatskinfo"/>
    <s v="armenian_terror"/>
    <m/>
    <m/>
    <m/>
    <m/>
    <m/>
    <m/>
    <m/>
    <m/>
    <s v="No"/>
    <n v="112"/>
    <m/>
    <m/>
    <x v="1"/>
    <d v="2019-10-08T13:59:20.000"/>
    <s v="Զաքիր Հասանովը հանդիպել է Ռուսաստանի գլխավոր զինվորական դատախազի հետ_x000a_#Karabakh #Azerbaijan @KarabakhFound @armenian_terror #Armenia #Yerevan #NKpeace #KarabakhNow #Հայաստան #Երևան_x000a_https://t.co/cwWPNUc2ci https://t.co/T0kHClaO3u"/>
    <s v="http://hayatsk.info/news/92997"/>
    <s v="hayatsk.info"/>
    <x v="38"/>
    <s v="https://pbs.twimg.com/media/EGXHcS0X0AYjqY7.jpg"/>
    <s v="https://pbs.twimg.com/media/EGXHcS0X0AYjqY7.jpg"/>
    <x v="98"/>
    <s v="https://twitter.com/#!/hayatskinfo/status/1181569772313616389"/>
    <m/>
    <m/>
    <s v="1181569772313616389"/>
    <m/>
    <b v="0"/>
    <n v="0"/>
    <s v=""/>
    <b v="0"/>
    <s v="hy"/>
    <m/>
    <s v=""/>
    <b v="0"/>
    <n v="0"/>
    <s v=""/>
    <s v="Twitter Web App"/>
    <b v="0"/>
    <s v="1181569772313616389"/>
    <s v="Tweet"/>
    <n v="0"/>
    <n v="0"/>
    <m/>
    <m/>
    <m/>
    <m/>
    <m/>
    <m/>
    <m/>
    <m/>
    <n v="36"/>
    <s v="5"/>
    <s v="5"/>
    <m/>
    <m/>
    <m/>
    <m/>
    <m/>
    <m/>
    <m/>
    <m/>
    <m/>
  </r>
  <r>
    <s v="hayatskinfo"/>
    <s v="armenian_terror"/>
    <m/>
    <m/>
    <m/>
    <m/>
    <m/>
    <m/>
    <m/>
    <m/>
    <s v="No"/>
    <n v="113"/>
    <m/>
    <m/>
    <x v="1"/>
    <d v="2019-10-08T14:00:20.000"/>
    <s v="Վրաստանի վարչապետը իր առաջին այցը կկատարի Ադրբեջան_x000a_#Karabakh #Azerbaijan @KarabakhFound @armenian_terror #Armenia #Yerevan #NKpeace #KarabakhNow #Հայաստան #Երևան_x000a_https://t.co/LZgoKhX5iR https://t.co/OM9N9gWydm"/>
    <s v="http://hayatsk.info/news/93001"/>
    <s v="hayatsk.info"/>
    <x v="38"/>
    <s v="https://pbs.twimg.com/media/EGXHq4wX0AEO83j.jpg"/>
    <s v="https://pbs.twimg.com/media/EGXHq4wX0AEO83j.jpg"/>
    <x v="99"/>
    <s v="https://twitter.com/#!/hayatskinfo/status/1181570021954338820"/>
    <m/>
    <m/>
    <s v="1181570021954338820"/>
    <m/>
    <b v="0"/>
    <n v="0"/>
    <s v=""/>
    <b v="0"/>
    <s v="hy"/>
    <m/>
    <s v=""/>
    <b v="0"/>
    <n v="0"/>
    <s v=""/>
    <s v="Twitter Web App"/>
    <b v="0"/>
    <s v="1181570021954338820"/>
    <s v="Tweet"/>
    <n v="0"/>
    <n v="0"/>
    <m/>
    <m/>
    <m/>
    <m/>
    <m/>
    <m/>
    <m/>
    <m/>
    <n v="36"/>
    <s v="5"/>
    <s v="5"/>
    <m/>
    <m/>
    <m/>
    <m/>
    <m/>
    <m/>
    <m/>
    <m/>
    <m/>
  </r>
  <r>
    <s v="hayatskinfo"/>
    <s v="hayatskinfo"/>
    <m/>
    <m/>
    <m/>
    <m/>
    <m/>
    <m/>
    <m/>
    <m/>
    <s v="No"/>
    <n v="150"/>
    <m/>
    <m/>
    <x v="0"/>
    <d v="2019-09-25T09:05:12.000"/>
    <s v="Շարունակվում է թշնամու սաբոտաժը_x000a_#Karabakh #Azerbaijan #Armenia #Yerevan #NKpeace #KarabakhNow #Հայաստան #Երևան_x000a_https://t.co/9kj4H4YK6F https://t.co/E0mKKPOhOx"/>
    <s v="http://hayatsk.info/news/91988"/>
    <s v="hayatsk.info"/>
    <x v="38"/>
    <s v="https://pbs.twimg.com/media/EFTHc4RW4AAauD9.jpg"/>
    <s v="https://pbs.twimg.com/media/EFTHc4RW4AAauD9.jpg"/>
    <x v="100"/>
    <s v="https://twitter.com/#!/hayatskinfo/status/1176784708774092800"/>
    <m/>
    <m/>
    <s v="1176784708774092800"/>
    <m/>
    <b v="0"/>
    <n v="0"/>
    <s v=""/>
    <b v="0"/>
    <s v="hy"/>
    <m/>
    <s v=""/>
    <b v="0"/>
    <n v="0"/>
    <s v=""/>
    <s v="Twitter Web App"/>
    <b v="0"/>
    <s v="1176784708774092800"/>
    <s v="Tweet"/>
    <n v="0"/>
    <n v="0"/>
    <m/>
    <m/>
    <m/>
    <m/>
    <m/>
    <m/>
    <m/>
    <m/>
    <n v="69"/>
    <s v="5"/>
    <s v="5"/>
    <n v="0"/>
    <n v="0"/>
    <n v="0"/>
    <n v="0"/>
    <n v="0"/>
    <n v="0"/>
    <n v="12"/>
    <n v="100"/>
    <n v="12"/>
  </r>
  <r>
    <s v="hayatskinfo"/>
    <s v="hayatskinfo"/>
    <m/>
    <m/>
    <m/>
    <m/>
    <m/>
    <m/>
    <m/>
    <m/>
    <s v="No"/>
    <n v="151"/>
    <m/>
    <m/>
    <x v="0"/>
    <d v="2019-09-25T09:05:45.000"/>
    <s v="Վարդաշենի հանրակացարանների բնակիչները քաղաքապետարանում են. պահանջում են լուծել վթարային շենքերի հարցը. ուղիղ_x000a_#Karabakh #Azerbaijan #Armenia #Yerevan #NKpeace #KarabakhNow #Հայաստան #Երևան_x000a_https://t.co/1cnUmGXe1E https://t.co/kP5fylWAHl"/>
    <s v="http://hayatsk.info/news/91994"/>
    <s v="hayatsk.info"/>
    <x v="38"/>
    <s v="https://pbs.twimg.com/media/EFTHk5qXYAIx6Ph.jpg"/>
    <s v="https://pbs.twimg.com/media/EFTHk5qXYAIx6Ph.jpg"/>
    <x v="101"/>
    <s v="https://twitter.com/#!/hayatskinfo/status/1176784846485630978"/>
    <m/>
    <m/>
    <s v="1176784846485630978"/>
    <m/>
    <b v="0"/>
    <n v="0"/>
    <s v=""/>
    <b v="0"/>
    <s v="hy"/>
    <m/>
    <s v=""/>
    <b v="0"/>
    <n v="0"/>
    <s v=""/>
    <s v="Twitter Web App"/>
    <b v="0"/>
    <s v="1176784846485630978"/>
    <s v="Tweet"/>
    <n v="0"/>
    <n v="0"/>
    <m/>
    <m/>
    <m/>
    <m/>
    <m/>
    <m/>
    <m/>
    <m/>
    <n v="69"/>
    <s v="5"/>
    <s v="5"/>
    <n v="0"/>
    <n v="0"/>
    <n v="0"/>
    <n v="0"/>
    <n v="0"/>
    <n v="0"/>
    <n v="20"/>
    <n v="100"/>
    <n v="20"/>
  </r>
  <r>
    <s v="hayatskinfo"/>
    <s v="hayatskinfo"/>
    <m/>
    <m/>
    <m/>
    <m/>
    <m/>
    <m/>
    <m/>
    <m/>
    <s v="No"/>
    <n v="152"/>
    <m/>
    <m/>
    <x v="0"/>
    <d v="2019-09-25T09:06:06.000"/>
    <s v="Հայաստանը պետք է անհապաղ ազատի Ադրբեջանի գրավյալ տարածքները․ Ուսայմինա_x000a_#Karabakh #Azerbaijan #Armenia #Yerevan #NKpeace #KarabakhNow #Հայաստան #Երևան_x000a_https://t.co/rxU7Jb9gbE https://t.co/r2bAdHuoC4"/>
    <s v="http://hayatsk.info/news/92004"/>
    <s v="hayatsk.info"/>
    <x v="38"/>
    <s v="https://pbs.twimg.com/media/EFTHqJOX4AAgPqf.jpg"/>
    <s v="https://pbs.twimg.com/media/EFTHqJOX4AAgPqf.jpg"/>
    <x v="102"/>
    <s v="https://twitter.com/#!/hayatskinfo/status/1176784934180179970"/>
    <m/>
    <m/>
    <s v="1176784934180179970"/>
    <m/>
    <b v="0"/>
    <n v="0"/>
    <s v=""/>
    <b v="0"/>
    <s v="hy"/>
    <m/>
    <s v=""/>
    <b v="0"/>
    <n v="0"/>
    <s v=""/>
    <s v="Twitter Web App"/>
    <b v="0"/>
    <s v="1176784934180179970"/>
    <s v="Tweet"/>
    <n v="0"/>
    <n v="0"/>
    <m/>
    <m/>
    <m/>
    <m/>
    <m/>
    <m/>
    <m/>
    <m/>
    <n v="69"/>
    <s v="5"/>
    <s v="5"/>
    <n v="0"/>
    <n v="0"/>
    <n v="0"/>
    <n v="0"/>
    <n v="0"/>
    <n v="0"/>
    <n v="17"/>
    <n v="100"/>
    <n v="17"/>
  </r>
  <r>
    <s v="hayatskinfo"/>
    <s v="hayatskinfo"/>
    <m/>
    <m/>
    <m/>
    <m/>
    <m/>
    <m/>
    <m/>
    <m/>
    <s v="No"/>
    <n v="153"/>
    <m/>
    <m/>
    <x v="0"/>
    <d v="2019-09-25T09:06:25.000"/>
    <s v="Նախագահը և առաջին տիկինը բացման արարողությանը - Լուսանկար_x000a_#Karabakh #Azerbaijan #Armenia #Yerevan #NKpeace #KarabakhNow #Հայաստան #Երևան_x000a_https://t.co/zh1yZv6xQh https://t.co/xxywj3U729"/>
    <s v="http://hayatsk.info/news/92006"/>
    <s v="hayatsk.info"/>
    <x v="38"/>
    <s v="https://pbs.twimg.com/media/EFTHurYX4AAw30O.jpg"/>
    <s v="https://pbs.twimg.com/media/EFTHurYX4AAw30O.jpg"/>
    <x v="103"/>
    <s v="https://twitter.com/#!/hayatskinfo/status/1176785012609495040"/>
    <m/>
    <m/>
    <s v="1176785012609495040"/>
    <m/>
    <b v="0"/>
    <n v="0"/>
    <s v=""/>
    <b v="0"/>
    <s v="hy"/>
    <m/>
    <s v=""/>
    <b v="0"/>
    <n v="0"/>
    <s v=""/>
    <s v="Twitter Web App"/>
    <b v="0"/>
    <s v="1176785012609495040"/>
    <s v="Tweet"/>
    <n v="0"/>
    <n v="0"/>
    <m/>
    <m/>
    <m/>
    <m/>
    <m/>
    <m/>
    <m/>
    <m/>
    <n v="69"/>
    <s v="5"/>
    <s v="5"/>
    <n v="0"/>
    <n v="0"/>
    <n v="0"/>
    <n v="0"/>
    <n v="0"/>
    <n v="0"/>
    <n v="15"/>
    <n v="100"/>
    <n v="15"/>
  </r>
  <r>
    <s v="hayatskinfo"/>
    <s v="hayatskinfo"/>
    <m/>
    <m/>
    <m/>
    <m/>
    <m/>
    <m/>
    <m/>
    <m/>
    <s v="No"/>
    <n v="154"/>
    <m/>
    <m/>
    <x v="0"/>
    <d v="2019-09-25T09:06:41.000"/>
    <s v="«Սանիթեք»-ի աշխատակիցները բողոքի ակցիա են իրականացնում ընկերության գրասենյակի մոտ. VIDEO_x000a_#Karabakh #Azerbaijan #Armenia #Yerevan #NKpeace #KarabakhNow #Հայաստան #Երևան_x000a_https://t.co/HhwrhKmWWi https://t.co/QqnVOmgb5h"/>
    <s v="http://hayatsk.info/news/92007"/>
    <s v="hayatsk.info"/>
    <x v="38"/>
    <s v="https://pbs.twimg.com/media/EFTHyfLXUAEaU1d.jpg"/>
    <s v="https://pbs.twimg.com/media/EFTHyfLXUAEaU1d.jpg"/>
    <x v="104"/>
    <s v="https://twitter.com/#!/hayatskinfo/status/1176785079051476992"/>
    <m/>
    <m/>
    <s v="1176785079051476992"/>
    <m/>
    <b v="0"/>
    <n v="0"/>
    <s v=""/>
    <b v="0"/>
    <s v="hy"/>
    <m/>
    <s v=""/>
    <b v="0"/>
    <n v="0"/>
    <s v=""/>
    <s v="Twitter Web App"/>
    <b v="0"/>
    <s v="1176785079051476992"/>
    <s v="Tweet"/>
    <n v="0"/>
    <n v="0"/>
    <m/>
    <m/>
    <m/>
    <m/>
    <m/>
    <m/>
    <m/>
    <m/>
    <n v="69"/>
    <s v="5"/>
    <s v="5"/>
    <n v="0"/>
    <n v="0"/>
    <n v="0"/>
    <n v="0"/>
    <n v="0"/>
    <n v="0"/>
    <n v="19"/>
    <n v="100"/>
    <n v="19"/>
  </r>
  <r>
    <s v="hayatskinfo"/>
    <s v="hayatskinfo"/>
    <m/>
    <m/>
    <m/>
    <m/>
    <m/>
    <m/>
    <m/>
    <m/>
    <s v="No"/>
    <n v="155"/>
    <m/>
    <m/>
    <x v="0"/>
    <d v="2019-09-25T14:06:05.000"/>
    <s v="Հայկ Մարությանն ա քաղաքապետ, Պողոսն ա, Պետրոսն ա, մեզ չի հետաքրքրում, մեզ հետաքրքրում ա մեր գումարները. Աշխատակից_x000a_#Karabakh #Azerbaijan #Armenia #Yerevan #NKpeace #KarabakhNow #Հայաստան #Երևան_x000a_https://t.co/s4uTdVE6oI https://t.co/Y6R0Z0jysr"/>
    <s v="http://hayatsk.info/news/92036"/>
    <s v="hayatsk.info"/>
    <x v="38"/>
    <s v="https://pbs.twimg.com/media/EFUMUY9XsAE-xta.jpg"/>
    <s v="https://pbs.twimg.com/media/EFUMUY9XsAE-xta.jpg"/>
    <x v="105"/>
    <s v="https://twitter.com/#!/hayatskinfo/status/1176860428137324544"/>
    <m/>
    <m/>
    <s v="1176860428137324544"/>
    <m/>
    <b v="0"/>
    <n v="0"/>
    <s v=""/>
    <b v="0"/>
    <s v="hy"/>
    <m/>
    <s v=""/>
    <b v="0"/>
    <n v="0"/>
    <s v=""/>
    <s v="Twitter Web App"/>
    <b v="0"/>
    <s v="1176860428137324544"/>
    <s v="Tweet"/>
    <n v="0"/>
    <n v="0"/>
    <m/>
    <m/>
    <m/>
    <m/>
    <m/>
    <m/>
    <m/>
    <m/>
    <n v="69"/>
    <s v="5"/>
    <s v="5"/>
    <n v="0"/>
    <n v="0"/>
    <n v="0"/>
    <n v="0"/>
    <n v="0"/>
    <n v="0"/>
    <n v="25"/>
    <n v="100"/>
    <n v="25"/>
  </r>
  <r>
    <s v="hayatskinfo"/>
    <s v="hayatskinfo"/>
    <m/>
    <m/>
    <m/>
    <m/>
    <m/>
    <m/>
    <m/>
    <m/>
    <s v="No"/>
    <n v="156"/>
    <m/>
    <m/>
    <x v="0"/>
    <d v="2019-09-25T14:06:52.000"/>
    <s v="«Կովկասյան արծիվ-2019» զորավարժություններում կրակային վարժություններ են կատարել. VIDEO_x000a_#Karabakh #Azerbaijan #Armenia #Yerevan #NKpeace #KarabakhNow #Հայաստան #Երևան_x000a_https://t.co/AOrE7yAjBS https://t.co/Yd9XKbNXTs"/>
    <s v="http://hayatsk.info/news/92027"/>
    <s v="hayatsk.info"/>
    <x v="38"/>
    <s v="https://pbs.twimg.com/media/EFUMa1IXoAIVvne.jpg"/>
    <s v="https://pbs.twimg.com/media/EFUMa1IXoAIVvne.jpg"/>
    <x v="106"/>
    <s v="https://twitter.com/#!/hayatskinfo/status/1176860623998730254"/>
    <m/>
    <m/>
    <s v="1176860623998730254"/>
    <m/>
    <b v="0"/>
    <n v="0"/>
    <s v=""/>
    <b v="0"/>
    <s v="hy"/>
    <m/>
    <s v=""/>
    <b v="0"/>
    <n v="0"/>
    <s v=""/>
    <s v="Twitter Web App"/>
    <b v="0"/>
    <s v="1176860623998730254"/>
    <s v="Tweet"/>
    <n v="0"/>
    <n v="0"/>
    <m/>
    <m/>
    <m/>
    <m/>
    <m/>
    <m/>
    <m/>
    <m/>
    <n v="69"/>
    <s v="5"/>
    <s v="5"/>
    <n v="0"/>
    <n v="0"/>
    <n v="0"/>
    <n v="0"/>
    <n v="0"/>
    <n v="0"/>
    <n v="17"/>
    <n v="100"/>
    <n v="17"/>
  </r>
  <r>
    <s v="hayatskinfo"/>
    <s v="hayatskinfo"/>
    <m/>
    <m/>
    <m/>
    <m/>
    <m/>
    <m/>
    <m/>
    <m/>
    <s v="No"/>
    <n v="157"/>
    <m/>
    <m/>
    <x v="0"/>
    <d v="2019-09-25T14:07:50.000"/>
    <s v="Ադրբեջանը՝ Կենտրոնական Ասիայի և Աֆղանստանի հետ ԱՄՆ-ի հաղորդակցությունն ապահովող հիմնական երկիրն. Մամեդյարով_x000a_#Karabakh #Azerbaijan #Armenia #Yerevan #NKpeace #KarabakhNow #Հայաստան #Երևան_x000a_https://t.co/NYSGIMKYDi https://t.co/Mfk9z9crqh"/>
    <s v="http://hayatsk.info/news/92034"/>
    <s v="hayatsk.info"/>
    <x v="38"/>
    <s v="https://pbs.twimg.com/media/EFUMt7kX4AUAKoz.jpg"/>
    <s v="https://pbs.twimg.com/media/EFUMt7kX4AUAKoz.jpg"/>
    <x v="107"/>
    <s v="https://twitter.com/#!/hayatskinfo/status/1176860866546978816"/>
    <m/>
    <m/>
    <s v="1176860866546978816"/>
    <m/>
    <b v="0"/>
    <n v="0"/>
    <s v=""/>
    <b v="0"/>
    <s v="hy"/>
    <m/>
    <s v=""/>
    <b v="0"/>
    <n v="0"/>
    <s v=""/>
    <s v="Twitter Web App"/>
    <b v="0"/>
    <s v="1176860866546978816"/>
    <s v="Tweet"/>
    <n v="0"/>
    <n v="0"/>
    <m/>
    <m/>
    <m/>
    <m/>
    <m/>
    <m/>
    <m/>
    <m/>
    <n v="69"/>
    <s v="5"/>
    <s v="5"/>
    <n v="0"/>
    <n v="0"/>
    <n v="0"/>
    <n v="0"/>
    <n v="0"/>
    <n v="0"/>
    <n v="21"/>
    <n v="100"/>
    <n v="21"/>
  </r>
  <r>
    <s v="hayatskinfo"/>
    <s v="hayatskinfo"/>
    <m/>
    <m/>
    <m/>
    <m/>
    <m/>
    <m/>
    <m/>
    <m/>
    <s v="No"/>
    <n v="158"/>
    <m/>
    <m/>
    <x v="0"/>
    <d v="2019-09-25T14:08:14.000"/>
    <s v="Ղարաբաղի ադրբեջանական համայնքի ղեկավարը պատասխանել է Փաշինյանին_x000a_#Karabakh #Azerbaijan #Armenia #Yerevan #NKpeace #KarabakhNow #Հայաստան #Երևան_x000a_https://t.co/0cMEzL9jU8 https://t.co/HaL4hnjlvW"/>
    <s v="http://hayatsk.info/news/92028"/>
    <s v="hayatsk.info"/>
    <x v="38"/>
    <s v="https://pbs.twimg.com/media/EFUMz6kXkAYE7dW.jpg"/>
    <s v="https://pbs.twimg.com/media/EFUMz6kXkAYE7dW.jpg"/>
    <x v="108"/>
    <s v="https://twitter.com/#!/hayatskinfo/status/1176860969005441024"/>
    <m/>
    <m/>
    <s v="1176860969005441024"/>
    <m/>
    <b v="0"/>
    <n v="0"/>
    <s v=""/>
    <b v="0"/>
    <s v="hy"/>
    <m/>
    <s v=""/>
    <b v="0"/>
    <n v="0"/>
    <s v=""/>
    <s v="Twitter Web App"/>
    <b v="0"/>
    <s v="1176860969005441024"/>
    <s v="Tweet"/>
    <n v="0"/>
    <n v="0"/>
    <m/>
    <m/>
    <m/>
    <m/>
    <m/>
    <m/>
    <m/>
    <m/>
    <n v="69"/>
    <s v="5"/>
    <s v="5"/>
    <n v="0"/>
    <n v="0"/>
    <n v="0"/>
    <n v="0"/>
    <n v="0"/>
    <n v="0"/>
    <n v="15"/>
    <n v="100"/>
    <n v="15"/>
  </r>
  <r>
    <s v="hayatskinfo"/>
    <s v="hayatskinfo"/>
    <m/>
    <m/>
    <m/>
    <m/>
    <m/>
    <m/>
    <m/>
    <m/>
    <s v="No"/>
    <n v="159"/>
    <m/>
    <m/>
    <x v="0"/>
    <d v="2019-09-25T14:08:47.000"/>
    <s v="Ադրբեջանական բանակի բոլոր ԱԹՍ-ները իրենց տեղում են. Ադրբեջանի Պնախարաություն_x000a_#Karabakh #Azerbaijan #Armenia #Yerevan #NKpeace #KarabakhNow #Հայաստան #Երևան_x000a_https://t.co/HrkSFY01oa https://t.co/CDG2tJSCFl"/>
    <s v="http://hayatsk.info/news/92033"/>
    <s v="hayatsk.info"/>
    <x v="38"/>
    <s v="https://pbs.twimg.com/media/EFUM74tX4AEkzeE.jpg"/>
    <s v="https://pbs.twimg.com/media/EFUM74tX4AEkzeE.jpg"/>
    <x v="109"/>
    <s v="https://twitter.com/#!/hayatskinfo/status/1176861107023163395"/>
    <m/>
    <m/>
    <s v="1176861107023163395"/>
    <m/>
    <b v="0"/>
    <n v="0"/>
    <s v=""/>
    <b v="0"/>
    <s v="hy"/>
    <m/>
    <s v=""/>
    <b v="0"/>
    <n v="0"/>
    <s v=""/>
    <s v="Twitter Web App"/>
    <b v="0"/>
    <s v="1176861107023163395"/>
    <s v="Tweet"/>
    <n v="0"/>
    <n v="0"/>
    <m/>
    <m/>
    <m/>
    <m/>
    <m/>
    <m/>
    <m/>
    <m/>
    <n v="69"/>
    <s v="5"/>
    <s v="5"/>
    <n v="0"/>
    <n v="0"/>
    <n v="0"/>
    <n v="0"/>
    <n v="0"/>
    <n v="0"/>
    <n v="18"/>
    <n v="100"/>
    <n v="18"/>
  </r>
  <r>
    <s v="hayatskinfo"/>
    <s v="hayatskinfo"/>
    <m/>
    <m/>
    <m/>
    <m/>
    <m/>
    <m/>
    <m/>
    <m/>
    <s v="No"/>
    <n v="160"/>
    <m/>
    <m/>
    <x v="0"/>
    <d v="2019-09-26T05:58:05.000"/>
    <s v="Թշնամին հրադադարը խախտել է խոշոր տրամաչափի գնդացիրներից_x000a_#Karabakh #Azerbaijan #Armenia #Yerevan #NKpeace #KarabakhNow #Հայաստան #Երևան_x000a_https://t.co/pROX7Cl3ky https://t.co/veGb5jjWoA"/>
    <s v="http://hayatsk.info/news/92062"/>
    <s v="hayatsk.info"/>
    <x v="38"/>
    <s v="https://pbs.twimg.com/media/EFXmMwPXkAIQ64y.png"/>
    <s v="https://pbs.twimg.com/media/EFXmMwPXkAIQ64y.png"/>
    <x v="110"/>
    <s v="https://twitter.com/#!/hayatskinfo/status/1177100006911877120"/>
    <m/>
    <m/>
    <s v="1177100006911877120"/>
    <m/>
    <b v="0"/>
    <n v="0"/>
    <s v=""/>
    <b v="0"/>
    <s v="hy"/>
    <m/>
    <s v=""/>
    <b v="0"/>
    <n v="0"/>
    <s v=""/>
    <s v="Twitter Web App"/>
    <b v="0"/>
    <s v="1177100006911877120"/>
    <s v="Tweet"/>
    <n v="0"/>
    <n v="0"/>
    <m/>
    <m/>
    <m/>
    <m/>
    <m/>
    <m/>
    <m/>
    <m/>
    <n v="69"/>
    <s v="5"/>
    <s v="5"/>
    <n v="0"/>
    <n v="0"/>
    <n v="0"/>
    <n v="0"/>
    <n v="0"/>
    <n v="0"/>
    <n v="15"/>
    <n v="100"/>
    <n v="15"/>
  </r>
  <r>
    <s v="hayatskinfo"/>
    <s v="hayatskinfo"/>
    <m/>
    <m/>
    <m/>
    <m/>
    <m/>
    <m/>
    <m/>
    <m/>
    <s v="No"/>
    <n v="161"/>
    <m/>
    <m/>
    <x v="0"/>
    <d v="2019-09-26T05:58:42.000"/>
    <s v="ԵԱՀԿ Մինսկի խմբի համանախագահները հանդես են եկել հայտարարությամբ_x000a_#Karabakh #Azerbaijan #Armenia #Yerevan #NKpeace #KarabakhNow #Հայաստան #Երևան_x000a_https://t.co/Us9B6oQsY1 https://t.co/EHyezPpzO0"/>
    <s v="http://hayatsk.info/news/92064"/>
    <s v="hayatsk.info"/>
    <x v="38"/>
    <s v="https://pbs.twimg.com/media/EFXmWIcWkAAev2d.png"/>
    <s v="https://pbs.twimg.com/media/EFXmWIcWkAAev2d.png"/>
    <x v="111"/>
    <s v="https://twitter.com/#!/hayatskinfo/status/1177100159513223168"/>
    <m/>
    <m/>
    <s v="1177100159513223168"/>
    <m/>
    <b v="0"/>
    <n v="0"/>
    <s v=""/>
    <b v="0"/>
    <s v="hy"/>
    <m/>
    <s v=""/>
    <b v="0"/>
    <n v="0"/>
    <s v=""/>
    <s v="Twitter Web App"/>
    <b v="0"/>
    <s v="1177100159513223168"/>
    <s v="Tweet"/>
    <n v="0"/>
    <n v="0"/>
    <m/>
    <m/>
    <m/>
    <m/>
    <m/>
    <m/>
    <m/>
    <m/>
    <n v="69"/>
    <s v="5"/>
    <s v="5"/>
    <n v="0"/>
    <n v="0"/>
    <n v="0"/>
    <n v="0"/>
    <n v="0"/>
    <n v="0"/>
    <n v="16"/>
    <n v="100"/>
    <n v="16"/>
  </r>
  <r>
    <s v="hayatskinfo"/>
    <s v="hayatskinfo"/>
    <m/>
    <m/>
    <m/>
    <m/>
    <m/>
    <m/>
    <m/>
    <m/>
    <s v="No"/>
    <n v="162"/>
    <m/>
    <m/>
    <x v="0"/>
    <d v="2019-09-26T05:59:40.000"/>
    <s v="Հայաստանի ԱԻՆ-ը հրապարակել է վթարից տուժած զինծառայողների անունները - VIDEO_x000a_#Karabakh #Azerbaijan #Armenia #Yerevan #NKpeace #KarabakhNow #Հայաստան #Երևան_x000a_https://t.co/iJLkV9KHKR https://t.co/yKIaFUKHVV"/>
    <s v="http://hayatsk.info/news/92063"/>
    <s v="hayatsk.info"/>
    <x v="38"/>
    <s v="https://pbs.twimg.com/media/EFXmkYXXoAIrna0.png"/>
    <s v="https://pbs.twimg.com/media/EFXmkYXXoAIrna0.png"/>
    <x v="112"/>
    <s v="https://twitter.com/#!/hayatskinfo/status/1177100406327042049"/>
    <m/>
    <m/>
    <s v="1177100406327042049"/>
    <m/>
    <b v="0"/>
    <n v="0"/>
    <s v=""/>
    <b v="0"/>
    <s v="hy"/>
    <m/>
    <s v=""/>
    <b v="0"/>
    <n v="0"/>
    <s v=""/>
    <s v="Twitter Web App"/>
    <b v="0"/>
    <s v="1177100406327042049"/>
    <s v="Tweet"/>
    <n v="0"/>
    <n v="0"/>
    <m/>
    <m/>
    <m/>
    <m/>
    <m/>
    <m/>
    <m/>
    <m/>
    <n v="69"/>
    <s v="5"/>
    <s v="5"/>
    <n v="0"/>
    <n v="0"/>
    <n v="0"/>
    <n v="0"/>
    <n v="0"/>
    <n v="0"/>
    <n v="18"/>
    <n v="100"/>
    <n v="18"/>
  </r>
  <r>
    <s v="hayatskinfo"/>
    <s v="hayatskinfo"/>
    <m/>
    <m/>
    <m/>
    <m/>
    <m/>
    <m/>
    <m/>
    <m/>
    <s v="No"/>
    <n v="163"/>
    <m/>
    <m/>
    <x v="0"/>
    <d v="2019-09-26T09:06:19.000"/>
    <s v="Համանախագահները մերժում են Փաշինյանի հայտարարությունները. Ֆարիդ Շաֆիև_x000a_#Karabakh #Azerbaijan #Armenia #Yerevan #NKpeace #KarabakhNow #Հայաստան #Երևան_x000a_https://t.co/dts026mdkv https://t.co/uqsY3Z8HCZ"/>
    <s v="http://hayatsk.info/news/92083"/>
    <s v="hayatsk.info"/>
    <x v="38"/>
    <s v="https://pbs.twimg.com/media/EFYRROWXYAAPVsH.png"/>
    <s v="https://pbs.twimg.com/media/EFYRROWXYAAPVsH.png"/>
    <x v="113"/>
    <s v="https://twitter.com/#!/hayatskinfo/status/1177147374466195456"/>
    <m/>
    <m/>
    <s v="1177147374466195456"/>
    <m/>
    <b v="0"/>
    <n v="2"/>
    <s v=""/>
    <b v="0"/>
    <s v="hy"/>
    <m/>
    <s v=""/>
    <b v="0"/>
    <n v="0"/>
    <s v=""/>
    <s v="Twitter Web App"/>
    <b v="0"/>
    <s v="1177147374466195456"/>
    <s v="Tweet"/>
    <n v="0"/>
    <n v="0"/>
    <m/>
    <m/>
    <m/>
    <m/>
    <m/>
    <m/>
    <m/>
    <m/>
    <n v="69"/>
    <s v="5"/>
    <s v="5"/>
    <n v="0"/>
    <n v="0"/>
    <n v="0"/>
    <n v="0"/>
    <n v="0"/>
    <n v="0"/>
    <n v="15"/>
    <n v="100"/>
    <n v="15"/>
  </r>
  <r>
    <s v="hayatskinfo"/>
    <s v="hayatskinfo"/>
    <m/>
    <m/>
    <m/>
    <m/>
    <m/>
    <m/>
    <m/>
    <m/>
    <s v="No"/>
    <n v="164"/>
    <m/>
    <m/>
    <x v="0"/>
    <d v="2019-09-26T09:07:52.000"/>
    <s v="Հունգարիայի վարչապետը այցով կժամանի Ադրբեջան_x000a_#Karabakh #Azerbaijan #Armenia #Yerevan #NKpeace #KarabakhNow #Հայաստան #Երևան_x000a_https://t.co/JYkM80bKv6 https://t.co/3JrlwZwnZy"/>
    <s v="http://hayatsk.info/news/92071"/>
    <s v="hayatsk.info"/>
    <x v="38"/>
    <s v="https://pbs.twimg.com/media/EFYRp1XXYAEoLvp.jpg"/>
    <s v="https://pbs.twimg.com/media/EFYRp1XXYAEoLvp.jpg"/>
    <x v="114"/>
    <s v="https://twitter.com/#!/hayatskinfo/status/1177147768168734721"/>
    <m/>
    <m/>
    <s v="1177147768168734721"/>
    <m/>
    <b v="0"/>
    <n v="0"/>
    <s v=""/>
    <b v="0"/>
    <s v="hy"/>
    <m/>
    <s v=""/>
    <b v="0"/>
    <n v="0"/>
    <s v=""/>
    <s v="Twitter Web App"/>
    <b v="0"/>
    <s v="1177147768168734721"/>
    <s v="Tweet"/>
    <n v="0"/>
    <n v="0"/>
    <m/>
    <m/>
    <m/>
    <m/>
    <m/>
    <m/>
    <m/>
    <m/>
    <n v="69"/>
    <s v="5"/>
    <s v="5"/>
    <n v="0"/>
    <n v="0"/>
    <n v="0"/>
    <n v="0"/>
    <n v="0"/>
    <n v="0"/>
    <n v="13"/>
    <n v="100"/>
    <n v="13"/>
  </r>
  <r>
    <s v="hayatskinfo"/>
    <s v="hayatskinfo"/>
    <m/>
    <m/>
    <m/>
    <m/>
    <m/>
    <m/>
    <m/>
    <m/>
    <s v="No"/>
    <n v="165"/>
    <m/>
    <m/>
    <x v="0"/>
    <d v="2019-09-26T14:06:36.000"/>
    <s v="Բողոքի ակցիաներ՝ Հայաստանի կառավարության շենքի դիմաց. Ուղիղ_x000a_#Karabakh #Azerbaijan #Armenia #Yerevan #NKpeace #KarabakhNow #Հայաստան #Երևան_x000a_https://t.co/BClZ0KhUBa https://t.co/onr1TKJ8vz"/>
    <s v="http://hayatsk.info/news/92079"/>
    <s v="hayatsk.info"/>
    <x v="38"/>
    <s v="https://pbs.twimg.com/media/EFZWBpQXYAc70N_.jpg"/>
    <s v="https://pbs.twimg.com/media/EFZWBpQXYAc70N_.jpg"/>
    <x v="115"/>
    <s v="https://twitter.com/#!/hayatskinfo/status/1177222946768793602"/>
    <m/>
    <m/>
    <s v="1177222946768793602"/>
    <m/>
    <b v="0"/>
    <n v="0"/>
    <s v=""/>
    <b v="0"/>
    <s v="hy"/>
    <m/>
    <s v=""/>
    <b v="0"/>
    <n v="0"/>
    <s v=""/>
    <s v="Twitter Web App"/>
    <b v="0"/>
    <s v="1177222946768793602"/>
    <s v="Tweet"/>
    <n v="0"/>
    <n v="0"/>
    <m/>
    <m/>
    <m/>
    <m/>
    <m/>
    <m/>
    <m/>
    <m/>
    <n v="69"/>
    <s v="5"/>
    <s v="5"/>
    <n v="0"/>
    <n v="0"/>
    <n v="0"/>
    <n v="0"/>
    <n v="0"/>
    <n v="0"/>
    <n v="15"/>
    <n v="100"/>
    <n v="15"/>
  </r>
  <r>
    <s v="hayatskinfo"/>
    <s v="hayatskinfo"/>
    <m/>
    <m/>
    <m/>
    <m/>
    <m/>
    <m/>
    <m/>
    <m/>
    <s v="No"/>
    <n v="166"/>
    <m/>
    <m/>
    <x v="0"/>
    <d v="2019-09-26T14:07:21.000"/>
    <s v="Կուշտն ինչ գիտի՝ սովածը ինչ բան ա. VIDEO_x000a_#Karabakh #Azerbaijan #Armenia #Yerevan #NKpeace #KarabakhNow #Հայաստան #Երևան_x000a_https://t.co/ASd89ZIzOF https://t.co/zCTujIFl3p"/>
    <s v="http://hayatsk.info/news/92088"/>
    <s v="hayatsk.info"/>
    <x v="38"/>
    <s v="https://pbs.twimg.com/media/EFZWMuQXsAU-4kd.jpg"/>
    <s v="https://pbs.twimg.com/media/EFZWMuQXsAU-4kd.jpg"/>
    <x v="116"/>
    <s v="https://twitter.com/#!/hayatskinfo/status/1177223134610632705"/>
    <m/>
    <m/>
    <s v="1177223134610632705"/>
    <m/>
    <b v="0"/>
    <n v="0"/>
    <s v=""/>
    <b v="0"/>
    <s v="hy"/>
    <m/>
    <s v=""/>
    <b v="0"/>
    <n v="0"/>
    <s v=""/>
    <s v="Twitter Web App"/>
    <b v="0"/>
    <s v="1177223134610632705"/>
    <s v="Tweet"/>
    <n v="0"/>
    <n v="0"/>
    <m/>
    <m/>
    <m/>
    <m/>
    <m/>
    <m/>
    <m/>
    <m/>
    <n v="69"/>
    <s v="5"/>
    <s v="5"/>
    <n v="0"/>
    <n v="0"/>
    <n v="0"/>
    <n v="0"/>
    <n v="0"/>
    <n v="0"/>
    <n v="16"/>
    <n v="100"/>
    <n v="16"/>
  </r>
  <r>
    <s v="hayatskinfo"/>
    <s v="hayatskinfo"/>
    <m/>
    <m/>
    <m/>
    <m/>
    <m/>
    <m/>
    <m/>
    <m/>
    <s v="No"/>
    <n v="167"/>
    <m/>
    <m/>
    <x v="0"/>
    <d v="2019-09-26T14:08:00.000"/>
    <s v="Իմ տղային խեղդել են, հետո սպանել․ այս «կարուսելը» տարիներ շարունակ պտտեցնում են, մինչև մեռնենք. սևազգեստ մայր_x000a_#Karabakh #Azerbaijan #Armenia #Yerevan #NKpeace #KarabakhNow #Հայաստան #Երևան_x000a_https://t.co/2fpHj1XDzY https://t.co/8dTlEPuRoR"/>
    <s v="http://hayatsk.info/news/92102"/>
    <s v="hayatsk.info"/>
    <x v="38"/>
    <s v="https://pbs.twimg.com/media/EFZWV8zXkAE0Xb1.jpg"/>
    <s v="https://pbs.twimg.com/media/EFZWV8zXkAE0Xb1.jpg"/>
    <x v="117"/>
    <s v="https://twitter.com/#!/hayatskinfo/status/1177223295646785537"/>
    <m/>
    <m/>
    <s v="1177223295646785537"/>
    <m/>
    <b v="0"/>
    <n v="0"/>
    <s v=""/>
    <b v="0"/>
    <s v="hy"/>
    <m/>
    <s v=""/>
    <b v="0"/>
    <n v="0"/>
    <s v=""/>
    <s v="Twitter Web App"/>
    <b v="0"/>
    <s v="1177223295646785537"/>
    <s v="Tweet"/>
    <n v="0"/>
    <n v="0"/>
    <m/>
    <m/>
    <m/>
    <m/>
    <m/>
    <m/>
    <m/>
    <m/>
    <n v="69"/>
    <s v="5"/>
    <s v="5"/>
    <n v="0"/>
    <n v="0"/>
    <n v="0"/>
    <n v="0"/>
    <n v="0"/>
    <n v="0"/>
    <n v="24"/>
    <n v="100"/>
    <n v="24"/>
  </r>
  <r>
    <s v="hayatskinfo"/>
    <s v="hayatskinfo"/>
    <m/>
    <m/>
    <m/>
    <m/>
    <m/>
    <m/>
    <m/>
    <m/>
    <s v="No"/>
    <n v="168"/>
    <m/>
    <m/>
    <x v="0"/>
    <d v="2019-09-26T14:08:49.000"/>
    <s v="ԱԳՆ ղեկավարները քննարկել են վրաց-ադրբեջանական սահմանի չհամաձայնեցված հատվածների հարցը_x000a_#Karabakh #Azerbaijan #Armenia #Yerevan #NKpeace #KarabakhNow #Հայաստան #Երևան_x000a_https://t.co/MkIwDTjkE4 https://t.co/ximmVUghaQ"/>
    <s v="http://hayatsk.info/news/92098"/>
    <s v="hayatsk.info"/>
    <x v="38"/>
    <s v="https://pbs.twimg.com/media/EFZWiLuWsAAlGrZ.jpg"/>
    <s v="https://pbs.twimg.com/media/EFZWiLuWsAAlGrZ.jpg"/>
    <x v="118"/>
    <s v="https://twitter.com/#!/hayatskinfo/status/1177223503348740098"/>
    <m/>
    <m/>
    <s v="1177223503348740098"/>
    <m/>
    <b v="0"/>
    <n v="0"/>
    <s v=""/>
    <b v="0"/>
    <s v="hy"/>
    <m/>
    <s v=""/>
    <b v="0"/>
    <n v="0"/>
    <s v=""/>
    <s v="Twitter Web App"/>
    <b v="0"/>
    <s v="1177223503348740098"/>
    <s v="Tweet"/>
    <n v="0"/>
    <n v="0"/>
    <m/>
    <m/>
    <m/>
    <m/>
    <m/>
    <m/>
    <m/>
    <m/>
    <n v="69"/>
    <s v="5"/>
    <s v="5"/>
    <n v="0"/>
    <n v="0"/>
    <n v="0"/>
    <n v="0"/>
    <n v="0"/>
    <n v="0"/>
    <n v="18"/>
    <n v="100"/>
    <n v="18"/>
  </r>
  <r>
    <s v="hayatskinfo"/>
    <s v="hayatskinfo"/>
    <m/>
    <m/>
    <m/>
    <m/>
    <m/>
    <m/>
    <m/>
    <m/>
    <s v="No"/>
    <n v="169"/>
    <m/>
    <m/>
    <x v="0"/>
    <d v="2019-09-26T14:09:23.000"/>
    <s v="Ալի Ահմեդով. «Բանակցությունների նախաշեմին Հայաստանը միշտ դիմում է սադրանքի»_x000a_#Karabakh #Azerbaijan #Armenia #Yerevan #NKpeace #KarabakhNow #Հայաստան #Երևան_x000a_https://t.co/V8Xtz4FjWP https://t.co/SNe6fotAXg"/>
    <s v="http://hayatsk.info/news/92107"/>
    <s v="hayatsk.info"/>
    <x v="38"/>
    <s v="https://pbs.twimg.com/media/EFZWqjwXsAAhSHH.jpg"/>
    <s v="https://pbs.twimg.com/media/EFZWqjwXsAAhSHH.jpg"/>
    <x v="119"/>
    <s v="https://twitter.com/#!/hayatskinfo/status/1177223646932275200"/>
    <m/>
    <m/>
    <s v="1177223646932275200"/>
    <m/>
    <b v="0"/>
    <n v="0"/>
    <s v=""/>
    <b v="0"/>
    <s v="hy"/>
    <m/>
    <s v=""/>
    <b v="0"/>
    <n v="0"/>
    <s v=""/>
    <s v="Twitter Web App"/>
    <b v="0"/>
    <s v="1177223646932275200"/>
    <s v="Tweet"/>
    <n v="0"/>
    <n v="0"/>
    <m/>
    <m/>
    <m/>
    <m/>
    <m/>
    <m/>
    <m/>
    <m/>
    <n v="69"/>
    <s v="5"/>
    <s v="5"/>
    <n v="0"/>
    <n v="0"/>
    <n v="0"/>
    <n v="0"/>
    <n v="0"/>
    <n v="0"/>
    <n v="17"/>
    <n v="100"/>
    <n v="17"/>
  </r>
  <r>
    <s v="hayatskinfo"/>
    <s v="hayatskinfo"/>
    <m/>
    <m/>
    <m/>
    <m/>
    <m/>
    <m/>
    <m/>
    <m/>
    <s v="No"/>
    <n v="170"/>
    <m/>
    <m/>
    <x v="0"/>
    <d v="2019-09-26T14:10:18.000"/>
    <s v="Նախագահի աշխատակազմ. «Թուրքիան միշտ օրակարգում է պահելու ԼՂ հարցը»_x000a_#Karabakh #Azerbaijan #Armenia #Yerevan #NKpeace #KarabakhNow #Հայաստան #Երևան_x000a_https://t.co/3mly0gKCbo https://t.co/GOFUTfPu1e"/>
    <s v="http://hayatsk.info/news/92101"/>
    <s v="hayatsk.info"/>
    <x v="38"/>
    <s v="https://pbs.twimg.com/media/EFZW3oUX4AA7v37.jpg"/>
    <s v="https://pbs.twimg.com/media/EFZW3oUX4AA7v37.jpg"/>
    <x v="120"/>
    <s v="https://twitter.com/#!/hayatskinfo/status/1177223874842439680"/>
    <m/>
    <m/>
    <s v="1177223874842439680"/>
    <m/>
    <b v="0"/>
    <n v="0"/>
    <s v=""/>
    <b v="0"/>
    <s v="hy"/>
    <m/>
    <s v=""/>
    <b v="0"/>
    <n v="0"/>
    <s v=""/>
    <s v="Twitter Web App"/>
    <b v="0"/>
    <s v="1177223874842439680"/>
    <s v="Tweet"/>
    <n v="0"/>
    <n v="0"/>
    <m/>
    <m/>
    <m/>
    <m/>
    <m/>
    <m/>
    <m/>
    <m/>
    <n v="69"/>
    <s v="5"/>
    <s v="5"/>
    <n v="0"/>
    <n v="0"/>
    <n v="0"/>
    <n v="0"/>
    <n v="0"/>
    <n v="0"/>
    <n v="17"/>
    <n v="100"/>
    <n v="17"/>
  </r>
  <r>
    <s v="hayatskinfo"/>
    <s v="hayatskinfo"/>
    <m/>
    <m/>
    <m/>
    <m/>
    <m/>
    <m/>
    <m/>
    <m/>
    <s v="No"/>
    <n v="171"/>
    <m/>
    <m/>
    <x v="0"/>
    <d v="2019-09-26T14:11:06.000"/>
    <s v="Նախագահն ընդունել է Հանս Փիթեր Լանկեսին_x000a_#Karabakh #Azerbaijan #Armenia #Yerevan #NKpeace #KarabakhNow #Հայաստան #Երևան_x000a_https://t.co/YXeGc7CYhL https://t.co/0S6VChGbx1"/>
    <s v="http://hayatsk.info/news/92113"/>
    <s v="hayatsk.info"/>
    <x v="38"/>
    <s v="https://pbs.twimg.com/media/EFZXDffWkAAAP4L.jpg"/>
    <s v="https://pbs.twimg.com/media/EFZXDffWkAAAP4L.jpg"/>
    <x v="121"/>
    <s v="https://twitter.com/#!/hayatskinfo/status/1177224076164784128"/>
    <m/>
    <m/>
    <s v="1177224076164784128"/>
    <m/>
    <b v="0"/>
    <n v="0"/>
    <s v=""/>
    <b v="0"/>
    <s v="hy"/>
    <m/>
    <s v=""/>
    <b v="0"/>
    <n v="0"/>
    <s v=""/>
    <s v="Twitter Web App"/>
    <b v="0"/>
    <s v="1177224076164784128"/>
    <s v="Tweet"/>
    <n v="0"/>
    <n v="0"/>
    <m/>
    <m/>
    <m/>
    <m/>
    <m/>
    <m/>
    <m/>
    <m/>
    <n v="69"/>
    <s v="5"/>
    <s v="5"/>
    <n v="0"/>
    <n v="0"/>
    <n v="0"/>
    <n v="0"/>
    <n v="0"/>
    <n v="0"/>
    <n v="14"/>
    <n v="100"/>
    <n v="14"/>
  </r>
  <r>
    <s v="hayatskinfo"/>
    <s v="hayatskinfo"/>
    <m/>
    <m/>
    <m/>
    <m/>
    <m/>
    <m/>
    <m/>
    <m/>
    <s v="No"/>
    <n v="172"/>
    <m/>
    <m/>
    <x v="0"/>
    <d v="2019-09-26T14:11:43.000"/>
    <s v="«Մոլորված զինվորի սպանությունը ցույց է տալիս հայերի անողոքությունը». Էրքան Օզորալ_x000a_#Karabakh #Azerbaijan #Armenia #Yerevan #NKpeace #KarabakhNow #Հայաստան #Երևան_x000a_https://t.co/hq1p1tnI8a https://t.co/ZGGt9ehUKW"/>
    <s v="http://hayatsk.info/news/92131"/>
    <s v="hayatsk.info"/>
    <x v="38"/>
    <s v="https://pbs.twimg.com/media/EFZXMntXUAEaI71.jpg"/>
    <s v="https://pbs.twimg.com/media/EFZXMntXUAEaI71.jpg"/>
    <x v="122"/>
    <s v="https://twitter.com/#!/hayatskinfo/status/1177224232587145216"/>
    <m/>
    <m/>
    <s v="1177224232587145216"/>
    <m/>
    <b v="0"/>
    <n v="0"/>
    <s v=""/>
    <b v="0"/>
    <s v="hy"/>
    <m/>
    <s v=""/>
    <b v="0"/>
    <n v="0"/>
    <s v=""/>
    <s v="Twitter Web App"/>
    <b v="0"/>
    <s v="1177224232587145216"/>
    <s v="Tweet"/>
    <n v="0"/>
    <n v="0"/>
    <m/>
    <m/>
    <m/>
    <m/>
    <m/>
    <m/>
    <m/>
    <m/>
    <n v="69"/>
    <s v="5"/>
    <s v="5"/>
    <n v="0"/>
    <n v="0"/>
    <n v="0"/>
    <n v="0"/>
    <n v="0"/>
    <n v="0"/>
    <n v="18"/>
    <n v="100"/>
    <n v="18"/>
  </r>
  <r>
    <s v="hayatskinfo"/>
    <s v="hayatskinfo"/>
    <m/>
    <m/>
    <m/>
    <m/>
    <m/>
    <m/>
    <m/>
    <m/>
    <s v="No"/>
    <n v="173"/>
    <m/>
    <m/>
    <x v="0"/>
    <d v="2019-09-27T08:35:53.000"/>
    <s v="Թշնամին հրադադարը խախտել է խոշոր տրամաչափի գնդացիրներից_x000a_#Karabakh #Azerbaijan #Armenia #Yerevan #NKpeace #KarabakhNow #Հայաստան #Երևան_x000a_https://t.co/Nim0Xiuvdt https://t.co/fiM532pN2D"/>
    <s v="http://hayatsk.info/news/92155"/>
    <s v="hayatsk.info"/>
    <x v="38"/>
    <s v="https://pbs.twimg.com/media/EFdT5paUUAEdNIN.png"/>
    <s v="https://pbs.twimg.com/media/EFdT5paUUAEdNIN.png"/>
    <x v="123"/>
    <s v="https://twitter.com/#!/hayatskinfo/status/1177502104102916096"/>
    <m/>
    <m/>
    <s v="1177502104102916096"/>
    <m/>
    <b v="0"/>
    <n v="2"/>
    <s v=""/>
    <b v="0"/>
    <s v="hy"/>
    <m/>
    <s v=""/>
    <b v="0"/>
    <n v="0"/>
    <s v=""/>
    <s v="Twitter Web App"/>
    <b v="0"/>
    <s v="1177502104102916096"/>
    <s v="Tweet"/>
    <n v="0"/>
    <n v="0"/>
    <m/>
    <m/>
    <m/>
    <m/>
    <m/>
    <m/>
    <m/>
    <m/>
    <n v="69"/>
    <s v="5"/>
    <s v="5"/>
    <n v="0"/>
    <n v="0"/>
    <n v="0"/>
    <n v="0"/>
    <n v="0"/>
    <n v="0"/>
    <n v="15"/>
    <n v="100"/>
    <n v="15"/>
  </r>
  <r>
    <s v="hayatskinfo"/>
    <s v="hayatskinfo"/>
    <m/>
    <m/>
    <m/>
    <m/>
    <m/>
    <m/>
    <m/>
    <m/>
    <s v="No"/>
    <n v="174"/>
    <m/>
    <m/>
    <x v="0"/>
    <d v="2019-09-27T13:57:50.000"/>
    <s v="Ժակ Շիրակը մեծ ջանքեր է գործադրել ղարաբաղյան հակամարտության լուծման համար. Վարչապետ_x000a_#Karabakh #Azerbaijan #Armenia #Yerevan #NKpeace #KarabakhNow #Հայաստան #Երևան_x000a_https://t.co/FlDtLiLOq7 https://t.co/YwZnWfiJnb"/>
    <s v="http://hayatsk.info/news/92193"/>
    <s v="hayatsk.info"/>
    <x v="38"/>
    <s v="https://pbs.twimg.com/media/EFednExXoAEh4h5.jpg"/>
    <s v="https://pbs.twimg.com/media/EFednExXoAEh4h5.jpg"/>
    <x v="124"/>
    <s v="https://twitter.com/#!/hayatskinfo/status/1177583128753463296"/>
    <m/>
    <m/>
    <s v="1177583128753463296"/>
    <m/>
    <b v="0"/>
    <n v="0"/>
    <s v=""/>
    <b v="0"/>
    <s v="hy"/>
    <m/>
    <s v=""/>
    <b v="0"/>
    <n v="0"/>
    <s v=""/>
    <s v="Twitter Web App"/>
    <b v="0"/>
    <s v="1177583128753463296"/>
    <s v="Tweet"/>
    <n v="0"/>
    <n v="0"/>
    <m/>
    <m/>
    <m/>
    <m/>
    <m/>
    <m/>
    <m/>
    <m/>
    <n v="69"/>
    <s v="5"/>
    <s v="5"/>
    <n v="0"/>
    <n v="0"/>
    <n v="0"/>
    <n v="0"/>
    <n v="0"/>
    <n v="0"/>
    <n v="19"/>
    <n v="100"/>
    <n v="19"/>
  </r>
  <r>
    <s v="hayatskinfo"/>
    <s v="hayatskinfo"/>
    <m/>
    <m/>
    <m/>
    <m/>
    <m/>
    <m/>
    <m/>
    <m/>
    <s v="No"/>
    <n v="175"/>
    <m/>
    <m/>
    <x v="0"/>
    <d v="2019-09-27T13:58:23.000"/>
    <s v="Նախագահը ցավակցություն է հայտնել Ժակ Շիրակի մահվան կապակցությամբ. Լուսանկարներ_x000a_#Karabakh #Azerbaijan #Armenia #Yerevan #NKpeace #KarabakhNow #Հայաստան #Երևան_x000a_https://t.co/c4gNEZl0sh https://t.co/qD6sqqnrS6"/>
    <s v="http://hayatsk.info/news/92200"/>
    <s v="hayatsk.info"/>
    <x v="38"/>
    <s v="https://pbs.twimg.com/media/EFedvA_WoAIehxJ.jpg"/>
    <s v="https://pbs.twimg.com/media/EFedvA_WoAIehxJ.jpg"/>
    <x v="125"/>
    <s v="https://twitter.com/#!/hayatskinfo/status/1177583263327621121"/>
    <m/>
    <m/>
    <s v="1177583263327621121"/>
    <m/>
    <b v="0"/>
    <n v="0"/>
    <s v=""/>
    <b v="0"/>
    <s v="hy"/>
    <m/>
    <s v=""/>
    <b v="0"/>
    <n v="0"/>
    <s v=""/>
    <s v="Twitter Web App"/>
    <b v="0"/>
    <s v="1177583263327621121"/>
    <s v="Tweet"/>
    <n v="0"/>
    <n v="0"/>
    <m/>
    <m/>
    <m/>
    <m/>
    <m/>
    <m/>
    <m/>
    <m/>
    <n v="69"/>
    <s v="5"/>
    <s v="5"/>
    <n v="0"/>
    <n v="0"/>
    <n v="0"/>
    <n v="0"/>
    <n v="0"/>
    <n v="0"/>
    <n v="17"/>
    <n v="100"/>
    <n v="17"/>
  </r>
  <r>
    <s v="hayatskinfo"/>
    <s v="hayatskinfo"/>
    <m/>
    <m/>
    <m/>
    <m/>
    <m/>
    <m/>
    <m/>
    <m/>
    <s v="No"/>
    <n v="176"/>
    <m/>
    <m/>
    <x v="0"/>
    <d v="2019-09-27T13:59:02.000"/>
    <s v="«Անջատողականների հետ ստորագրված խարտիաների չեղարկումը նշանակալից իրադարձություն է. Մանսել_x000a_#Karabakh #Azerbaijan #Armenia #Yerevan #NKpeace #KarabakhNow #Հայաստան #Երևան_x000a_https://t.co/3Ux1tVPZgt https://t.co/q8QcUL3oi3"/>
    <s v="http://hayatsk.info/news/92194"/>
    <s v="hayatsk.info"/>
    <x v="38"/>
    <s v="https://pbs.twimg.com/media/EFed4tSWwAAS_me.jpg"/>
    <s v="https://pbs.twimg.com/media/EFed4tSWwAAS_me.jpg"/>
    <x v="126"/>
    <s v="https://twitter.com/#!/hayatskinfo/status/1177583430168657925"/>
    <m/>
    <m/>
    <s v="1177583430168657925"/>
    <m/>
    <b v="0"/>
    <n v="0"/>
    <s v=""/>
    <b v="0"/>
    <s v="hy"/>
    <m/>
    <s v=""/>
    <b v="0"/>
    <n v="0"/>
    <s v=""/>
    <s v="Twitter Web App"/>
    <b v="0"/>
    <s v="1177583430168657925"/>
    <s v="Tweet"/>
    <n v="0"/>
    <n v="0"/>
    <m/>
    <m/>
    <m/>
    <m/>
    <m/>
    <m/>
    <m/>
    <m/>
    <n v="69"/>
    <s v="5"/>
    <s v="5"/>
    <n v="0"/>
    <n v="0"/>
    <n v="0"/>
    <n v="0"/>
    <n v="0"/>
    <n v="0"/>
    <n v="17"/>
    <n v="100"/>
    <n v="17"/>
  </r>
  <r>
    <s v="hayatskinfo"/>
    <s v="hayatskinfo"/>
    <m/>
    <m/>
    <m/>
    <m/>
    <m/>
    <m/>
    <m/>
    <m/>
    <s v="No"/>
    <n v="177"/>
    <m/>
    <m/>
    <x v="0"/>
    <d v="2019-09-27T13:59:29.000"/>
    <s v="TANAP կոնսորցիումը ադրբեջանական գազի իրացումից 1,45 մլրդ դոլար եկամուտ կստանա. Դյուզյոլ_x000a_#Karabakh #Azerbaijan #Armenia #Yerevan #NKpeace #KarabakhNow #Հայաստան #Երևան_x000a_https://t.co/SkN2rMm5SM https://t.co/bBbldixckI"/>
    <s v="http://hayatsk.info/news/92197"/>
    <s v="hayatsk.info"/>
    <x v="38"/>
    <s v="https://pbs.twimg.com/media/EFed_OhXoAIbFv0.jpg"/>
    <s v="https://pbs.twimg.com/media/EFed_OhXoAIbFv0.jpg"/>
    <x v="127"/>
    <s v="https://twitter.com/#!/hayatskinfo/status/1177583541955256322"/>
    <m/>
    <m/>
    <s v="1177583541955256322"/>
    <m/>
    <b v="0"/>
    <n v="0"/>
    <s v=""/>
    <b v="0"/>
    <s v="hy"/>
    <m/>
    <s v=""/>
    <b v="0"/>
    <n v="0"/>
    <s v=""/>
    <s v="Twitter Web App"/>
    <b v="0"/>
    <s v="1177583541955256322"/>
    <s v="Tweet"/>
    <n v="0"/>
    <n v="0"/>
    <m/>
    <m/>
    <m/>
    <m/>
    <m/>
    <m/>
    <m/>
    <m/>
    <n v="69"/>
    <s v="5"/>
    <s v="5"/>
    <n v="0"/>
    <n v="0"/>
    <n v="0"/>
    <n v="0"/>
    <n v="0"/>
    <n v="0"/>
    <n v="20"/>
    <n v="100"/>
    <n v="20"/>
  </r>
  <r>
    <s v="hayatskinfo"/>
    <s v="hayatskinfo"/>
    <m/>
    <m/>
    <m/>
    <m/>
    <m/>
    <m/>
    <m/>
    <m/>
    <s v="No"/>
    <n v="178"/>
    <m/>
    <m/>
    <x v="0"/>
    <d v="2019-09-28T10:06:28.000"/>
    <s v="Թշնամին հրադադարը խախտել է դիպուկահարներից_x000a_#Karabakh #Azerbaijan #Armenia #Yerevan #NKpeace #KarabakhNow #Հայաստան #Երևան_x000a_https://t.co/gDbzctwGZW https://t.co/lpfr8phIAx"/>
    <s v="http://hayatsk.info/news/92251"/>
    <s v="hayatsk.info"/>
    <x v="38"/>
    <s v="https://pbs.twimg.com/media/EFiyPncWsAA5m_u.jpg"/>
    <s v="https://pbs.twimg.com/media/EFiyPncWsAA5m_u.jpg"/>
    <x v="128"/>
    <s v="https://twitter.com/#!/hayatskinfo/status/1177887290993123328"/>
    <m/>
    <m/>
    <s v="1177887290993123328"/>
    <m/>
    <b v="0"/>
    <n v="0"/>
    <s v=""/>
    <b v="0"/>
    <s v="hy"/>
    <m/>
    <s v=""/>
    <b v="0"/>
    <n v="0"/>
    <s v=""/>
    <s v="Twitter Web App"/>
    <b v="0"/>
    <s v="1177887290993123328"/>
    <s v="Tweet"/>
    <n v="0"/>
    <n v="0"/>
    <m/>
    <m/>
    <m/>
    <m/>
    <m/>
    <m/>
    <m/>
    <m/>
    <n v="69"/>
    <s v="5"/>
    <s v="5"/>
    <n v="0"/>
    <n v="0"/>
    <n v="0"/>
    <n v="0"/>
    <n v="0"/>
    <n v="0"/>
    <n v="13"/>
    <n v="100"/>
    <n v="13"/>
  </r>
  <r>
    <s v="hayatskinfo"/>
    <s v="hayatskinfo"/>
    <m/>
    <m/>
    <m/>
    <m/>
    <m/>
    <m/>
    <m/>
    <m/>
    <s v="No"/>
    <n v="179"/>
    <m/>
    <m/>
    <x v="0"/>
    <d v="2019-09-28T10:07:11.000"/>
    <s v="Առաջիկայում Բաքվում կբացվի Սլովակիայի դեսպանատունը_x000a_#Karabakh #Azerbaijan #Armenia #Yerevan #NKpeace #KarabakhNow #Հայաստան #Երևան_x000a_https://t.co/Cj9ABYZMaM https://t.co/6iBACrNL4k"/>
    <s v="http://hayatsk.info/news/92242"/>
    <s v="hayatsk.info"/>
    <x v="38"/>
    <s v="https://pbs.twimg.com/media/EFiyaPkWsAIy81q.jpg"/>
    <s v="https://pbs.twimg.com/media/EFiyaPkWsAIy81q.jpg"/>
    <x v="129"/>
    <s v="https://twitter.com/#!/hayatskinfo/status/1177887471125831680"/>
    <m/>
    <m/>
    <s v="1177887471125831680"/>
    <m/>
    <b v="0"/>
    <n v="0"/>
    <s v=""/>
    <b v="0"/>
    <s v="hy"/>
    <m/>
    <s v=""/>
    <b v="0"/>
    <n v="0"/>
    <s v=""/>
    <s v="Twitter Web App"/>
    <b v="0"/>
    <s v="1177887471125831680"/>
    <s v="Tweet"/>
    <n v="0"/>
    <n v="0"/>
    <m/>
    <m/>
    <m/>
    <m/>
    <m/>
    <m/>
    <m/>
    <m/>
    <n v="69"/>
    <s v="5"/>
    <s v="5"/>
    <n v="0"/>
    <n v="0"/>
    <n v="0"/>
    <n v="0"/>
    <n v="0"/>
    <n v="0"/>
    <n v="13"/>
    <n v="100"/>
    <n v="13"/>
  </r>
  <r>
    <s v="hayatskinfo"/>
    <s v="hayatskinfo"/>
    <m/>
    <m/>
    <m/>
    <m/>
    <m/>
    <m/>
    <m/>
    <m/>
    <s v="No"/>
    <n v="180"/>
    <m/>
    <m/>
    <x v="0"/>
    <d v="2019-09-28T10:07:43.000"/>
    <s v="Ղարաբաղում հայ զինվոր է սպանվել_x000a_#Karabakh #Azerbaijan #Armenia #Yerevan #NKpeace #KarabakhNow #Հայաստան #Երևան_x000a_https://t.co/JypvRrLX2r https://t.co/uBpeXXmlBg"/>
    <s v="http://hayatsk.info/news/92249"/>
    <s v="hayatsk.info"/>
    <x v="38"/>
    <s v="https://pbs.twimg.com/media/EFiyh8kXkAAYsTl.jpg"/>
    <s v="https://pbs.twimg.com/media/EFiyh8kXkAAYsTl.jpg"/>
    <x v="130"/>
    <s v="https://twitter.com/#!/hayatskinfo/status/1177887605624582145"/>
    <m/>
    <m/>
    <s v="1177887605624582145"/>
    <m/>
    <b v="0"/>
    <n v="0"/>
    <s v=""/>
    <b v="0"/>
    <s v="hy"/>
    <m/>
    <s v=""/>
    <b v="0"/>
    <n v="0"/>
    <s v=""/>
    <s v="Twitter Web App"/>
    <b v="0"/>
    <s v="1177887605624582145"/>
    <s v="Tweet"/>
    <n v="0"/>
    <n v="0"/>
    <m/>
    <m/>
    <m/>
    <m/>
    <m/>
    <m/>
    <m/>
    <m/>
    <n v="69"/>
    <s v="5"/>
    <s v="5"/>
    <n v="0"/>
    <n v="0"/>
    <n v="0"/>
    <n v="0"/>
    <n v="0"/>
    <n v="0"/>
    <n v="13"/>
    <n v="100"/>
    <n v="13"/>
  </r>
  <r>
    <s v="hayatskinfo"/>
    <s v="hayatskinfo"/>
    <m/>
    <m/>
    <m/>
    <m/>
    <m/>
    <m/>
    <m/>
    <m/>
    <s v="No"/>
    <n v="181"/>
    <m/>
    <m/>
    <x v="0"/>
    <d v="2019-09-28T10:08:14.000"/>
    <s v="Doing Business 2020. Ադրբեջանը գտնվում է ամենաշատ բարեփոխումների լավագույն 20 երկրների շարքում_x000a_#Karabakh #Azerbaijan #Armenia #Yerevan #NKpeace #KarabakhNow #Հայաստան #Երևան_x000a_https://t.co/gGN8bMAjgl https://t.co/6IPe4Z4SaN"/>
    <s v="http://hayatsk.info/news/92231"/>
    <s v="hayatsk.info"/>
    <x v="38"/>
    <s v="https://pbs.twimg.com/media/EFiypjBXUAE_pvF.jpg"/>
    <s v="https://pbs.twimg.com/media/EFiypjBXUAE_pvF.jpg"/>
    <x v="131"/>
    <s v="https://twitter.com/#!/hayatskinfo/status/1177887734133919746"/>
    <m/>
    <m/>
    <s v="1177887734133919746"/>
    <m/>
    <b v="0"/>
    <n v="0"/>
    <s v=""/>
    <b v="0"/>
    <s v="hy"/>
    <m/>
    <s v=""/>
    <b v="0"/>
    <n v="0"/>
    <s v=""/>
    <s v="Twitter Web App"/>
    <b v="0"/>
    <s v="1177887734133919746"/>
    <s v="Tweet"/>
    <n v="0"/>
    <n v="0"/>
    <m/>
    <m/>
    <m/>
    <m/>
    <m/>
    <m/>
    <m/>
    <m/>
    <n v="69"/>
    <s v="5"/>
    <s v="5"/>
    <n v="0"/>
    <n v="0"/>
    <n v="0"/>
    <n v="0"/>
    <n v="0"/>
    <n v="0"/>
    <n v="20"/>
    <n v="100"/>
    <n v="20"/>
  </r>
  <r>
    <s v="hayatskinfo"/>
    <s v="hayatskinfo"/>
    <m/>
    <m/>
    <m/>
    <m/>
    <m/>
    <m/>
    <m/>
    <m/>
    <s v="No"/>
    <n v="182"/>
    <m/>
    <m/>
    <x v="0"/>
    <d v="2019-09-28T10:08:49.000"/>
    <s v="Հունաստանի նախարաըն հրավիրվել է Ադրբեջան_x000a_#Karabakh #Azerbaijan #Armenia #Yerevan #NKpeace #KarabakhNow #Հայաստան #Երևան_x000a_#Karabakh #Azerbaijan #Armenia #Yerevan #NKpeace #KarabakhNow #Հայաստան #Երևան https://t.co/4CB3VkunAK"/>
    <m/>
    <m/>
    <x v="39"/>
    <s v="https://pbs.twimg.com/media/EFiyyFcWsAAWVCK.jpg"/>
    <s v="https://pbs.twimg.com/media/EFiyyFcWsAAWVCK.jpg"/>
    <x v="132"/>
    <s v="https://twitter.com/#!/hayatskinfo/status/1177887881219776513"/>
    <m/>
    <m/>
    <s v="1177887881219776513"/>
    <m/>
    <b v="0"/>
    <n v="0"/>
    <s v=""/>
    <b v="0"/>
    <s v="hy"/>
    <m/>
    <s v=""/>
    <b v="0"/>
    <n v="0"/>
    <s v=""/>
    <s v="Twitter Web App"/>
    <b v="0"/>
    <s v="1177887881219776513"/>
    <s v="Tweet"/>
    <n v="0"/>
    <n v="0"/>
    <m/>
    <m/>
    <m/>
    <m/>
    <m/>
    <m/>
    <m/>
    <m/>
    <n v="69"/>
    <s v="5"/>
    <s v="5"/>
    <n v="0"/>
    <n v="0"/>
    <n v="0"/>
    <n v="0"/>
    <n v="0"/>
    <n v="0"/>
    <n v="21"/>
    <n v="100"/>
    <n v="21"/>
  </r>
  <r>
    <s v="hayatskinfo"/>
    <s v="hayatskinfo"/>
    <m/>
    <m/>
    <m/>
    <m/>
    <m/>
    <m/>
    <m/>
    <m/>
    <s v="No"/>
    <n v="183"/>
    <m/>
    <m/>
    <x v="0"/>
    <d v="2019-09-30T05:50:37.000"/>
    <s v="Õ‡Õ¡Ö€Õ¸Ö‚Õ¶Õ¡Õ¯Õ¾Õ¸Ö‚Õ´ Õ§ Õ©Õ·Õ¶Õ¡Õ´Õ¸Ö‚ Õ½Õ¡Õ¢Õ¸Õ¿Õ¡ÕªÕ¨_x000a_#Karabakh #Azerbaijan #Armenia #Yerevan #NKpeace #KarabakhNow #Õ€Õ¡ÕµÕ¡Õ½Õ¿Õ¡Õ¶ #ÔµÖ€Ö‡Õ¡Õ¶_x000a_https://t.co/x0RPu6TaqG https://t.co/UDNduZXn7n"/>
    <s v="http://hayatsk.info/news/92355"/>
    <s v="hayatsk.info"/>
    <x v="37"/>
    <s v="https://pbs.twimg.com/media/EFsK2gPWsAA9Sj9.png"/>
    <s v="https://pbs.twimg.com/media/EFsK2gPWsAA9Sj9.png"/>
    <x v="133"/>
    <s v="https://twitter.com/#!/hayatskinfo/status/1178547677451182082"/>
    <m/>
    <m/>
    <s v="1178547677451182082"/>
    <m/>
    <b v="0"/>
    <n v="1"/>
    <s v=""/>
    <b v="0"/>
    <s v="hy"/>
    <m/>
    <s v=""/>
    <b v="0"/>
    <n v="0"/>
    <s v=""/>
    <s v="Twitter Web App"/>
    <b v="0"/>
    <s v="1178547677451182082"/>
    <s v="Tweet"/>
    <n v="0"/>
    <n v="0"/>
    <m/>
    <m/>
    <m/>
    <m/>
    <m/>
    <m/>
    <m/>
    <m/>
    <n v="69"/>
    <s v="5"/>
    <s v="5"/>
    <n v="0"/>
    <n v="0"/>
    <n v="0"/>
    <n v="0"/>
    <n v="0"/>
    <n v="0"/>
    <n v="44"/>
    <n v="100"/>
    <n v="44"/>
  </r>
  <r>
    <s v="hayatskinfo"/>
    <s v="hayatskinfo"/>
    <m/>
    <m/>
    <m/>
    <m/>
    <m/>
    <m/>
    <m/>
    <m/>
    <s v="No"/>
    <n v="184"/>
    <m/>
    <m/>
    <x v="0"/>
    <d v="2019-09-30T07:27:37.000"/>
    <s v="Ô²Õ¸Õ²Õ¸Ö„Õ« Õ¡Õ¯ÖÕ«Õ¡ Õ†Õ¸Ö€Õ¡Õ·Õ¥Õ¶Õ¸Ö‚Õ´. ÕˆÖ‚Õ²Õ«Õ²_x000a_#Karabakh #Azerbaijan #Armenia #Yerevan #NKpeace #KarabakhNow #Õ€Õ¡ÕµÕ¡Õ½Õ¿Õ¡Õ¶ #ÔµÖ€Ö‡Õ¡Õ¶_x000a_https://t.co/gKNjtO38ZS https://t.co/EPESKlHQ9X"/>
    <s v="http://hayatsk.info/news/92358"/>
    <s v="hayatsk.info"/>
    <x v="37"/>
    <s v="https://pbs.twimg.com/media/EFshDcWX0AYlHyX.png"/>
    <s v="https://pbs.twimg.com/media/EFshDcWX0AYlHyX.png"/>
    <x v="134"/>
    <s v="https://twitter.com/#!/hayatskinfo/status/1178572089873358849"/>
    <m/>
    <m/>
    <s v="1178572089873358849"/>
    <m/>
    <b v="0"/>
    <n v="1"/>
    <s v=""/>
    <b v="0"/>
    <s v="hy"/>
    <m/>
    <s v=""/>
    <b v="0"/>
    <n v="0"/>
    <s v=""/>
    <s v="Twitter Web App"/>
    <b v="0"/>
    <s v="1178572089873358849"/>
    <s v="Tweet"/>
    <n v="0"/>
    <n v="0"/>
    <m/>
    <m/>
    <m/>
    <m/>
    <m/>
    <m/>
    <m/>
    <m/>
    <n v="69"/>
    <s v="5"/>
    <s v="5"/>
    <n v="0"/>
    <n v="0"/>
    <n v="0"/>
    <n v="0"/>
    <n v="0"/>
    <n v="0"/>
    <n v="42"/>
    <n v="100"/>
    <n v="42"/>
  </r>
  <r>
    <s v="hayatskinfo"/>
    <s v="hayatskinfo"/>
    <m/>
    <m/>
    <m/>
    <m/>
    <m/>
    <m/>
    <m/>
    <m/>
    <s v="No"/>
    <n v="185"/>
    <m/>
    <m/>
    <x v="0"/>
    <d v="2019-09-30T13:38:48.000"/>
    <s v="Ô±Õ·Õ­Õ¡Õ¿Õ¡Õ¶Ö„Õ¶Õ¥Ö€ Õ¥Õ¶ Õ¿Õ¡Ö€Õ¾Õ¸Ö‚Õ´ Ô±Õ¤Ö€Õ¢Õ¥Õ»Õ¡Õ¶Õ«, ÕŒÔ´ Ö‡ Ô»Ö€Õ¡Õ¶Õ« Õ¶Õ¡Õ­Õ¡Õ£Õ¡Õ°Õ¶Õ¥Ö€Õ« Õ´Õ«Õ»Ö‡ Õ°Õ¡Õ¶Õ¤Õ«ÕºÕ¸Ö‚Õ´ Õ¯Õ¡Õ¦Õ´Õ¡Õ¯Õ¥Ö€ÕºÕ¥Õ¬Õ¸Ö‚ Õ°Õ¡Õ´Õ¡Ö€. Õ„Õ¸Ö‚Õ½Ö‡Õ«_x000a_#Karabakh #Azerbaijan #Armenia #Yerevan #NKpeace #KarabakhNow #Õ€Õ¡ÕµÕ¡Õ½Õ¿Õ¡Õ¶ #ÔµÖ€Ö‡Õ¡Õ¶_x000a_https://t.co/BlLvtUJr9N https://t.co/tjVxbPO0VD"/>
    <s v="http://hayatsk.info/news/92399"/>
    <s v="hayatsk.info"/>
    <x v="37"/>
    <s v="https://pbs.twimg.com/media/EFt2BiSXUAEgkL0.jpg"/>
    <s v="https://pbs.twimg.com/media/EFt2BiSXUAEgkL0.jpg"/>
    <x v="135"/>
    <s v="https://twitter.com/#!/hayatskinfo/status/1178665501825863682"/>
    <m/>
    <m/>
    <s v="1178665501825863682"/>
    <m/>
    <b v="0"/>
    <n v="1"/>
    <s v=""/>
    <b v="0"/>
    <s v="hy"/>
    <m/>
    <s v=""/>
    <b v="0"/>
    <n v="0"/>
    <s v=""/>
    <s v="Twitter Web App"/>
    <b v="0"/>
    <s v="1178665501825863682"/>
    <s v="Tweet"/>
    <n v="0"/>
    <n v="0"/>
    <m/>
    <m/>
    <m/>
    <m/>
    <m/>
    <m/>
    <m/>
    <m/>
    <n v="69"/>
    <s v="5"/>
    <s v="5"/>
    <n v="0"/>
    <n v="0"/>
    <n v="0"/>
    <n v="0"/>
    <n v="0"/>
    <n v="0"/>
    <n v="99"/>
    <n v="100"/>
    <n v="99"/>
  </r>
  <r>
    <s v="hayatskinfo"/>
    <s v="hayatskinfo"/>
    <m/>
    <m/>
    <m/>
    <m/>
    <m/>
    <m/>
    <m/>
    <m/>
    <s v="No"/>
    <n v="186"/>
    <m/>
    <m/>
    <x v="0"/>
    <d v="2019-09-30T13:39:45.000"/>
    <s v="Õ†Õ¡Õ­Õ¡Õ£Õ¡Õ°Õ¶ Õ¨Õ¶Õ¤Õ¸Ö‚Õ¶Õ¥Õ¬ Õ§ Õ–Ö€Õ¡Õ¶Õ½-Ô¿Õ¸Õ¾Õ¯Õ¡Õ½ÕµÕ¡Õ¶ Õ¢Õ¡Ö€Õ¥Õ¯Õ¡Õ´Õ¸Ö‚Õ©ÕµÕ¡Õ¶ Õ­Õ´Õ¢Õ« Õ¶Õ¡Õ­Õ¡Õ£Õ¡Õ°Õ«Õ¶. Ô¼Õ¸Ö‚Õ½Õ¡Õ¶Õ¯Õ¡Ö€_x000a_#Karabakh #Azerbaijan #Armenia #Yerevan #NKpeace #KarabakhNow #Õ€Õ¡ÕµÕ¡Õ½Õ¿Õ¡Õ¶ #ÔµÖ€Ö‡Õ¡Õ¶_x000a_https://t.co/p2w6atPeNx https://t.co/fD4gaUvptf"/>
    <s v="http://hayatsk.info/news/92398"/>
    <s v="hayatsk.info"/>
    <x v="37"/>
    <s v="https://pbs.twimg.com/media/EFt2PcpXUAIPPAE.jpg"/>
    <s v="https://pbs.twimg.com/media/EFt2PcpXUAIPPAE.jpg"/>
    <x v="136"/>
    <s v="https://twitter.com/#!/hayatskinfo/status/1178665740385361920"/>
    <m/>
    <m/>
    <s v="1178665740385361920"/>
    <m/>
    <b v="0"/>
    <n v="1"/>
    <s v=""/>
    <b v="0"/>
    <s v="hy"/>
    <m/>
    <s v=""/>
    <b v="0"/>
    <n v="0"/>
    <s v=""/>
    <s v="Twitter Web App"/>
    <b v="0"/>
    <s v="1178665740385361920"/>
    <s v="Tweet"/>
    <n v="0"/>
    <n v="0"/>
    <m/>
    <m/>
    <m/>
    <m/>
    <m/>
    <m/>
    <m/>
    <m/>
    <n v="69"/>
    <s v="5"/>
    <s v="5"/>
    <n v="0"/>
    <n v="0"/>
    <n v="0"/>
    <n v="0"/>
    <n v="0"/>
    <n v="0"/>
    <n v="81"/>
    <n v="100"/>
    <n v="81"/>
  </r>
  <r>
    <s v="hayatskinfo"/>
    <s v="hayatskinfo"/>
    <m/>
    <m/>
    <m/>
    <m/>
    <m/>
    <m/>
    <m/>
    <m/>
    <s v="No"/>
    <n v="187"/>
    <m/>
    <m/>
    <x v="0"/>
    <d v="2019-10-01T06:35:40.000"/>
    <s v="ÕÕ¿Õ¸Ö‚Õ£Õ¾Õ¥Õ¬ Õ¥Õ¶ Õ¦Õ¸Ö€Õ¡Õ´Õ¡Õ½Õ¥Ö€Õ¨_x000a_#Karabakh #Azerbaijan #Armenia #Yerevan #NKpeace #KarabakhNow #Õ€Õ¡ÕµÕ¡Õ½Õ¿Õ¡Õ¶ #ÔµÖ€Ö‡Õ¡Õ¶_x000a_https://t.co/ccrBsnYr7c https://t.co/BFwY7bO6RU"/>
    <s v="http://hayatsk.info/news/92438"/>
    <s v="hayatsk.info"/>
    <x v="37"/>
    <s v="https://pbs.twimg.com/media/EFxewIDXYAE_riD.png"/>
    <s v="https://pbs.twimg.com/media/EFxewIDXYAE_riD.png"/>
    <x v="137"/>
    <s v="https://twitter.com/#!/hayatskinfo/status/1178921403292233728"/>
    <m/>
    <m/>
    <s v="1178921403292233728"/>
    <m/>
    <b v="0"/>
    <n v="0"/>
    <s v=""/>
    <b v="0"/>
    <s v="hy"/>
    <m/>
    <s v=""/>
    <b v="0"/>
    <n v="0"/>
    <s v=""/>
    <s v="Twitter Web App"/>
    <b v="0"/>
    <s v="1178921403292233728"/>
    <s v="Tweet"/>
    <n v="0"/>
    <n v="0"/>
    <m/>
    <m/>
    <m/>
    <m/>
    <m/>
    <m/>
    <m/>
    <m/>
    <n v="69"/>
    <s v="5"/>
    <s v="5"/>
    <n v="0"/>
    <n v="0"/>
    <n v="0"/>
    <n v="0"/>
    <n v="0"/>
    <n v="0"/>
    <n v="37"/>
    <n v="100"/>
    <n v="37"/>
  </r>
  <r>
    <s v="hayatskinfo"/>
    <s v="hayatskinfo"/>
    <m/>
    <m/>
    <m/>
    <m/>
    <m/>
    <m/>
    <m/>
    <m/>
    <s v="No"/>
    <n v="188"/>
    <m/>
    <m/>
    <x v="0"/>
    <d v="2019-10-01T06:36:18.000"/>
    <s v="Õ€Õ¡Õ¿Õ¸Ö‚Õ¯ Õ¶Õ·Õ¡Õ¶Õ¡Õ¯Õ¸Ö‚Õ©ÕµÕ¡Õ¶ Õ¸Ö‚ÕªÕ¥Ö€Õ¨ Õ¡Ö€Õ¿Õ¡Õ°Õ¸Õ½Õ¥Õ¬ Õ¥Õ¶ Â«Õ°Õ¡Õ¯Õ¡Õ¼Õ¡Õ¯Õ¸Ö€Õ¤Õ«Â» ÕºÕ¡Õ·Õ¿ÕºÕ¡Õ¶Õ¸Ö‚Õ©ÕµÕ¡Õ¶ Õ­Õ¸Ö€Ö„Õ¥Ö€Õ¨ â€“ Ô¼Õ¸Ö‚Õ½Õ¡Õ¶Õ¯Õ¡Ö€Õ¶Õ¥Ö€_x000a_#Karabakh #Azerbaijan #Armenia #Yerevan #NKpeace #KarabakhNow #Õ€Õ¡ÕµÕ¡Õ½Õ¿Õ¡Õ¶ #ÔµÖ€Ö‡Õ¡Õ¶_x000a_https://t.co/NlOWwPPWqM https://t.co/BXitqB0bIr"/>
    <s v="http://hayatsk.info/news/92441"/>
    <s v="hayatsk.info"/>
    <x v="37"/>
    <s v="https://pbs.twimg.com/media/EFxe5vFWsAA2QBe.png"/>
    <s v="https://pbs.twimg.com/media/EFxe5vFWsAA2QBe.png"/>
    <x v="138"/>
    <s v="https://twitter.com/#!/hayatskinfo/status/1178921563904761861"/>
    <m/>
    <m/>
    <s v="1178921563904761861"/>
    <m/>
    <b v="0"/>
    <n v="1"/>
    <s v=""/>
    <b v="0"/>
    <s v="hy"/>
    <m/>
    <s v=""/>
    <b v="0"/>
    <n v="0"/>
    <s v=""/>
    <s v="Twitter Web App"/>
    <b v="0"/>
    <s v="1178921563904761861"/>
    <s v="Tweet"/>
    <n v="0"/>
    <n v="0"/>
    <m/>
    <m/>
    <m/>
    <m/>
    <m/>
    <m/>
    <m/>
    <m/>
    <n v="69"/>
    <s v="5"/>
    <s v="5"/>
    <n v="0"/>
    <n v="0"/>
    <n v="0"/>
    <n v="0"/>
    <n v="0"/>
    <n v="0"/>
    <n v="93"/>
    <n v="100"/>
    <n v="93"/>
  </r>
  <r>
    <s v="hayatskinfo"/>
    <s v="hayatskinfo"/>
    <m/>
    <m/>
    <m/>
    <m/>
    <m/>
    <m/>
    <m/>
    <m/>
    <s v="No"/>
    <n v="189"/>
    <m/>
    <m/>
    <x v="0"/>
    <d v="2019-10-01T06:36:57.000"/>
    <s v="Ô±Õ¤Ö€Õ¢Õ¥Õ»Õ¡Õ¶Õ¡-Ö†Ö€Õ¡Õ¶Õ½Õ«Õ¡Õ¯Õ¡Õ¶ Õ°Õ¡Ö€Õ¡Õ¢Õ¥Ö€Õ¸Ö‚Õ©ÕµÕ¸Ö‚Õ¶Õ¶Õ¥Ö€Õ¨ Õ­Õ¸Ö€Õ¡Õ¶Õ¸Ö‚Õ´ Õ¥Õ¶_x000a_#Karabakh #Azerbaijan #Armenia #Yerevan #NKpeace #KarabakhNow #Õ€Õ¡ÕµÕ¡Õ½Õ¿Õ¡Õ¶ #ÔµÖ€Ö‡Õ¡Õ¶_x000a_https://t.co/ZfrEurOJ1A https://t.co/10Rw7lW1cu"/>
    <s v="http://hayatsk.info/news/92442"/>
    <s v="hayatsk.info"/>
    <x v="37"/>
    <s v="https://pbs.twimg.com/media/EFxfC-nWsAUicBd.png"/>
    <s v="https://pbs.twimg.com/media/EFxfC-nWsAUicBd.png"/>
    <x v="139"/>
    <s v="https://twitter.com/#!/hayatskinfo/status/1178921724550750209"/>
    <m/>
    <m/>
    <s v="1178921724550750209"/>
    <m/>
    <b v="0"/>
    <n v="0"/>
    <s v=""/>
    <b v="0"/>
    <s v="hy"/>
    <m/>
    <s v=""/>
    <b v="0"/>
    <n v="0"/>
    <s v=""/>
    <s v="Twitter Web App"/>
    <b v="0"/>
    <s v="1178921724550750209"/>
    <s v="Tweet"/>
    <n v="0"/>
    <n v="0"/>
    <m/>
    <m/>
    <m/>
    <m/>
    <m/>
    <m/>
    <m/>
    <m/>
    <n v="69"/>
    <s v="5"/>
    <s v="5"/>
    <n v="0"/>
    <n v="0"/>
    <n v="0"/>
    <n v="0"/>
    <n v="0"/>
    <n v="0"/>
    <n v="63"/>
    <n v="100"/>
    <n v="63"/>
  </r>
  <r>
    <s v="hayatskinfo"/>
    <s v="hayatskinfo"/>
    <m/>
    <m/>
    <m/>
    <m/>
    <m/>
    <m/>
    <m/>
    <m/>
    <s v="No"/>
    <n v="190"/>
    <m/>
    <m/>
    <x v="0"/>
    <d v="2019-10-01T06:37:37.000"/>
    <s v="Ô¼Õ¥ÕµÕ¬Õ¡ Ô±Õ¬Õ«Ö‡Õ¡Õ¶ Õ°Õ¥Õ¿Ö‡Õ¥Ö ÕºÕ¸Õ¥Õ¦Õ«Õ¡ÕµÕ« Õ¶Õ¥Ö€Õ¯Õ¡ÕµÕ¡ÖÕ´Õ¡Õ¶Õ¨ - Ô¼Õ¸Ö‚Õ½Õ¡Õ¶Õ¯Õ¡Ö€Õ¶Õ¥Ö€_x000a_#Karabakh #Azerbaijan #Armenia #Yerevan #NKpeace #KarabakhNow #Õ€Õ¡ÕµÕ¡Õ½Õ¿Õ¡Õ¶ #ÔµÖ€Ö‡Õ¡Õ¶_x000a_https://t.co/MbvKQoQBXu https://t.co/SmDrc3kcHo"/>
    <s v="http://hayatsk.info/news/92443"/>
    <s v="hayatsk.info"/>
    <x v="37"/>
    <s v="https://pbs.twimg.com/media/EFxfMrzWwAEFmn_.png"/>
    <s v="https://pbs.twimg.com/media/EFxfMrzWwAEFmn_.png"/>
    <x v="140"/>
    <s v="https://twitter.com/#!/hayatskinfo/status/1178921893497319424"/>
    <m/>
    <m/>
    <s v="1178921893497319424"/>
    <m/>
    <b v="0"/>
    <n v="1"/>
    <s v=""/>
    <b v="0"/>
    <s v="hy"/>
    <m/>
    <s v=""/>
    <b v="0"/>
    <n v="0"/>
    <s v=""/>
    <s v="Twitter Web App"/>
    <b v="0"/>
    <s v="1178921893497319424"/>
    <s v="Tweet"/>
    <n v="0"/>
    <n v="0"/>
    <m/>
    <m/>
    <m/>
    <m/>
    <m/>
    <m/>
    <m/>
    <m/>
    <n v="69"/>
    <s v="5"/>
    <s v="5"/>
    <n v="0"/>
    <n v="0"/>
    <n v="0"/>
    <n v="0"/>
    <n v="0"/>
    <n v="0"/>
    <n v="62"/>
    <n v="100"/>
    <n v="62"/>
  </r>
  <r>
    <s v="hayatskinfo"/>
    <s v="hayatskinfo"/>
    <m/>
    <m/>
    <m/>
    <m/>
    <m/>
    <m/>
    <m/>
    <m/>
    <s v="No"/>
    <n v="191"/>
    <m/>
    <m/>
    <x v="0"/>
    <d v="2019-10-01T06:38:42.000"/>
    <s v="Ô´Õ¡Õ¿Õ¡Õ­Õ¡Õ¦Õ¸Ö‚Õ©ÕµÕ¡Õ¶ Õ¡Õ·Õ­Õ¡Õ¿Õ¡Õ¯Õ«ÖÕ¶Õ¥Ö€Õ¶ Õ¡ÕµÖÕ¥Õ¬Õ¥Õ¬ Õ¥Õ¶ Õ€Õ¥ÕµÕ¤Õ¡Ö€ Ô±Õ¬Õ«Ö‡Õ« Õ£Õ¥Ö€Õ¥Õ¦Õ´Õ¡Õ¶ - Ô¼Õ¸Ö‚Õ½Õ¡Õ¶Õ¯Õ¡Ö€Õ¶Õ¥Ö€_x000a_#Karabakh #Azerbaijan #Armenia #Yerevan #NKpeace #KarabakhNow #Õ€Õ¡ÕµÕ¡Õ½Õ¿Õ¡Õ¶ #ÔµÖ€Ö‡Õ¡Õ¶_x000a_https://t.co/DdWUlbD6QV https://t.co/7a8mb3nXQp"/>
    <s v="http://hayatsk.info/news/92445"/>
    <s v="hayatsk.info"/>
    <x v="37"/>
    <s v="https://pbs.twimg.com/media/EFxfcqnW4AADLTW.png"/>
    <s v="https://pbs.twimg.com/media/EFxfcqnW4AADLTW.png"/>
    <x v="141"/>
    <s v="https://twitter.com/#!/hayatskinfo/status/1178922166953402368"/>
    <m/>
    <m/>
    <s v="1178922166953402368"/>
    <m/>
    <b v="0"/>
    <n v="0"/>
    <s v=""/>
    <b v="0"/>
    <s v="hy"/>
    <m/>
    <s v=""/>
    <b v="0"/>
    <n v="0"/>
    <s v=""/>
    <s v="Twitter Web App"/>
    <b v="0"/>
    <s v="1178922166953402368"/>
    <s v="Tweet"/>
    <n v="0"/>
    <n v="0"/>
    <m/>
    <m/>
    <m/>
    <m/>
    <m/>
    <m/>
    <m/>
    <m/>
    <n v="69"/>
    <s v="5"/>
    <s v="5"/>
    <n v="0"/>
    <n v="0"/>
    <n v="0"/>
    <n v="0"/>
    <n v="0"/>
    <n v="0"/>
    <n v="80"/>
    <n v="100"/>
    <n v="80"/>
  </r>
  <r>
    <s v="hayatskinfo"/>
    <s v="hayatskinfo"/>
    <m/>
    <m/>
    <m/>
    <m/>
    <m/>
    <m/>
    <m/>
    <m/>
    <s v="No"/>
    <n v="192"/>
    <m/>
    <m/>
    <x v="0"/>
    <d v="2019-10-01T06:39:29.000"/>
    <s v="Õ†Õ¡Õ­Õ«Õ»Ö‡Õ¡Õ¶Õ¸Ö‚Õ´ Õ½Õ¯Õ½Õ¾Õ¥Ö Õ°Ö€Õ¡Õ´Õ¡Õ¶Õ¡Õ¿Õ¡Ö€Õ¡Õ·Õ¿Õ¡Õ¢Õ¡ÕµÕ«Õ¶ Õ¦Õ¸Ö€Õ¡Õ¾Õ¡Ö€ÕªÕ¸Ö‚Õ©ÕµÕ¸Ö‚Õ¶Õ¶Õ¥Ö€Õ¨_x000a_#Karabakh #Azerbaijan #Armenia #Yerevan #NKpeace #KarabakhNow #Õ€Õ¡ÕµÕ¡Õ½Õ¿Õ¡Õ¶ #ÔµÖ€Ö‡Õ¡Õ¶_x000a_https://t.co/HkwZ29q5xD https://t.co/EuHfZsAslt"/>
    <s v="http://hayatsk.info/news/92437"/>
    <s v="hayatsk.info"/>
    <x v="37"/>
    <s v="https://pbs.twimg.com/media/EFxfoTXWsAAQ_fR.png"/>
    <s v="https://pbs.twimg.com/media/EFxfoTXWsAAQ_fR.png"/>
    <x v="142"/>
    <s v="https://twitter.com/#!/hayatskinfo/status/1178922362642878466"/>
    <m/>
    <m/>
    <s v="1178922362642878466"/>
    <m/>
    <b v="0"/>
    <n v="0"/>
    <s v=""/>
    <b v="0"/>
    <s v="hy"/>
    <m/>
    <s v=""/>
    <b v="0"/>
    <n v="0"/>
    <s v=""/>
    <s v="Twitter Web App"/>
    <b v="0"/>
    <s v="1178922362642878466"/>
    <s v="Tweet"/>
    <n v="0"/>
    <n v="0"/>
    <m/>
    <m/>
    <m/>
    <m/>
    <m/>
    <m/>
    <m/>
    <m/>
    <n v="69"/>
    <s v="5"/>
    <s v="5"/>
    <n v="0"/>
    <n v="0"/>
    <n v="0"/>
    <n v="0"/>
    <n v="0"/>
    <n v="0"/>
    <n v="69"/>
    <n v="100"/>
    <n v="69"/>
  </r>
  <r>
    <s v="hayatskinfo"/>
    <s v="hayatskinfo"/>
    <m/>
    <m/>
    <m/>
    <m/>
    <m/>
    <m/>
    <m/>
    <m/>
    <s v="No"/>
    <n v="193"/>
    <m/>
    <m/>
    <x v="0"/>
    <d v="2019-10-01T06:40:38.000"/>
    <s v="Õ‡Õ¡Ö€Õ¸Ö‚Õ¶Õ¡Õ¯Õ¾Õ¸Ö‚Õ´ Õ§ Õ©Õ·Õ¶Õ¡Õ´Õ¸Ö‚ Õ½Õ¡Õ¢Õ¸Õ¿Õ¡ÕªÕ¨_x000a_#Karabakh #Azerbaijan #Armenia #Yerevan #NKpeace #KarabakhNow #Õ€Õ¡ÕµÕ¡Õ½Õ¿Õ¡Õ¶ #ÔµÖ€Ö‡Õ¡Õ¶_x000a_https://t.co/iDPDUllpCI https://t.co/QensLwEEio"/>
    <s v="http://hayatsk.info/news/92436"/>
    <s v="hayatsk.info"/>
    <x v="37"/>
    <s v="https://pbs.twimg.com/media/EFxf5BbX0AA5Usi.png"/>
    <s v="https://pbs.twimg.com/media/EFxf5BbX0AA5Usi.png"/>
    <x v="143"/>
    <s v="https://twitter.com/#!/hayatskinfo/status/1178922651903041537"/>
    <m/>
    <m/>
    <s v="1178922651903041537"/>
    <m/>
    <b v="0"/>
    <n v="1"/>
    <s v=""/>
    <b v="0"/>
    <s v="hy"/>
    <m/>
    <s v=""/>
    <b v="0"/>
    <n v="0"/>
    <s v=""/>
    <s v="Twitter Web App"/>
    <b v="0"/>
    <s v="1178922651903041537"/>
    <s v="Tweet"/>
    <n v="0"/>
    <n v="0"/>
    <m/>
    <m/>
    <m/>
    <m/>
    <m/>
    <m/>
    <m/>
    <m/>
    <n v="69"/>
    <s v="5"/>
    <s v="5"/>
    <n v="0"/>
    <n v="0"/>
    <n v="0"/>
    <n v="0"/>
    <n v="0"/>
    <n v="0"/>
    <n v="44"/>
    <n v="100"/>
    <n v="44"/>
  </r>
  <r>
    <s v="hayatskinfo"/>
    <s v="hayatskinfo"/>
    <m/>
    <m/>
    <m/>
    <m/>
    <m/>
    <m/>
    <m/>
    <m/>
    <s v="No"/>
    <n v="194"/>
    <m/>
    <m/>
    <x v="0"/>
    <d v="2019-10-01T06:40:59.000"/>
    <s v="AzVision News: Õ•Ö€Õ¾Õ¡ Õ°Õ«Õ´Õ¶Õ¡Õ¯Õ¡Õ¶ Õ¶Õ¸Ö€Õ¸Ö‚Õ©ÕµÕ¸Ö‚Õ¶Õ¶Õ¥Ö€Õ¨ Õ£Õ¥Ö€Õ´Õ¡Õ¶Õ¥Ö€Õ¥Õ¶Õ¸Õ¾ (ÕÕ¥ÕºÕ¿Õ¥Õ´Õ¢Õ¥Ö€Õ« 30-Õ¨) - VÄ°DEO_x000a_#Karabakh #Azerbaijan #Armenia #Yerevan #NKpeace #KarabakhNow #Õ€Õ¡ÕµÕ¡Õ½Õ¿Õ¡Õ¶ #ÔµÖ€Ö‡Õ¡Õ¶_x000a_https://t.co/gUl6G8txt9 https://t.co/T5U3AH27o0"/>
    <s v="http://hayatsk.info/news/92432"/>
    <s v="hayatsk.info"/>
    <x v="37"/>
    <s v="https://pbs.twimg.com/media/EFxf-FvXoAAEsUX.png"/>
    <s v="https://pbs.twimg.com/media/EFxf-FvXoAAEsUX.png"/>
    <x v="144"/>
    <s v="https://twitter.com/#!/hayatskinfo/status/1178922739782078464"/>
    <m/>
    <m/>
    <s v="1178922739782078464"/>
    <m/>
    <b v="0"/>
    <n v="1"/>
    <s v=""/>
    <b v="0"/>
    <s v="hy"/>
    <m/>
    <s v=""/>
    <b v="0"/>
    <n v="0"/>
    <s v=""/>
    <s v="Twitter Web App"/>
    <b v="0"/>
    <s v="1178922739782078464"/>
    <s v="Tweet"/>
    <n v="0"/>
    <n v="0"/>
    <m/>
    <m/>
    <m/>
    <m/>
    <m/>
    <m/>
    <m/>
    <m/>
    <n v="69"/>
    <s v="5"/>
    <s v="5"/>
    <n v="0"/>
    <n v="0"/>
    <n v="0"/>
    <n v="0"/>
    <n v="0"/>
    <n v="0"/>
    <n v="69"/>
    <n v="100"/>
    <n v="69"/>
  </r>
  <r>
    <s v="hayatskinfo"/>
    <s v="hayatskinfo"/>
    <m/>
    <m/>
    <m/>
    <m/>
    <m/>
    <m/>
    <m/>
    <m/>
    <s v="No"/>
    <n v="195"/>
    <m/>
    <m/>
    <x v="0"/>
    <d v="2019-10-01T06:41:40.000"/>
    <s v="AzVision.az- Õ« Õ£Õ¸Ö€Õ®Õ¡Ö€Õ¯Õ¸Ö‚Õ´Õ«Ö 7 Õ¿Õ¡Ö€Õ« Õ§ Õ¡Õ¶ÖÕ¥Õ¬_x000a_#Karabakh #Azerbaijan #Armenia #Yerevan #NKpeace #KarabakhNow #Õ€Õ¡ÕµÕ¡Õ½Õ¿Õ¡Õ¶ #ÔµÖ€Ö‡Õ¡Õ¶_x000a_https://t.co/2Xmzh2jEjo https://t.co/VeSCAuTigB"/>
    <s v="http://hayatsk.info/news/92444"/>
    <s v="hayatsk.info"/>
    <x v="37"/>
    <s v="https://pbs.twimg.com/media/EFxgIO7WoAELnzf.png"/>
    <s v="https://pbs.twimg.com/media/EFxgIO7WoAELnzf.png"/>
    <x v="145"/>
    <s v="https://twitter.com/#!/hayatskinfo/status/1178922912021172224"/>
    <m/>
    <m/>
    <s v="1178922912021172224"/>
    <m/>
    <b v="0"/>
    <n v="0"/>
    <s v=""/>
    <b v="0"/>
    <s v="hy"/>
    <m/>
    <s v=""/>
    <b v="0"/>
    <n v="0"/>
    <s v=""/>
    <s v="Twitter Web App"/>
    <b v="0"/>
    <s v="1178922912021172224"/>
    <s v="Tweet"/>
    <n v="0"/>
    <n v="0"/>
    <m/>
    <m/>
    <m/>
    <m/>
    <m/>
    <m/>
    <m/>
    <m/>
    <n v="69"/>
    <s v="5"/>
    <s v="5"/>
    <n v="0"/>
    <n v="0"/>
    <n v="0"/>
    <n v="0"/>
    <n v="0"/>
    <n v="0"/>
    <n v="43"/>
    <n v="100"/>
    <n v="43"/>
  </r>
  <r>
    <s v="hayatskinfo"/>
    <s v="hayatskinfo"/>
    <m/>
    <m/>
    <m/>
    <m/>
    <m/>
    <m/>
    <m/>
    <m/>
    <s v="No"/>
    <n v="196"/>
    <m/>
    <m/>
    <x v="0"/>
    <d v="2019-10-01T09:18:16.000"/>
    <s v="ÕŽÔµÕÕ•-Õ« Õ·Õ¿Õ¡Õº Õ°Õ¡Õ¾Õ¡Ö„Õ¨Õ Õ„Õ¡Õ¿Õ¥Õ¶Õ¡Õ¤Õ¡Ö€Õ¡Õ¶Õ« Õ¤Õ«Õ´Õ¡Ö. ÕˆÖ‚Õ²Õ«Õ²_x000a_#Karabakh #Azerbaijan #Armenia #Yerevan #NKpeace #KarabakhNow #Õ€Õ¡ÕµÕ¡Õ½Õ¿Õ¡Õ¶ #ÔµÖ€Ö‡Õ¡Õ¶_x000a_https://t.co/p1ecBwjW1x https://t.co/8U3Ywv3YQW"/>
    <s v="http://hayatsk.info/news/92457"/>
    <s v="hayatsk.info"/>
    <x v="37"/>
    <s v="https://pbs.twimg.com/media/EFyD8GVXYAEsSC9.jpg"/>
    <s v="https://pbs.twimg.com/media/EFyD8GVXYAEsSC9.jpg"/>
    <x v="146"/>
    <s v="https://twitter.com/#!/hayatskinfo/status/1178962323156934656"/>
    <m/>
    <m/>
    <s v="1178962323156934656"/>
    <m/>
    <b v="0"/>
    <n v="0"/>
    <s v=""/>
    <b v="0"/>
    <s v="hy"/>
    <m/>
    <s v=""/>
    <b v="0"/>
    <n v="0"/>
    <s v=""/>
    <s v="Twitter Web App"/>
    <b v="0"/>
    <s v="1178962323156934656"/>
    <s v="Tweet"/>
    <n v="0"/>
    <n v="0"/>
    <m/>
    <m/>
    <m/>
    <m/>
    <m/>
    <m/>
    <m/>
    <m/>
    <n v="69"/>
    <s v="5"/>
    <s v="5"/>
    <n v="0"/>
    <n v="0"/>
    <n v="0"/>
    <n v="0"/>
    <n v="0"/>
    <n v="0"/>
    <n v="52"/>
    <n v="100"/>
    <n v="52"/>
  </r>
  <r>
    <s v="hayatskinfo"/>
    <s v="hayatskinfo"/>
    <m/>
    <m/>
    <m/>
    <m/>
    <m/>
    <m/>
    <m/>
    <m/>
    <s v="No"/>
    <n v="197"/>
    <m/>
    <m/>
    <x v="0"/>
    <d v="2019-10-01T09:18:53.000"/>
    <s v="Õ†Õ¸Ö€Õ¡Õ·Õ¥Õ¶ Õ°Õ¡Õ´Õ¡ÕµÕ¶Ö„Õ« Õ¢Õ¶Õ¡Õ¯Õ«Õ¹Õ¶Õ¥Ö€Õ¨ Õ¢Õ¸Õ²Õ¸Ö„Õ« Õ¡Õ¯ÖÕ«Õ¡ Õ¥Õ¶ Õ¡Õ¶Õ¸Ö‚Õ´` Õ¨Õ¶Õ¤Õ¤Õ¥Õ´ Õ´Õ¡Ö€Õ¦ÕºÕ¥Õ¿ Ô³Õ¡Ö€Õ«Õ¯ ÕÕ¡Ö€Õ£Õ½ÕµÕ¡Õ¶Õ«. ÕˆÖ‚Õ²Õ«Õ²_x000a_#Karabakh #Azerbaijan #Armenia #Yerevan #NKpeace #KarabakhNow #Õ€Õ¡ÕµÕ¡Õ½Õ¿Õ¡Õ¶ #ÔµÖ€Ö‡Õ¡Õ¶_x000a_https://t.co/gXfnG7nOZw https://t.co/RNtRob5Bru"/>
    <s v="http://hayatsk.info/news/92447"/>
    <s v="hayatsk.info"/>
    <x v="37"/>
    <s v="https://pbs.twimg.com/media/EFyEHGrWoAA9MOw.png"/>
    <s v="https://pbs.twimg.com/media/EFyEHGrWoAA9MOw.png"/>
    <x v="147"/>
    <s v="https://twitter.com/#!/hayatskinfo/status/1178962478862143488"/>
    <m/>
    <m/>
    <s v="1178962478862143488"/>
    <m/>
    <b v="0"/>
    <n v="0"/>
    <s v=""/>
    <b v="0"/>
    <s v="hy"/>
    <m/>
    <s v=""/>
    <b v="0"/>
    <n v="0"/>
    <s v=""/>
    <s v="Twitter Web App"/>
    <b v="0"/>
    <s v="1178962478862143488"/>
    <s v="Tweet"/>
    <n v="0"/>
    <n v="0"/>
    <m/>
    <m/>
    <m/>
    <m/>
    <m/>
    <m/>
    <m/>
    <m/>
    <n v="69"/>
    <s v="5"/>
    <s v="5"/>
    <n v="0"/>
    <n v="0"/>
    <n v="0"/>
    <n v="0"/>
    <n v="0"/>
    <n v="0"/>
    <n v="88"/>
    <n v="100"/>
    <n v="88"/>
  </r>
  <r>
    <s v="hayatskinfo"/>
    <s v="hayatskinfo"/>
    <m/>
    <m/>
    <m/>
    <m/>
    <m/>
    <m/>
    <m/>
    <m/>
    <s v="No"/>
    <n v="198"/>
    <m/>
    <m/>
    <x v="0"/>
    <d v="2019-10-01T13:41:09.000"/>
    <s v="ÕŽÔµÕÕ•-Õ« Õ·Õ¿Õ¡Õº Õ°Õ¡Õ¾Õ¡Ö„Õ¨Õ Õ„Õ¡Õ¿Õ¥Õ¶Õ¡Õ¤Õ¡Ö€Õ¡Õ¶Õ« Õ¤Õ«Õ´Õ¡Ö. ÕˆÖ‚Õ²Õ«Õ²_x000a_#Karabakh #Azerbaijan #Armenia #Yerevan #NKpeace #KarabakhNow #Õ€Õ¡ÕµÕ¡Õ½Õ¿Õ¡Õ¶ #ÔµÖ€Ö‡Õ¡Õ¶_x000a_https://t.co/p1ecBwjW1x https://t.co/mvLFFWOHL2"/>
    <s v="http://hayatsk.info/news/92457"/>
    <s v="hayatsk.info"/>
    <x v="37"/>
    <s v="https://pbs.twimg.com/media/EFzAIdSXkAIg1zB.jpg"/>
    <s v="https://pbs.twimg.com/media/EFzAIdSXkAIg1zB.jpg"/>
    <x v="148"/>
    <s v="https://twitter.com/#!/hayatskinfo/status/1179028481147068417"/>
    <m/>
    <m/>
    <s v="1179028481147068417"/>
    <m/>
    <b v="0"/>
    <n v="0"/>
    <s v=""/>
    <b v="0"/>
    <s v="hy"/>
    <m/>
    <s v=""/>
    <b v="0"/>
    <n v="0"/>
    <s v=""/>
    <s v="Twitter Web App"/>
    <b v="0"/>
    <s v="1179028481147068417"/>
    <s v="Tweet"/>
    <n v="0"/>
    <n v="0"/>
    <m/>
    <m/>
    <m/>
    <m/>
    <m/>
    <m/>
    <m/>
    <m/>
    <n v="69"/>
    <s v="5"/>
    <s v="5"/>
    <n v="0"/>
    <n v="0"/>
    <n v="0"/>
    <n v="0"/>
    <n v="0"/>
    <n v="0"/>
    <n v="52"/>
    <n v="100"/>
    <n v="52"/>
  </r>
  <r>
    <s v="hayatskinfo"/>
    <s v="hayatskinfo"/>
    <m/>
    <m/>
    <m/>
    <m/>
    <m/>
    <m/>
    <m/>
    <m/>
    <s v="No"/>
    <n v="199"/>
    <m/>
    <m/>
    <x v="0"/>
    <d v="2019-10-01T13:42:07.000"/>
    <s v="Ô±Õ¦Õ¡Õ¿Õ¥Õ¶Ö„ Õ€Õ¡ÕµÕ¡Õ½Õ¿Õ¡Õ¶Õ¨ ÔµÔ±ÕÕ„-Õ«Öâ€¤ Õ¡Õ¯ÖÕ«Õ¡ Õ¯Õ¡Õ¼Õ¡Õ¾Õ¡Ö€Õ¸Ö‚Õ©ÕµÕ¡Õ¶ Õ¤Õ«Õ´Õ¡Ö_x000a_#Karabakh #Azerbaijan #Armenia #Yerevan #NKpeace #KarabakhNow #Õ€Õ¡ÕµÕ¡Õ½Õ¿Õ¡Õ¶ #ÔµÖ€Ö‡Õ¡Õ¶_x000a_https://t.co/DLv2o8MBaI https://t.co/YRy6ppIgDp"/>
    <s v="http://hayatsk.info/news/92482"/>
    <s v="hayatsk.info"/>
    <x v="37"/>
    <s v="https://pbs.twimg.com/media/EFzAXpqW4AANh0w.jpg"/>
    <s v="https://pbs.twimg.com/media/EFzAXpqW4AANh0w.jpg"/>
    <x v="149"/>
    <s v="https://twitter.com/#!/hayatskinfo/status/1179028722466381826"/>
    <m/>
    <m/>
    <s v="1179028722466381826"/>
    <m/>
    <b v="0"/>
    <n v="0"/>
    <s v=""/>
    <b v="0"/>
    <s v="hy"/>
    <m/>
    <s v=""/>
    <b v="0"/>
    <n v="0"/>
    <s v=""/>
    <s v="Twitter Web App"/>
    <b v="0"/>
    <s v="1179028722466381826"/>
    <s v="Tweet"/>
    <n v="0"/>
    <n v="0"/>
    <m/>
    <m/>
    <m/>
    <m/>
    <m/>
    <m/>
    <m/>
    <m/>
    <n v="69"/>
    <s v="5"/>
    <s v="5"/>
    <n v="0"/>
    <n v="0"/>
    <n v="0"/>
    <n v="0"/>
    <n v="0"/>
    <n v="0"/>
    <n v="60"/>
    <n v="100"/>
    <n v="60"/>
  </r>
  <r>
    <s v="hayatskinfo"/>
    <s v="hayatskinfo"/>
    <m/>
    <m/>
    <m/>
    <m/>
    <m/>
    <m/>
    <m/>
    <m/>
    <s v="No"/>
    <n v="200"/>
    <m/>
    <m/>
    <x v="0"/>
    <d v="2019-10-01T13:44:43.000"/>
    <s v="Ô´Õ«Õ¬Õ£Õ¡Õ´ Ô±Õ½Õ¯Õ¥Ö€Õ¸Õ¾Õ¨ Õ¶Õ¡Õ´Õ¡Õ¯ Õ§ Õ¸Ö‚Õ²Õ¡Ö€Õ¯Õ¥Õ¬ Õ¥Õ²Õ¢Õ¸Ö€Õ¨_x000a_#Karabakh #Azerbaijan #Armenia #Yerevan #NKpeace #KarabakhNow #Õ€Õ¡ÕµÕ¡Õ½Õ¿Õ¡Õ¶ #ÔµÖ€Ö‡Õ¡Õ¶_x000a_https://t.co/YdbSc4j3mD https://t.co/bkbjnTpbSS"/>
    <s v="http://hayatsk.info/news/92471"/>
    <s v="hayatsk.info"/>
    <x v="37"/>
    <s v="https://pbs.twimg.com/media/EFzA91eW4AApQCh.jpg"/>
    <s v="https://pbs.twimg.com/media/EFzA91eW4AApQCh.jpg"/>
    <x v="150"/>
    <s v="https://twitter.com/#!/hayatskinfo/status/1179029376391888905"/>
    <m/>
    <m/>
    <s v="1179029376391888905"/>
    <m/>
    <b v="0"/>
    <n v="0"/>
    <s v=""/>
    <b v="0"/>
    <s v="hy"/>
    <m/>
    <s v=""/>
    <b v="0"/>
    <n v="0"/>
    <s v=""/>
    <s v="Twitter Web App"/>
    <b v="0"/>
    <s v="1179029376391888905"/>
    <s v="Tweet"/>
    <n v="0"/>
    <n v="0"/>
    <m/>
    <m/>
    <m/>
    <m/>
    <m/>
    <m/>
    <m/>
    <m/>
    <n v="69"/>
    <s v="5"/>
    <s v="5"/>
    <n v="0"/>
    <n v="0"/>
    <n v="0"/>
    <n v="0"/>
    <n v="0"/>
    <n v="0"/>
    <n v="51"/>
    <n v="100"/>
    <n v="51"/>
  </r>
  <r>
    <s v="hayatskinfo"/>
    <s v="hayatskinfo"/>
    <m/>
    <m/>
    <m/>
    <m/>
    <m/>
    <m/>
    <m/>
    <m/>
    <s v="No"/>
    <n v="201"/>
    <m/>
    <m/>
    <x v="0"/>
    <d v="2019-10-01T13:45:37.000"/>
    <s v="10 Õ¿Õ¡Ö€Õ¾Õ¡ Õ¨Õ¶Õ©Õ¡ÖÖ„Õ¸Ö‚Õ´ Ô±Õ¤Ö€Õ¢Õ¥Õ»Õ¡Õ¶Õ« Õ¢Õ¶Õ¡Õ¯Õ¹Õ¸Ö‚Õ©ÕµÕ¡Õ¶ Õ©Õ«Õ¾Õ¨ Õ¡Õ³Õ¥Õ¬ Õ§ 12,1 Õ¿Õ¸Õ¯Õ¸Õ½Õ¸Õ¾_x000a_#Karabakh #Azerbaijan #Armenia #Yerevan #NKpeace #KarabakhNow #Õ€Õ¡ÕµÕ¡Õ½Õ¿Õ¡Õ¶ #ÔµÖ€Ö‡Õ¡Õ¶_x000a_https://t.co/Ldv2MsWS6Q https://t.co/30LuMBJd3a"/>
    <s v="http://hayatsk.info/news/92472"/>
    <s v="hayatsk.info"/>
    <x v="37"/>
    <s v="https://pbs.twimg.com/media/EFzBLIKW4AE7QOi.jpg"/>
    <s v="https://pbs.twimg.com/media/EFzBLIKW4AE7QOi.jpg"/>
    <x v="151"/>
    <s v="https://twitter.com/#!/hayatskinfo/status/1179029605476438016"/>
    <m/>
    <m/>
    <s v="1179029605476438016"/>
    <m/>
    <b v="0"/>
    <n v="0"/>
    <s v=""/>
    <b v="0"/>
    <s v="hy"/>
    <m/>
    <s v=""/>
    <b v="0"/>
    <n v="0"/>
    <s v=""/>
    <s v="Twitter Web App"/>
    <b v="0"/>
    <s v="1179029605476438016"/>
    <s v="Tweet"/>
    <n v="0"/>
    <n v="0"/>
    <m/>
    <m/>
    <m/>
    <m/>
    <m/>
    <m/>
    <m/>
    <m/>
    <n v="69"/>
    <s v="5"/>
    <s v="5"/>
    <n v="0"/>
    <n v="0"/>
    <n v="0"/>
    <n v="0"/>
    <n v="0"/>
    <n v="0"/>
    <n v="69"/>
    <n v="100"/>
    <n v="69"/>
  </r>
  <r>
    <s v="hayatskinfo"/>
    <s v="hayatskinfo"/>
    <m/>
    <m/>
    <m/>
    <m/>
    <m/>
    <m/>
    <m/>
    <m/>
    <s v="No"/>
    <n v="202"/>
    <m/>
    <m/>
    <x v="0"/>
    <d v="2019-10-01T13:46:19.000"/>
    <s v="Õ†Õ¡Õ­Õ¡Õ£Õ¡Õ°Õ¨ Ö‡ Õ¶Ö€Õ¡ Õ¯Õ«Õ¶Õ¨ Õ£Õ¿Õ¶Õ¾Õ¸Ö‚Õ´ Õ¥Õ¶ Ô±Õ©Õ¡Õ©Õ¸Ö‚Ö€Ö„Õ« ÕºÕ¸Õ²Õ¸Õ¿Õ¡ÕµÕ¸Ö‚Õ´ Õ£Õ¿Õ¶Õ¾Õ¸Õ² Õ¡ÕµÕ£Õ¸Ö‚Õ´. Ô¼Õ¸Ö‚Õ½Õ¡Õ¶Õ¯Õ¡Ö€Õ¶Õ¥Ö€_x000a_#Karabakh #Azerbaijan #Armenia #Yerevan #NKpeace #KarabakhNow #Õ€Õ¡ÕµÕ¡Õ½Õ¿Õ¡Õ¶ #ÔµÖ€Ö‡Õ¡Õ¶_x000a_https://t.co/G7HF8SpEOt https://t.co/FrScQYukj6"/>
    <s v="http://hayatsk.info/news/92473"/>
    <s v="hayatsk.info"/>
    <x v="37"/>
    <s v="https://pbs.twimg.com/media/EFzBVBmWkAAM3Jf.jpg"/>
    <s v="https://pbs.twimg.com/media/EFzBVBmWkAAM3Jf.jpg"/>
    <x v="152"/>
    <s v="https://twitter.com/#!/hayatskinfo/status/1179029778730377217"/>
    <m/>
    <m/>
    <s v="1179029778730377217"/>
    <m/>
    <b v="0"/>
    <n v="1"/>
    <s v=""/>
    <b v="0"/>
    <s v="hy"/>
    <m/>
    <s v=""/>
    <b v="0"/>
    <n v="0"/>
    <s v=""/>
    <s v="Twitter Web App"/>
    <b v="0"/>
    <s v="1179029778730377217"/>
    <s v="Tweet"/>
    <n v="0"/>
    <n v="0"/>
    <m/>
    <m/>
    <m/>
    <m/>
    <m/>
    <m/>
    <m/>
    <m/>
    <n v="69"/>
    <s v="5"/>
    <s v="5"/>
    <n v="0"/>
    <n v="0"/>
    <n v="0"/>
    <n v="0"/>
    <n v="0"/>
    <n v="0"/>
    <n v="82"/>
    <n v="100"/>
    <n v="82"/>
  </r>
  <r>
    <s v="hayatskinfo"/>
    <s v="hayatskinfo"/>
    <m/>
    <m/>
    <m/>
    <m/>
    <m/>
    <m/>
    <m/>
    <m/>
    <s v="No"/>
    <n v="203"/>
    <m/>
    <m/>
    <x v="0"/>
    <d v="2019-10-01T13:46:55.000"/>
    <s v="ÕŠÕ¡Õ·Õ¿ÕºÕ¡Õ¶Õ¸Ö‚Õ©ÕµÕ¡Õ¶ Õ¶Õ¡Õ­Õ¡Ö€Õ¡Ö€Õ¨ Â«Ô²Õ¡Ö€Õ±Ö€ Õ´Õ¡Õ¯Õ¡Ö€Õ¤Õ¡Õ¯Õ« Õ¤Õ«Õ¿Õ¸Ö€Õ¤Õ« Ö…Ö€Õ¨Â» Õ´Õ«Õ»Õ¸ÖÕ¡Õ¼Ö‚Õ¸Õ´Õ¶Õ¥Ö€Õ«Õ¶. Ô¼Õ¸Ö‚Õ½Õ¡Õ¶Õ¯Õ¡Ö€Õ¶Õ¥Ö€_x000a_#Karabakh #Azerbaijan #Armenia #Yerevan #NKpeace #KarabakhNow #Õ€Õ¡ÕµÕ¡Õ½Õ¿Õ¡Õ¶ #ÔµÖ€Ö‡Õ¡Õ¶_x000a_https://t.co/RB6CTggyZP https://t.co/1V9MBBAJmx"/>
    <s v="http://hayatsk.info/news/92481"/>
    <s v="hayatsk.info"/>
    <x v="37"/>
    <s v="https://pbs.twimg.com/media/EFzBd2aXYAAYCBu.jpg"/>
    <s v="https://pbs.twimg.com/media/EFzBd2aXYAAYCBu.jpg"/>
    <x v="153"/>
    <s v="https://twitter.com/#!/hayatskinfo/status/1179029928995676160"/>
    <m/>
    <m/>
    <s v="1179029928995676160"/>
    <m/>
    <b v="0"/>
    <n v="0"/>
    <s v=""/>
    <b v="0"/>
    <s v="hy"/>
    <m/>
    <s v=""/>
    <b v="0"/>
    <n v="0"/>
    <s v=""/>
    <s v="Twitter Web App"/>
    <b v="0"/>
    <s v="1179029928995676160"/>
    <s v="Tweet"/>
    <n v="0"/>
    <n v="0"/>
    <m/>
    <m/>
    <m/>
    <m/>
    <m/>
    <m/>
    <m/>
    <m/>
    <n v="69"/>
    <s v="5"/>
    <s v="5"/>
    <n v="0"/>
    <n v="0"/>
    <n v="0"/>
    <n v="0"/>
    <n v="0"/>
    <n v="0"/>
    <n v="88"/>
    <n v="100"/>
    <n v="88"/>
  </r>
  <r>
    <s v="hayatskinfo"/>
    <s v="hayatskinfo"/>
    <m/>
    <m/>
    <m/>
    <m/>
    <m/>
    <m/>
    <m/>
    <m/>
    <s v="No"/>
    <n v="204"/>
    <m/>
    <m/>
    <x v="0"/>
    <d v="2019-10-01T13:47:48.000"/>
    <s v="Õ†Õ¡Õ­Õ¡Õ£Õ¡Õ°Õ¨ Õ´Õ¡Õ½Õ¶Õ¡Õ¯ÖÕ¥Õ¬ Õ§ Õ´Õ¡Ö€Õ¤Õ¡Õ°Õ¡Õ´Õ¡Ö€Õ«Õ¶ Ö‡ ÕºÕ¡Õ¿Õ¡Õ½Õ­Õ¡Õ¶Õ¥Õ¬ Õ°Õ¡Ö€ÖÕ¥Ö€Õ«Õ¶_x000a_#Karabakh #Azerbaijan #Armenia #Yerevan #NKpeace #KarabakhNow #Õ€Õ¡ÕµÕ¡Õ½Õ¿Õ¡Õ¶ #ÔµÖ€Ö‡Õ¡Õ¶_x000a_https://t.co/yWOoRAfCLS https://t.co/HJqk50bFbU"/>
    <s v="http://hayatsk.info/news/92480"/>
    <s v="hayatsk.info"/>
    <x v="37"/>
    <s v="https://pbs.twimg.com/media/EFzBq9RWsAE9BWg.jpg"/>
    <s v="https://pbs.twimg.com/media/EFzBq9RWsAE9BWg.jpg"/>
    <x v="154"/>
    <s v="https://twitter.com/#!/hayatskinfo/status/1179030152237461505"/>
    <m/>
    <m/>
    <s v="1179030152237461505"/>
    <m/>
    <b v="0"/>
    <n v="0"/>
    <s v=""/>
    <b v="0"/>
    <s v="hy"/>
    <m/>
    <s v=""/>
    <b v="0"/>
    <n v="0"/>
    <s v=""/>
    <s v="Twitter Web App"/>
    <b v="0"/>
    <s v="1179030152237461505"/>
    <s v="Tweet"/>
    <n v="0"/>
    <n v="0"/>
    <m/>
    <m/>
    <m/>
    <m/>
    <m/>
    <m/>
    <m/>
    <m/>
    <n v="69"/>
    <s v="5"/>
    <s v="5"/>
    <n v="0"/>
    <n v="0"/>
    <n v="0"/>
    <n v="0"/>
    <n v="0"/>
    <n v="0"/>
    <n v="65"/>
    <n v="100"/>
    <n v="65"/>
  </r>
  <r>
    <s v="hayatskinfo"/>
    <s v="hayatskinfo"/>
    <m/>
    <m/>
    <m/>
    <m/>
    <m/>
    <m/>
    <m/>
    <m/>
    <s v="No"/>
    <n v="205"/>
    <m/>
    <m/>
    <x v="0"/>
    <d v="2019-10-01T13:48:21.000"/>
    <s v="ÕÕ¿Õ¸Ö‚Õ£Õ¾Õ¥Õ¬ Õ§ Õ†Õ¡Õ­Õ«Õ»Ö‡Õ¡Õ¶Õ« Õ¯Õ¡ÕµÕ¡Õ¦Õ¸Ö€Õ¸Ö‚Õ´ Õ£Õ¿Õ¶Õ¾Õ¸Õ² Õ´Õ¥Ö„Õ¥Õ¶Õ¡Õ¶Õ¥Ö€Õ« Õ±Õ´Õ¥Õ¼Õ¡ÕµÕ«Õ¶ ÕºÕ¡Õ¿Ö€Õ¡Õ½Õ¿Õ¾Õ¡Õ®Õ¸Ö‚Õ©ÕµÕ¸Ö‚Õ¶Õ¨_x000a_#Karabakh #Azerbaijan #Armenia #Yerevan #NKpeace #KarabakhNow #Õ€Õ¡ÕµÕ¡Õ½Õ¿Õ¡Õ¶ #ÔµÖ€Ö‡Õ¡Õ¶_x000a_https://t.co/r9o0MBFV5M https://t.co/p4EYeR2yiN"/>
    <s v="http://hayatsk.info/news/92487"/>
    <s v="hayatsk.info"/>
    <x v="37"/>
    <s v="https://pbs.twimg.com/media/EFzBzAQU4AMxMc1.jpg"/>
    <s v="https://pbs.twimg.com/media/EFzBzAQU4AMxMc1.jpg"/>
    <x v="155"/>
    <s v="https://twitter.com/#!/hayatskinfo/status/1179030291215781889"/>
    <m/>
    <m/>
    <s v="1179030291215781889"/>
    <m/>
    <b v="0"/>
    <n v="0"/>
    <s v=""/>
    <b v="0"/>
    <s v="hy"/>
    <m/>
    <s v=""/>
    <b v="0"/>
    <n v="0"/>
    <s v=""/>
    <s v="Twitter Web App"/>
    <b v="0"/>
    <s v="1179030291215781889"/>
    <s v="Tweet"/>
    <n v="0"/>
    <n v="0"/>
    <m/>
    <m/>
    <m/>
    <m/>
    <m/>
    <m/>
    <m/>
    <m/>
    <n v="69"/>
    <s v="5"/>
    <s v="5"/>
    <n v="0"/>
    <n v="0"/>
    <n v="0"/>
    <n v="0"/>
    <n v="0"/>
    <n v="0"/>
    <n v="83"/>
    <n v="100"/>
    <n v="83"/>
  </r>
  <r>
    <s v="hayatskinfo"/>
    <s v="hayatskinfo"/>
    <m/>
    <m/>
    <m/>
    <m/>
    <m/>
    <m/>
    <m/>
    <m/>
    <s v="No"/>
    <n v="206"/>
    <m/>
    <m/>
    <x v="0"/>
    <d v="2019-10-02T09:15:11.000"/>
    <s v="27 Õ¿Õ¡Ö€Õ« Õ¡Õ¼Õ¡Õ¶Ö Ô½Õ¸Õ»Õ¡Õ¾Õ¥Õ¶Õ¤Õ«..._x000a_#Karabakh #Azerbaijan #Armenia #Yerevan #NKpeace #KarabakhNow #Õ€Õ¡ÕµÕ¡Õ½Õ¿Õ¡Õ¶ #ÔµÖ€Ö‡Õ¡Õ¶ https://t.co/zSqjauI1NO https://t.co/Cb95L0oJcu"/>
    <s v="http://hayatsk.info/news/92530"/>
    <s v="hayatsk.info"/>
    <x v="37"/>
    <s v="https://pbs.twimg.com/media/EF3M3MSWkAA0OMM.jpg"/>
    <s v="https://pbs.twimg.com/media/EF3M3MSWkAA0OMM.jpg"/>
    <x v="156"/>
    <s v="https://twitter.com/#!/hayatskinfo/status/1179323933415415812"/>
    <m/>
    <m/>
    <s v="1179323933415415812"/>
    <m/>
    <b v="0"/>
    <n v="1"/>
    <s v=""/>
    <b v="0"/>
    <s v="hy"/>
    <m/>
    <s v=""/>
    <b v="0"/>
    <n v="0"/>
    <s v=""/>
    <s v="Twitter Web App"/>
    <b v="0"/>
    <s v="1179323933415415812"/>
    <s v="Tweet"/>
    <n v="0"/>
    <n v="0"/>
    <m/>
    <m/>
    <m/>
    <m/>
    <m/>
    <m/>
    <m/>
    <m/>
    <n v="69"/>
    <s v="5"/>
    <s v="5"/>
    <n v="0"/>
    <n v="0"/>
    <n v="0"/>
    <n v="0"/>
    <n v="0"/>
    <n v="0"/>
    <n v="36"/>
    <n v="100"/>
    <n v="36"/>
  </r>
  <r>
    <s v="hayatskinfo"/>
    <s v="hayatskinfo"/>
    <m/>
    <m/>
    <m/>
    <m/>
    <m/>
    <m/>
    <m/>
    <m/>
    <s v="No"/>
    <n v="207"/>
    <m/>
    <m/>
    <x v="0"/>
    <d v="2019-10-02T09:15:37.000"/>
    <s v="Ô¹Õ·Õ¶Õ¡Õ´Õ«Õ¶ Õ°Ö€Õ¡Õ¤Õ¡Õ¤Õ¡Ö€Õ¨ Õ­Õ¡Õ­Õ¿Õ¥Õ¬ Õ§ Õ¤Õ«ÕºÕ¸Ö‚Õ¯Õ¡Õ°Õ¡Ö€Õ¶Õ¥Ö€Õ«Ö_x000a_#Karabakh #Azerbaijan #Armenia #Yerevan #NKpeace #KarabakhNow #Õ€Õ¡ÕµÕ¡Õ½Õ¿Õ¡Õ¶ #ÔµÖ€Ö‡Õ¡Õ¶ https://t.co/db2zvlTelm https://t.co/dYt111YK9p"/>
    <s v="http://hayatsk.info/news/92522"/>
    <s v="hayatsk.info"/>
    <x v="37"/>
    <s v="https://pbs.twimg.com/media/EF3M9u_XkAABXtw.jpg"/>
    <s v="https://pbs.twimg.com/media/EF3M9u_XkAABXtw.jpg"/>
    <x v="157"/>
    <s v="https://twitter.com/#!/hayatskinfo/status/1179324045239734272"/>
    <m/>
    <m/>
    <s v="1179324045239734272"/>
    <m/>
    <b v="0"/>
    <n v="0"/>
    <s v=""/>
    <b v="0"/>
    <s v="hy"/>
    <m/>
    <s v=""/>
    <b v="0"/>
    <n v="0"/>
    <s v=""/>
    <s v="Twitter Web App"/>
    <b v="0"/>
    <s v="1179324045239734272"/>
    <s v="Tweet"/>
    <n v="0"/>
    <n v="0"/>
    <m/>
    <m/>
    <m/>
    <m/>
    <m/>
    <m/>
    <m/>
    <m/>
    <n v="69"/>
    <s v="5"/>
    <s v="5"/>
    <n v="0"/>
    <n v="0"/>
    <n v="0"/>
    <n v="0"/>
    <n v="0"/>
    <n v="0"/>
    <n v="54"/>
    <n v="100"/>
    <n v="54"/>
  </r>
  <r>
    <s v="hayatskinfo"/>
    <s v="hayatskinfo"/>
    <m/>
    <m/>
    <m/>
    <m/>
    <m/>
    <m/>
    <m/>
    <m/>
    <s v="No"/>
    <n v="208"/>
    <m/>
    <m/>
    <x v="0"/>
    <d v="2019-10-02T09:17:57.000"/>
    <s v="ÕŒÕ¥Õ»Õ¥Öƒ Ô¹Õ¡ÕµÕ«Öƒ Ô·Ö€Õ¤Õ¸Õ²Õ¡Õ¶Õ¶ Õ¡ÕµÕ½ Õ¡Õ´Õ«Õ½ Õ¯Õ´Õ¥Õ¯Õ¶Õ« Ô±Õ¤Ö€Õ¢Õ¥Õ»Õ¡Õ¶_x000a_#Karabakh #Azerbaijan #Armenia #Yerevan #NKpeace #KarabakhNow #Õ€Õ¡ÕµÕ¡Õ½Õ¿Õ¡Õ¶ #ÔµÖ€Ö‡Õ¡Õ¶ https://t.co/1nx4q6zroc https://t.co/zY3EUEVYSs"/>
    <s v="http://hayatsk.info/news/92525"/>
    <s v="hayatsk.info"/>
    <x v="37"/>
    <s v="https://pbs.twimg.com/media/EF3NYvmWwAUHOnN.jpg"/>
    <s v="https://pbs.twimg.com/media/EF3NYvmWwAUHOnN.jpg"/>
    <x v="158"/>
    <s v="https://twitter.com/#!/hayatskinfo/status/1179324631951511552"/>
    <m/>
    <m/>
    <s v="1179324631951511552"/>
    <m/>
    <b v="0"/>
    <n v="1"/>
    <s v=""/>
    <b v="0"/>
    <s v="hy"/>
    <m/>
    <s v=""/>
    <b v="0"/>
    <n v="0"/>
    <s v=""/>
    <s v="Twitter Web App"/>
    <b v="0"/>
    <s v="1179324631951511552"/>
    <s v="Tweet"/>
    <n v="0"/>
    <n v="0"/>
    <m/>
    <m/>
    <m/>
    <m/>
    <m/>
    <m/>
    <m/>
    <m/>
    <n v="69"/>
    <s v="5"/>
    <s v="5"/>
    <n v="0"/>
    <n v="0"/>
    <n v="0"/>
    <n v="0"/>
    <n v="0"/>
    <n v="0"/>
    <n v="53"/>
    <n v="100"/>
    <n v="53"/>
  </r>
  <r>
    <s v="hayatskinfo"/>
    <s v="hayatskinfo"/>
    <m/>
    <m/>
    <m/>
    <m/>
    <m/>
    <m/>
    <m/>
    <m/>
    <s v="No"/>
    <n v="209"/>
    <m/>
    <m/>
    <x v="0"/>
    <d v="2019-10-02T09:18:28.000"/>
    <s v="Ô±Õ¤Ö€Õ¢Õ¥Õ»Õ¡Õ¶ÖÕ« Õ½Õ¡Õ°Õ´Õ¡Õ¶Õ¡ÕºÕ¡Õ°Õ¶Õ¥Ö€Õ¨ Õ¯Õ¡Õ¶Õ­Õ¥Õ¬ Õ¥Õ¶Õ Ô³Õ¡Õ¦Õ¡Õ­Õ« Õ·Ö€Õ»Õ¡Õ¶Õ¸Ö‚Õ´ Õ°Õ¡Õµ Õ¤Õ«Õ¾Õ¥Ö€Õ½Õ¡Õ¶Õ¿Õ¶Õ¥Ö€Õ« Õ¶Õ¥Ö€Õ©Õ¡ÖƒÕ¡Õ¶ÖÕ¸Ö‚Õ´Õ¨_x000a_#Karabakh #Azerbaijan #Armenia #Yerevan #NKpeace #KarabakhNow #Õ€Õ¡ÕµÕ¡Õ½Õ¿Õ¡Õ¶ #ÔµÖ€Ö‡Õ¡Õ¶_x000a_https://t.co/Hv8Q162Bi9 https://t.co/6nz7bY0TOz"/>
    <s v="http://hayatsk.info/news/92534"/>
    <s v="hayatsk.info"/>
    <x v="37"/>
    <s v="https://pbs.twimg.com/media/EF3NnaWWwAAApN3.jpg"/>
    <s v="https://pbs.twimg.com/media/EF3NnaWWwAAApN3.jpg"/>
    <x v="159"/>
    <s v="https://twitter.com/#!/hayatskinfo/status/1179324759701688321"/>
    <m/>
    <m/>
    <s v="1179324759701688321"/>
    <m/>
    <b v="0"/>
    <n v="1"/>
    <s v=""/>
    <b v="0"/>
    <s v="hy"/>
    <m/>
    <s v=""/>
    <b v="0"/>
    <n v="0"/>
    <s v=""/>
    <s v="Twitter Web App"/>
    <b v="0"/>
    <s v="1179324759701688321"/>
    <s v="Tweet"/>
    <n v="0"/>
    <n v="0"/>
    <m/>
    <m/>
    <m/>
    <m/>
    <m/>
    <m/>
    <m/>
    <m/>
    <n v="69"/>
    <s v="5"/>
    <s v="5"/>
    <n v="0"/>
    <n v="0"/>
    <n v="0"/>
    <n v="0"/>
    <n v="0"/>
    <n v="0"/>
    <n v="91"/>
    <n v="100"/>
    <n v="91"/>
  </r>
  <r>
    <s v="hayatskinfo"/>
    <s v="hayatskinfo"/>
    <m/>
    <m/>
    <m/>
    <m/>
    <m/>
    <m/>
    <m/>
    <m/>
    <s v="No"/>
    <n v="210"/>
    <m/>
    <m/>
    <x v="0"/>
    <d v="2019-10-02T09:18:55.000"/>
    <s v="Õ€Õ¸Õ¯Õ¿Õ¥Õ´Õ¢Õ¥Ö€Õ« 3-Õ«Õ¶ Ô»Õ¬Õ°Õ¡Õ´ Ô±Õ¬Õ«Ö‡Õ¨ Õ¸Ö‚ ÕŠÕ¸Ö‚Õ¿Õ«Õ¶Õ¶ Õ¯Õ°Õ¡Õ¶Õ¤Õ«ÕºÕ¥Õ¶ ÕÕ¸Õ¹Õ«Õ¸Ö‚Õ´_x000a_#Karabakh #Azerbaijan #Armenia #Yerevan #NKpeace #KarabakhNow #Õ€Õ¡ÕµÕ¡Õ½Õ¿Õ¡Õ¶ #ÔµÖ€Ö‡Õ¡Õ¶ _x000a_https://t.co/haWyNsz0dg https://t.co/7henHedQIa"/>
    <s v="http://hayatsk.info/news/92540"/>
    <s v="hayatsk.info"/>
    <x v="37"/>
    <s v="https://pbs.twimg.com/media/EF3NuM1XYAEReLx.jpg"/>
    <s v="https://pbs.twimg.com/media/EF3NuM1XYAEReLx.jpg"/>
    <x v="160"/>
    <s v="https://twitter.com/#!/hayatskinfo/status/1179324875900674048"/>
    <m/>
    <m/>
    <s v="1179324875900674048"/>
    <m/>
    <b v="0"/>
    <n v="1"/>
    <s v=""/>
    <b v="0"/>
    <s v="hy"/>
    <m/>
    <s v=""/>
    <b v="0"/>
    <n v="0"/>
    <s v=""/>
    <s v="Twitter Web App"/>
    <b v="0"/>
    <s v="1179324875900674048"/>
    <s v="Tweet"/>
    <n v="0"/>
    <n v="0"/>
    <m/>
    <m/>
    <m/>
    <m/>
    <m/>
    <m/>
    <m/>
    <m/>
    <n v="69"/>
    <s v="5"/>
    <s v="5"/>
    <n v="0"/>
    <n v="0"/>
    <n v="0"/>
    <n v="0"/>
    <n v="0"/>
    <n v="0"/>
    <n v="63"/>
    <n v="100"/>
    <n v="63"/>
  </r>
  <r>
    <s v="hayatskinfo"/>
    <s v="hayatskinfo"/>
    <m/>
    <m/>
    <m/>
    <m/>
    <m/>
    <m/>
    <m/>
    <m/>
    <s v="No"/>
    <n v="211"/>
    <m/>
    <m/>
    <x v="0"/>
    <d v="2019-10-02T13:50:22.000"/>
    <s v="Ô±Õ¤Ö€Õ¢Õ¥Õ»Õ¡Õ¶Õ« Õ¶Õ¡Õ­Õ¡Õ£Õ¡Õ°Õ¨ ÖÕ¡Õ¶Õ¯Õ¡Õ¶Õ¸Ö‚Õ´ Õ§, Õ¸Ö€ÕºÕ¥Õ½Õ¦Õ« Õ«Ö€ Ö„Õ¡Õ²Õ¡Ö„Õ¡ÖÕ«Õ¶Õ¥Ö€Õ¨ Õ¬Õ«Õ¶Õ¥Õ¶ Õ¸Ö‚ÕªÕ¥Õ². Ô¿Õ¥Õ¶Õ¿Ö€Õ¸Õ¶Õ« Õ²Õ¥Õ¯Õ¡Õ¾Õ¡Ö€_x000a_#Karabakh #Azerbaijan #Armenia #Yerevan #NKpeace #KarabakhNow #Õ€Õ¡ÕµÕ¡Õ½Õ¿Õ¡Õ¶ #ÔµÖ€Ö‡Õ¡Õ¶ _x000a_https://t.co/a5ZcWNxAil https://t.co/O1KzsSv3uG"/>
    <s v="http://hayatsk.info/news/92561"/>
    <s v="hayatsk.info"/>
    <x v="37"/>
    <s v="https://pbs.twimg.com/media/EF4L2HIWkAACHUi.jpg"/>
    <s v="https://pbs.twimg.com/media/EF4L2HIWkAACHUi.jpg"/>
    <x v="161"/>
    <s v="https://twitter.com/#!/hayatskinfo/status/1179393185950384128"/>
    <m/>
    <m/>
    <s v="1179393185950384128"/>
    <m/>
    <b v="0"/>
    <n v="0"/>
    <s v=""/>
    <b v="0"/>
    <s v="hy"/>
    <m/>
    <s v=""/>
    <b v="0"/>
    <n v="0"/>
    <s v=""/>
    <s v="Twitter Web App"/>
    <b v="0"/>
    <s v="1179393185950384128"/>
    <s v="Tweet"/>
    <n v="0"/>
    <n v="0"/>
    <m/>
    <m/>
    <m/>
    <m/>
    <m/>
    <m/>
    <m/>
    <m/>
    <n v="69"/>
    <s v="5"/>
    <s v="5"/>
    <n v="0"/>
    <n v="0"/>
    <n v="0"/>
    <n v="0"/>
    <n v="0"/>
    <n v="0"/>
    <n v="88"/>
    <n v="100"/>
    <n v="88"/>
  </r>
  <r>
    <s v="hayatskinfo"/>
    <s v="hayatskinfo"/>
    <m/>
    <m/>
    <m/>
    <m/>
    <m/>
    <m/>
    <m/>
    <m/>
    <s v="No"/>
    <n v="212"/>
    <m/>
    <m/>
    <x v="0"/>
    <d v="2019-10-02T13:51:11.000"/>
    <s v="ÕŠÕ¡Õ°Õ¡Õ¶Õ»Õ¸Ö‚Õ´ Õ¥Õ¶Ö„ Õ¡Ö€Õ¤Õ¡Ö€ Ö„Õ¶Õ¶Õ¸Ö‚Õ©ÕµÕ¸Ö‚Õ¶ ÖƒÕ¸Õ­Õ£Õ¶Õ¤Õ¡ÕºÕ¥Õ¿Õ«Õ¶ Õ®Õ¥Õ®Õ« Õ¥Õ¶Õ©Õ¡Ö€Õ¯Õ¥Õ¬Õ¸Ö‚ Õ¤Õ¥ÕºÖ„Õ¸Õ¾â€¤ Õ¢Õ¸Õ²Õ¸Ö„Õ« Õ¡Õ¯ÖÕ«Õ¡_x000a_#Karabakh #Azerbaijan #Armenia #Yerevan #NKpeace #KarabakhNow #Õ€Õ¡ÕµÕ¡Õ½Õ¿Õ¡Õ¶ #ÔµÖ€Ö‡Õ¡Õ¶ _x000a_https://t.co/dsUJ5qHJoT https://t.co/7Ya1TjMvj1"/>
    <s v="http://hayatsk.info/news/92556"/>
    <s v="hayatsk.info"/>
    <x v="37"/>
    <s v="https://pbs.twimg.com/media/EF4MCT6XUAEVi5l.jpg"/>
    <s v="https://pbs.twimg.com/media/EF4MCT6XUAEVi5l.jpg"/>
    <x v="162"/>
    <s v="https://twitter.com/#!/hayatskinfo/status/1179393393010585600"/>
    <m/>
    <m/>
    <s v="1179393393010585600"/>
    <m/>
    <b v="0"/>
    <n v="0"/>
    <s v=""/>
    <b v="0"/>
    <s v="hy"/>
    <m/>
    <s v=""/>
    <b v="0"/>
    <n v="0"/>
    <s v=""/>
    <s v="Twitter Web App"/>
    <b v="0"/>
    <s v="1179393393010585600"/>
    <s v="Tweet"/>
    <n v="0"/>
    <n v="0"/>
    <m/>
    <m/>
    <m/>
    <m/>
    <m/>
    <m/>
    <m/>
    <m/>
    <n v="69"/>
    <s v="5"/>
    <s v="5"/>
    <n v="0"/>
    <n v="0"/>
    <n v="0"/>
    <n v="0"/>
    <n v="0"/>
    <n v="0"/>
    <n v="83"/>
    <n v="100"/>
    <n v="83"/>
  </r>
  <r>
    <s v="hayatskinfo"/>
    <s v="hayatskinfo"/>
    <m/>
    <m/>
    <m/>
    <m/>
    <m/>
    <m/>
    <m/>
    <m/>
    <s v="No"/>
    <n v="213"/>
    <m/>
    <m/>
    <x v="0"/>
    <d v="2019-10-02T13:51:51.000"/>
    <s v="Õ€Õ¡ÕµÕ¡Õ½Õ¿Õ¡Õ¶Õ¸Ö‚Õ´ ÕºÕ¡ÕµÕ´Õ¡Õ¶Õ¡Õ£Ö€Õ¡ÕµÕ«Õ¶ Õ¦Õ«Õ¶Õ®Õ¡Õ¼Õ¡ÕµÕ¸Õ² Õ§ Õ¾Õ«Ö€Õ¡Õ¾Õ¸Ö€Õ¾Õ¥Õ¬_x000a_#Karabakh #Azerbaijan #Armenia #Yerevan #NKpeace #KarabakhNow #Õ€Õ¡ÕµÕ¡Õ½Õ¿Õ¡Õ¶ #ÔµÖ€Ö‡Õ¡Õ¶ _x000a_https://t.co/K4dBIbi3Sh https://t.co/HvPSCs2vTC"/>
    <s v="http://hayatsk.info/news/92582"/>
    <s v="hayatsk.info"/>
    <x v="37"/>
    <s v="https://pbs.twimg.com/media/EF4MMBSWwAEkLTS.jpg"/>
    <s v="https://pbs.twimg.com/media/EF4MMBSWwAEkLTS.jpg"/>
    <x v="163"/>
    <s v="https://twitter.com/#!/hayatskinfo/status/1179393558605901824"/>
    <m/>
    <m/>
    <s v="1179393558605901824"/>
    <m/>
    <b v="0"/>
    <n v="0"/>
    <s v=""/>
    <b v="0"/>
    <s v="hy"/>
    <m/>
    <s v=""/>
    <b v="0"/>
    <n v="0"/>
    <s v=""/>
    <s v="Twitter Web App"/>
    <b v="0"/>
    <s v="1179393558605901824"/>
    <s v="Tweet"/>
    <n v="0"/>
    <n v="0"/>
    <m/>
    <m/>
    <m/>
    <m/>
    <m/>
    <m/>
    <m/>
    <m/>
    <n v="69"/>
    <s v="5"/>
    <s v="5"/>
    <n v="0"/>
    <n v="0"/>
    <n v="0"/>
    <n v="0"/>
    <n v="0"/>
    <n v="0"/>
    <n v="57"/>
    <n v="100"/>
    <n v="57"/>
  </r>
  <r>
    <s v="hayatskinfo"/>
    <s v="hayatskinfo"/>
    <m/>
    <m/>
    <m/>
    <m/>
    <m/>
    <m/>
    <m/>
    <m/>
    <s v="No"/>
    <n v="214"/>
    <m/>
    <m/>
    <x v="0"/>
    <d v="2019-10-03T06:00:47.000"/>
    <s v="AzVision News: Õ•Ö€Õ¾Õ¡ Õ°Õ«Õ´Õ¶Õ¡Õ¯Õ¡Õ¶ Õ¶Õ¸Ö€Õ¸Ö‚Õ©ÕµÕ¸Ö‚Õ¶Õ¶Õ¥Ö€Õ¨ Õ£Õ¥Ö€Õ´Õ¡Õ¶Õ¥Ö€Õ¥Õ¶Õ¸Õ¾ (Õ€Õ¸Õ¯Õ¿Õ¥Õ´Õ¢Õ¥Ö€ 02-Õ¨) - VÄ°DEO_x000a_#Armenia #Yerevan #NKpeace #KarabakhNow #Õ€Õ¡ÕµÕ¡Õ½Õ¿Õ¡Õ¶ #ÔµÖ€Ö‡Õ¡Õ¶_x000a_https://t.co/04zFTPXo1d https://t.co/Z6FmFvm9vn"/>
    <s v="http://hayatsk.info/news/92597"/>
    <s v="hayatsk.info"/>
    <x v="40"/>
    <s v="https://pbs.twimg.com/media/EF7p88zXkAAdpf-.png"/>
    <s v="https://pbs.twimg.com/media/EF7p88zXkAAdpf-.png"/>
    <x v="164"/>
    <s v="https://twitter.com/#!/hayatskinfo/status/1179637402278739968"/>
    <m/>
    <m/>
    <s v="1179637402278739968"/>
    <m/>
    <b v="0"/>
    <n v="0"/>
    <s v=""/>
    <b v="0"/>
    <s v="hy"/>
    <m/>
    <s v=""/>
    <b v="0"/>
    <n v="0"/>
    <s v=""/>
    <s v="Twitter Web App"/>
    <b v="0"/>
    <s v="1179637402278739968"/>
    <s v="Tweet"/>
    <n v="0"/>
    <n v="0"/>
    <m/>
    <m/>
    <m/>
    <m/>
    <m/>
    <m/>
    <m/>
    <m/>
    <n v="69"/>
    <s v="5"/>
    <s v="5"/>
    <n v="0"/>
    <n v="0"/>
    <n v="0"/>
    <n v="0"/>
    <n v="0"/>
    <n v="0"/>
    <n v="67"/>
    <n v="100"/>
    <n v="67"/>
  </r>
  <r>
    <s v="hayatskinfo"/>
    <s v="hayatskinfo"/>
    <m/>
    <m/>
    <m/>
    <m/>
    <m/>
    <m/>
    <m/>
    <m/>
    <s v="No"/>
    <n v="215"/>
    <m/>
    <m/>
    <x v="0"/>
    <d v="2019-10-03T06:02:20.000"/>
    <s v="AzVision News: Õ•Ö€Õ¾Õ¡ Õ°Õ«Õ´Õ¶Õ¡Õ¯Õ¡Õ¶ Õ¶Õ¸Ö€Õ¸Ö‚Õ©ÕµÕ¸Ö‚Õ¶Õ¶Õ¥Ö€Õ¨ Õ¡Õ¶Õ£Õ¬Õ¥Ö€Õ¥Õ¶Õ¸Õ¾ (Õ€Õ¸Õ¯Õ¿Õ¥Õ´Õ¢Õ¥Ö€ 02-Õ¨) - VÄ°DEO_x000a_#Armenia #Yerevan #NKpeace #KarabakhNow #Õ€Õ¡ÕµÕ¡Õ½Õ¿Õ¡Õ¶ #ÔµÖ€Ö‡Õ¡Õ¶_x000a_https://t.co/F6rEIiC3HA https://t.co/QfKD0jiZ1P"/>
    <s v="http://hayatsk.info/news/92594"/>
    <s v="hayatsk.info"/>
    <x v="40"/>
    <s v="https://pbs.twimg.com/media/EF7qTjFXUAAxQgX.png"/>
    <s v="https://pbs.twimg.com/media/EF7qTjFXUAAxQgX.png"/>
    <x v="165"/>
    <s v="https://twitter.com/#!/hayatskinfo/status/1179637790528720896"/>
    <m/>
    <m/>
    <s v="1179637790528720896"/>
    <m/>
    <b v="0"/>
    <n v="0"/>
    <s v=""/>
    <b v="0"/>
    <s v="hy"/>
    <m/>
    <s v=""/>
    <b v="0"/>
    <n v="0"/>
    <s v=""/>
    <s v="Twitter Web App"/>
    <b v="0"/>
    <s v="1179637790528720896"/>
    <s v="Tweet"/>
    <n v="0"/>
    <n v="0"/>
    <m/>
    <m/>
    <m/>
    <m/>
    <m/>
    <m/>
    <m/>
    <m/>
    <n v="69"/>
    <s v="5"/>
    <s v="5"/>
    <n v="0"/>
    <n v="0"/>
    <n v="0"/>
    <n v="0"/>
    <n v="0"/>
    <n v="0"/>
    <n v="65"/>
    <n v="100"/>
    <n v="65"/>
  </r>
  <r>
    <s v="hayatskinfo"/>
    <s v="hayatskinfo"/>
    <m/>
    <m/>
    <m/>
    <m/>
    <m/>
    <m/>
    <m/>
    <m/>
    <s v="No"/>
    <n v="216"/>
    <m/>
    <m/>
    <x v="0"/>
    <d v="2019-10-03T06:02:44.000"/>
    <s v="Ô¹Õ·Õ¶Õ¡Õ´Õ«Õ¶ Õ°Ö€Õ¡Õ¤Õ¡Õ¤Õ¡Ö€Õ¨ Õ­Õ¡Õ­Õ¿Õ¥Õ¬ Õ§ Õ­Õ¸Õ·Õ¸Ö€ Õ¿Ö€Õ¡Õ´Õ¡Õ¹Õ¡ÖƒÕ« Õ£Õ¶Õ¤Õ¡ÖÕ«Ö€Õ¶Õ¥Ö€Õ«Ö_x000a_#Armenia #Yerevan #NKpeace #KarabakhNow #Õ€Õ¡ÕµÕ¡Õ½Õ¿Õ¡Õ¶ #ÔµÖ€Ö‡Õ¡Õ¶_x000a_https://t.co/rJEFepQQHI https://t.co/9KlcgA7uEJ"/>
    <s v="http://hayatsk.info/news/92603"/>
    <s v="hayatsk.info"/>
    <x v="40"/>
    <s v="https://pbs.twimg.com/media/EF7qZGgWoAAakoU.png"/>
    <s v="https://pbs.twimg.com/media/EF7qZGgWoAAakoU.png"/>
    <x v="166"/>
    <s v="https://twitter.com/#!/hayatskinfo/status/1179637891049365504"/>
    <m/>
    <m/>
    <s v="1179637891049365504"/>
    <m/>
    <b v="0"/>
    <n v="0"/>
    <s v=""/>
    <b v="0"/>
    <s v="hy"/>
    <m/>
    <s v=""/>
    <b v="0"/>
    <n v="0"/>
    <s v=""/>
    <s v="Twitter Web App"/>
    <b v="0"/>
    <s v="1179637891049365504"/>
    <s v="Tweet"/>
    <n v="0"/>
    <n v="0"/>
    <m/>
    <m/>
    <m/>
    <m/>
    <m/>
    <m/>
    <m/>
    <m/>
    <n v="69"/>
    <s v="5"/>
    <s v="5"/>
    <n v="0"/>
    <n v="0"/>
    <n v="0"/>
    <n v="0"/>
    <n v="0"/>
    <n v="0"/>
    <n v="63"/>
    <n v="100"/>
    <n v="63"/>
  </r>
  <r>
    <s v="hayatskinfo"/>
    <s v="hayatskinfo"/>
    <m/>
    <m/>
    <m/>
    <m/>
    <m/>
    <m/>
    <m/>
    <m/>
    <s v="No"/>
    <n v="217"/>
    <m/>
    <m/>
    <x v="0"/>
    <d v="2019-10-03T06:03:35.000"/>
    <s v="Õ€Õ¡ÕµÕ¡Õ½Õ¿Õ¡Õ¶Õ¨ Õ¡Õ°Õ¡Õ¢Õ¥Õ¯Õ¹Õ¸Ö‚Õ©ÕµÕ¸Ö‚Õ¶Õ¨ Õ¾Õ¥Ö€Õ¡Õ®Õ¥Õ¬ Õ§ ÕºÕ¥Õ¿Õ¡Õ¯Õ¡Õ¶ Ö„Õ¡Õ²Õ¡Ö„Õ¡Õ¯Õ¡Õ¶Õ¸Ö‚Õ©ÕµÕ¡Õ¶. ÔµÔ½Ô½ÕŽ-Õ¶ Õ¢Õ¡ÖÕ¡Õ°Õ¡ÕµÕ¿Õ¥Ö ÖƒÕ¡Õ½Õ¿Õ¥Ö€Õ¨_x000a_#Armenia #Yerevan #NKpeace #KarabakhNow #Õ€Õ¡ÕµÕ¡Õ½Õ¿Õ¡Õ¶ #ÔµÖ€Ö‡Õ¡Õ¶_x000a_https://t.co/IASopIUhN0 https://t.co/ckNM0ofoud"/>
    <s v="http://hayatsk.info/news/92604"/>
    <s v="hayatsk.info"/>
    <x v="40"/>
    <s v="https://pbs.twimg.com/media/EF7qmByXoAA0ZlY.png"/>
    <s v="https://pbs.twimg.com/media/EF7qmByXoAA0ZlY.png"/>
    <x v="167"/>
    <s v="https://twitter.com/#!/hayatskinfo/status/1179638104837230593"/>
    <m/>
    <m/>
    <s v="1179638104837230593"/>
    <m/>
    <b v="0"/>
    <n v="0"/>
    <s v=""/>
    <b v="0"/>
    <s v="hy"/>
    <m/>
    <s v=""/>
    <b v="0"/>
    <n v="0"/>
    <s v=""/>
    <s v="Twitter Web App"/>
    <b v="0"/>
    <s v="1179638104837230593"/>
    <s v="Tweet"/>
    <n v="0"/>
    <n v="0"/>
    <m/>
    <m/>
    <m/>
    <m/>
    <m/>
    <m/>
    <m/>
    <m/>
    <n v="69"/>
    <s v="5"/>
    <s v="5"/>
    <n v="0"/>
    <n v="0"/>
    <n v="0"/>
    <n v="0"/>
    <n v="0"/>
    <n v="0"/>
    <n v="84"/>
    <n v="100"/>
    <n v="84"/>
  </r>
  <r>
    <s v="hayatskinfo"/>
    <s v="hayatskinfo"/>
    <m/>
    <m/>
    <m/>
    <m/>
    <m/>
    <m/>
    <m/>
    <m/>
    <s v="No"/>
    <n v="218"/>
    <m/>
    <m/>
    <x v="0"/>
    <d v="2019-10-03T06:04:14.000"/>
    <s v="Ô±Õ¤Ö€Õ¢Õ¥Õ»Õ¡Õ¶ÖÕ«Õ¶Õ¥Ö€Õ¨ Õ¢Õ¸Õ²Õ¸Ö„Õ« Õ¡Õ¯ÖÕ«Õ¡ Õ¯Õ¡Õ¶ÖÕ¯Õ¡ÖÕ¶Õ¥Õ¶ Õ–Ö€Õ¡Õ¶Õ½Õ«Õ¡ÕµÕ¸Ö‚Õ´_x000a_#Armenia #Yerevan #NKpeace #KarabakhNow #Õ€Õ¡ÕµÕ¡Õ½Õ¿Õ¡Õ¶ #ÔµÖ€Ö‡Õ¡Õ¶_x000a_https://t.co/AaULAwZjL1 https://t.co/NmXDNX5VOT"/>
    <s v="http://hayatsk.info/news/92598"/>
    <s v="hayatsk.info"/>
    <x v="40"/>
    <s v="https://pbs.twimg.com/media/EF7qvYNXoAAfUu0.png"/>
    <s v="https://pbs.twimg.com/media/EF7qvYNXoAAfUu0.png"/>
    <x v="168"/>
    <s v="https://twitter.com/#!/hayatskinfo/status/1179638269828616192"/>
    <m/>
    <m/>
    <s v="1179638269828616192"/>
    <m/>
    <b v="0"/>
    <n v="0"/>
    <s v=""/>
    <b v="0"/>
    <s v="hy"/>
    <m/>
    <s v=""/>
    <b v="0"/>
    <n v="0"/>
    <s v=""/>
    <s v="Twitter Web App"/>
    <b v="0"/>
    <s v="1179638269828616192"/>
    <s v="Tweet"/>
    <n v="0"/>
    <n v="0"/>
    <m/>
    <m/>
    <m/>
    <m/>
    <m/>
    <m/>
    <m/>
    <m/>
    <n v="69"/>
    <s v="5"/>
    <s v="5"/>
    <n v="0"/>
    <n v="0"/>
    <n v="0"/>
    <n v="0"/>
    <n v="0"/>
    <n v="0"/>
    <n v="60"/>
    <n v="100"/>
    <n v="6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89">
    <i>
      <x v="1"/>
    </i>
    <i r="1">
      <x v="4"/>
    </i>
    <i r="2">
      <x v="96"/>
    </i>
    <i r="3">
      <x v="17"/>
    </i>
    <i r="2">
      <x v="108"/>
    </i>
    <i r="3">
      <x v="18"/>
    </i>
    <i>
      <x v="4"/>
    </i>
    <i r="1">
      <x v="9"/>
    </i>
    <i r="2">
      <x v="262"/>
    </i>
    <i r="3">
      <x v="14"/>
    </i>
    <i r="2">
      <x v="269"/>
    </i>
    <i r="3">
      <x v="10"/>
    </i>
    <i r="3">
      <x v="11"/>
    </i>
    <i r="3">
      <x v="15"/>
    </i>
    <i r="2">
      <x v="270"/>
    </i>
    <i r="3">
      <x v="6"/>
    </i>
    <i r="3">
      <x v="10"/>
    </i>
    <i r="3">
      <x v="15"/>
    </i>
    <i r="2">
      <x v="271"/>
    </i>
    <i r="3">
      <x v="7"/>
    </i>
    <i r="3">
      <x v="9"/>
    </i>
    <i r="3">
      <x v="10"/>
    </i>
    <i r="3">
      <x v="13"/>
    </i>
    <i r="3">
      <x v="14"/>
    </i>
    <i r="3">
      <x v="16"/>
    </i>
    <i r="2">
      <x v="272"/>
    </i>
    <i r="3">
      <x v="9"/>
    </i>
    <i r="3">
      <x v="10"/>
    </i>
    <i r="3">
      <x v="11"/>
    </i>
    <i r="3">
      <x v="14"/>
    </i>
    <i r="2">
      <x v="273"/>
    </i>
    <i r="3">
      <x v="4"/>
    </i>
    <i r="2">
      <x v="274"/>
    </i>
    <i r="3">
      <x v="6"/>
    </i>
    <i r="3">
      <x v="8"/>
    </i>
    <i r="3">
      <x v="12"/>
    </i>
    <i r="3">
      <x v="14"/>
    </i>
    <i r="1">
      <x v="10"/>
    </i>
    <i r="2">
      <x v="275"/>
    </i>
    <i r="3">
      <x v="7"/>
    </i>
    <i r="3">
      <x v="10"/>
    </i>
    <i r="3">
      <x v="14"/>
    </i>
    <i r="3">
      <x v="19"/>
    </i>
    <i r="2">
      <x v="276"/>
    </i>
    <i r="3">
      <x v="7"/>
    </i>
    <i r="3">
      <x v="8"/>
    </i>
    <i r="3">
      <x v="10"/>
    </i>
    <i r="3">
      <x v="14"/>
    </i>
    <i r="3">
      <x v="16"/>
    </i>
    <i r="3">
      <x v="21"/>
    </i>
    <i r="2">
      <x v="277"/>
    </i>
    <i r="3">
      <x v="4"/>
    </i>
    <i r="3">
      <x v="7"/>
    </i>
    <i r="3">
      <x v="8"/>
    </i>
    <i r="3">
      <x v="9"/>
    </i>
    <i r="3">
      <x v="10"/>
    </i>
    <i r="3">
      <x v="11"/>
    </i>
    <i r="3">
      <x v="13"/>
    </i>
    <i r="3">
      <x v="14"/>
    </i>
    <i r="3">
      <x v="15"/>
    </i>
    <i r="3">
      <x v="18"/>
    </i>
    <i r="3">
      <x v="19"/>
    </i>
    <i r="3">
      <x v="24"/>
    </i>
    <i r="2">
      <x v="278"/>
    </i>
    <i r="3">
      <x v="1"/>
    </i>
    <i r="3">
      <x v="5"/>
    </i>
    <i r="3">
      <x v="8"/>
    </i>
    <i r="3">
      <x v="9"/>
    </i>
    <i r="3">
      <x v="10"/>
    </i>
    <i r="3">
      <x v="11"/>
    </i>
    <i r="3">
      <x v="13"/>
    </i>
    <i r="3">
      <x v="16"/>
    </i>
    <i r="3">
      <x v="19"/>
    </i>
    <i r="3">
      <x v="20"/>
    </i>
    <i r="2">
      <x v="279"/>
    </i>
    <i r="3">
      <x v="10"/>
    </i>
    <i r="3">
      <x v="12"/>
    </i>
    <i r="2">
      <x v="281"/>
    </i>
    <i r="3">
      <x v="6"/>
    </i>
    <i r="3">
      <x v="8"/>
    </i>
    <i r="3">
      <x v="10"/>
    </i>
    <i r="3">
      <x v="14"/>
    </i>
    <i r="3">
      <x v="22"/>
    </i>
    <i r="2">
      <x v="282"/>
    </i>
    <i r="3">
      <x v="7"/>
    </i>
    <i r="3">
      <x v="10"/>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1">
        <i x="1" s="1"/>
        <i x="32" s="1"/>
        <i x="2" s="1"/>
        <i x="31" s="1"/>
        <i x="27" s="1"/>
        <i x="14" s="1"/>
        <i x="40" s="1"/>
        <i x="3" s="1"/>
        <i x="28" s="1"/>
        <i x="12" s="1"/>
        <i x="15" s="1"/>
        <i x="16" s="1"/>
        <i x="13" s="1"/>
        <i x="23" s="1"/>
        <i x="24" s="1"/>
        <i x="20" s="1"/>
        <i x="11" s="1"/>
        <i x="35" s="1"/>
        <i x="26" s="1"/>
        <i x="5" s="1"/>
        <i x="30" s="1"/>
        <i x="36" s="1"/>
        <i x="6" s="1"/>
        <i x="17" s="1"/>
        <i x="21" s="1"/>
        <i x="25" s="1"/>
        <i x="37" s="1"/>
        <i x="38" s="1"/>
        <i x="39" s="1"/>
        <i x="22" s="1"/>
        <i x="29" s="1"/>
        <i x="18" s="1"/>
        <i x="19" s="1"/>
        <i x="0" s="1"/>
        <i x="4" s="1"/>
        <i x="8" s="1"/>
        <i x="7" s="1"/>
        <i x="9" s="1"/>
        <i x="34" s="1"/>
        <i x="10" s="1"/>
        <i x="3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18" totalsRowShown="0" headerRowDxfId="480" dataDxfId="479">
  <autoFilter ref="A2:BL218"/>
  <tableColumns count="64">
    <tableColumn id="1" name="Vertex 1" dataDxfId="478"/>
    <tableColumn id="2" name="Vertex 2" dataDxfId="477"/>
    <tableColumn id="3" name="Color" dataDxfId="476"/>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6"/>
    <tableColumn id="7" name="ID" dataDxfId="468"/>
    <tableColumn id="9" name="Dynamic Filter" dataDxfId="467"/>
    <tableColumn id="8" name="Add Your Own Columns Here" dataDxfId="466"/>
    <tableColumn id="15" name="Relationship" dataDxfId="465"/>
    <tableColumn id="16" name="Relationship Date (UTC)" dataDxfId="464"/>
    <tableColumn id="17" name="Tweet" dataDxfId="463"/>
    <tableColumn id="18" name="URLs in Tweet" dataDxfId="462"/>
    <tableColumn id="19" name="Domains in Tweet" dataDxfId="461"/>
    <tableColumn id="20" name="Hashtags in Tweet" dataDxfId="460"/>
    <tableColumn id="21" name="Media in Tweet" dataDxfId="459"/>
    <tableColumn id="22" name="Tweet Image File" dataDxfId="458"/>
    <tableColumn id="23" name="Tweet Date (UTC)" dataDxfId="457"/>
    <tableColumn id="24" name="Twitter Page for Tweet" dataDxfId="456"/>
    <tableColumn id="25" name="Latitude" dataDxfId="455"/>
    <tableColumn id="26" name="Longitude" dataDxfId="454"/>
    <tableColumn id="27" name="Imported ID" dataDxfId="453"/>
    <tableColumn id="28" name="In-Reply-To Tweet ID" dataDxfId="452"/>
    <tableColumn id="29" name="Favorited" dataDxfId="451"/>
    <tableColumn id="30" name="Favorite Count" dataDxfId="450"/>
    <tableColumn id="31" name="In-Reply-To User ID" dataDxfId="449"/>
    <tableColumn id="32" name="Is Quote Status" dataDxfId="448"/>
    <tableColumn id="33" name="Language" dataDxfId="447"/>
    <tableColumn id="34" name="Possibly Sensitive" dataDxfId="446"/>
    <tableColumn id="35" name="Quoted Status ID" dataDxfId="445"/>
    <tableColumn id="36" name="Retweeted" dataDxfId="444"/>
    <tableColumn id="37" name="Retweet Count" dataDxfId="443"/>
    <tableColumn id="38" name="Retweet ID" dataDxfId="442"/>
    <tableColumn id="39" name="Source" dataDxfId="441"/>
    <tableColumn id="40" name="Truncated" dataDxfId="440"/>
    <tableColumn id="41" name="Unified Twitter ID" dataDxfId="439"/>
    <tableColumn id="42" name="Imported Tweet Type" dataDxfId="438"/>
    <tableColumn id="43" name="Added By Extended Analysis" dataDxfId="437"/>
    <tableColumn id="44" name="Corrected By Extended Analysis" dataDxfId="436"/>
    <tableColumn id="45" name="Place Bounding Box" dataDxfId="435"/>
    <tableColumn id="46" name="Place Country" dataDxfId="434"/>
    <tableColumn id="47" name="Place Country Code" dataDxfId="433"/>
    <tableColumn id="48" name="Place Full Name" dataDxfId="432"/>
    <tableColumn id="49" name="Place ID" dataDxfId="431"/>
    <tableColumn id="50" name="Place Name" dataDxfId="430"/>
    <tableColumn id="51" name="Place Type" dataDxfId="429"/>
    <tableColumn id="52" name="Place URL" dataDxfId="428"/>
    <tableColumn id="53" name="Edge Weight"/>
    <tableColumn id="54" name="Vertex 1 Group" dataDxfId="35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T11" totalsRowShown="0" headerRowDxfId="335" dataDxfId="334">
  <autoFilter ref="A1:T11"/>
  <tableColumns count="20">
    <tableColumn id="1" name="Top URLs in Tweet in Entire Graph" dataDxfId="333"/>
    <tableColumn id="2" name="Entire Graph Count" dataDxfId="332"/>
    <tableColumn id="3" name="Top URLs in Tweet in G1" dataDxfId="331"/>
    <tableColumn id="4" name="G1 Count" dataDxfId="330"/>
    <tableColumn id="5" name="Top URLs in Tweet in G2" dataDxfId="329"/>
    <tableColumn id="6" name="G2 Count" dataDxfId="328"/>
    <tableColumn id="7" name="Top URLs in Tweet in G3" dataDxfId="327"/>
    <tableColumn id="8" name="G3 Count" dataDxfId="326"/>
    <tableColumn id="9" name="Top URLs in Tweet in G4" dataDxfId="325"/>
    <tableColumn id="10" name="G4 Count" dataDxfId="324"/>
    <tableColumn id="11" name="Top URLs in Tweet in G5" dataDxfId="323"/>
    <tableColumn id="12" name="G5 Count" dataDxfId="322"/>
    <tableColumn id="13" name="Top URLs in Tweet in G6" dataDxfId="321"/>
    <tableColumn id="14" name="G6 Count" dataDxfId="320"/>
    <tableColumn id="15" name="Top URLs in Tweet in G7" dataDxfId="319"/>
    <tableColumn id="16" name="G7 Count" dataDxfId="318"/>
    <tableColumn id="17" name="Top URLs in Tweet in G8" dataDxfId="317"/>
    <tableColumn id="18" name="G8 Count" dataDxfId="316"/>
    <tableColumn id="19" name="Top URLs in Tweet in G9" dataDxfId="315"/>
    <tableColumn id="20" name="G9 Count" dataDxfId="31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T22" totalsRowShown="0" headerRowDxfId="312" dataDxfId="311">
  <autoFilter ref="A14:T22"/>
  <tableColumns count="20">
    <tableColumn id="1" name="Top Domains in Tweet in Entire Graph" dataDxfId="310"/>
    <tableColumn id="2" name="Entire Graph Count" dataDxfId="309"/>
    <tableColumn id="3" name="Top Domains in Tweet in G1" dataDxfId="308"/>
    <tableColumn id="4" name="G1 Count" dataDxfId="307"/>
    <tableColumn id="5" name="Top Domains in Tweet in G2" dataDxfId="306"/>
    <tableColumn id="6" name="G2 Count" dataDxfId="305"/>
    <tableColumn id="7" name="Top Domains in Tweet in G3" dataDxfId="304"/>
    <tableColumn id="8" name="G3 Count" dataDxfId="303"/>
    <tableColumn id="9" name="Top Domains in Tweet in G4" dataDxfId="302"/>
    <tableColumn id="10" name="G4 Count" dataDxfId="301"/>
    <tableColumn id="11" name="Top Domains in Tweet in G5" dataDxfId="300"/>
    <tableColumn id="12" name="G5 Count" dataDxfId="299"/>
    <tableColumn id="13" name="Top Domains in Tweet in G6" dataDxfId="298"/>
    <tableColumn id="14" name="G6 Count" dataDxfId="297"/>
    <tableColumn id="15" name="Top Domains in Tweet in G7" dataDxfId="296"/>
    <tableColumn id="16" name="G7 Count" dataDxfId="295"/>
    <tableColumn id="17" name="Top Domains in Tweet in G8" dataDxfId="294"/>
    <tableColumn id="18" name="G8 Count" dataDxfId="293"/>
    <tableColumn id="19" name="Top Domains in Tweet in G9" dataDxfId="292"/>
    <tableColumn id="20" name="G9 Count" dataDxfId="29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5:T35" totalsRowShown="0" headerRowDxfId="289" dataDxfId="288">
  <autoFilter ref="A25:T35"/>
  <tableColumns count="20">
    <tableColumn id="1" name="Top Hashtags in Tweet in Entire Graph" dataDxfId="287"/>
    <tableColumn id="2" name="Entire Graph Count" dataDxfId="286"/>
    <tableColumn id="3" name="Top Hashtags in Tweet in G1" dataDxfId="285"/>
    <tableColumn id="4" name="G1 Count" dataDxfId="284"/>
    <tableColumn id="5" name="Top Hashtags in Tweet in G2" dataDxfId="283"/>
    <tableColumn id="6" name="G2 Count" dataDxfId="282"/>
    <tableColumn id="7" name="Top Hashtags in Tweet in G3" dataDxfId="281"/>
    <tableColumn id="8" name="G3 Count" dataDxfId="280"/>
    <tableColumn id="9" name="Top Hashtags in Tweet in G4" dataDxfId="279"/>
    <tableColumn id="10" name="G4 Count" dataDxfId="278"/>
    <tableColumn id="11" name="Top Hashtags in Tweet in G5" dataDxfId="277"/>
    <tableColumn id="12" name="G5 Count" dataDxfId="276"/>
    <tableColumn id="13" name="Top Hashtags in Tweet in G6" dataDxfId="275"/>
    <tableColumn id="14" name="G6 Count" dataDxfId="274"/>
    <tableColumn id="15" name="Top Hashtags in Tweet in G7" dataDxfId="273"/>
    <tableColumn id="16" name="G7 Count" dataDxfId="272"/>
    <tableColumn id="17" name="Top Hashtags in Tweet in G8" dataDxfId="271"/>
    <tableColumn id="18" name="G8 Count" dataDxfId="270"/>
    <tableColumn id="19" name="Top Hashtags in Tweet in G9" dataDxfId="269"/>
    <tableColumn id="20" name="G9 Count" dataDxfId="2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8:T48" totalsRowShown="0" headerRowDxfId="266" dataDxfId="265">
  <autoFilter ref="A38:T48"/>
  <tableColumns count="20">
    <tableColumn id="1" name="Top Words in Tweet in Entire Graph" dataDxfId="264"/>
    <tableColumn id="2" name="Entire Graph Count" dataDxfId="263"/>
    <tableColumn id="3" name="Top Words in Tweet in G1" dataDxfId="262"/>
    <tableColumn id="4" name="G1 Count" dataDxfId="261"/>
    <tableColumn id="5" name="Top Words in Tweet in G2" dataDxfId="260"/>
    <tableColumn id="6" name="G2 Count" dataDxfId="259"/>
    <tableColumn id="7" name="Top Words in Tweet in G3" dataDxfId="258"/>
    <tableColumn id="8" name="G3 Count" dataDxfId="257"/>
    <tableColumn id="9" name="Top Words in Tweet in G4" dataDxfId="256"/>
    <tableColumn id="10" name="G4 Count" dataDxfId="255"/>
    <tableColumn id="11" name="Top Words in Tweet in G5" dataDxfId="254"/>
    <tableColumn id="12" name="G5 Count" dataDxfId="253"/>
    <tableColumn id="13" name="Top Words in Tweet in G6" dataDxfId="252"/>
    <tableColumn id="14" name="G6 Count" dataDxfId="251"/>
    <tableColumn id="15" name="Top Words in Tweet in G7" dataDxfId="250"/>
    <tableColumn id="16" name="G7 Count" dataDxfId="249"/>
    <tableColumn id="17" name="Top Words in Tweet in G8" dataDxfId="248"/>
    <tableColumn id="18" name="G8 Count" dataDxfId="247"/>
    <tableColumn id="19" name="Top Words in Tweet in G9" dataDxfId="246"/>
    <tableColumn id="20" name="G9 Count" dataDxfId="24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1:T61" totalsRowShown="0" headerRowDxfId="243" dataDxfId="242">
  <autoFilter ref="A51:T61"/>
  <tableColumns count="20">
    <tableColumn id="1" name="Top Word Pairs in Tweet in Entire Graph" dataDxfId="241"/>
    <tableColumn id="2" name="Entire Graph Count" dataDxfId="240"/>
    <tableColumn id="3" name="Top Word Pairs in Tweet in G1" dataDxfId="239"/>
    <tableColumn id="4" name="G1 Count" dataDxfId="238"/>
    <tableColumn id="5" name="Top Word Pairs in Tweet in G2" dataDxfId="237"/>
    <tableColumn id="6" name="G2 Count" dataDxfId="236"/>
    <tableColumn id="7" name="Top Word Pairs in Tweet in G3" dataDxfId="235"/>
    <tableColumn id="8" name="G3 Count" dataDxfId="234"/>
    <tableColumn id="9" name="Top Word Pairs in Tweet in G4" dataDxfId="233"/>
    <tableColumn id="10" name="G4 Count" dataDxfId="232"/>
    <tableColumn id="11" name="Top Word Pairs in Tweet in G5" dataDxfId="231"/>
    <tableColumn id="12" name="G5 Count" dataDxfId="230"/>
    <tableColumn id="13" name="Top Word Pairs in Tweet in G6" dataDxfId="229"/>
    <tableColumn id="14" name="G6 Count" dataDxfId="228"/>
    <tableColumn id="15" name="Top Word Pairs in Tweet in G7" dataDxfId="227"/>
    <tableColumn id="16" name="G7 Count" dataDxfId="226"/>
    <tableColumn id="17" name="Top Word Pairs in Tweet in G8" dataDxfId="225"/>
    <tableColumn id="18" name="G8 Count" dataDxfId="224"/>
    <tableColumn id="19" name="Top Word Pairs in Tweet in G9" dataDxfId="223"/>
    <tableColumn id="20" name="G9 Count" dataDxfId="22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4:T65" totalsRowShown="0" headerRowDxfId="220" dataDxfId="219">
  <autoFilter ref="A64:T65"/>
  <tableColumns count="20">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2"/>
    <tableColumn id="19" name="Top Replied-To in G9" dataDxfId="181"/>
    <tableColumn id="20" name="G9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8:T78" totalsRowShown="0" headerRowDxfId="217" dataDxfId="216">
  <autoFilter ref="A68:T78"/>
  <tableColumns count="20">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4"/>
    <tableColumn id="17" name="Top Mentioned in G8" dataDxfId="183"/>
    <tableColumn id="18" name="G8 Count" dataDxfId="179"/>
    <tableColumn id="19" name="Top Mentioned in G9" dataDxfId="178"/>
    <tableColumn id="20" name="G9 Count" dataDxfId="17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1:T91" totalsRowShown="0" headerRowDxfId="174" dataDxfId="173">
  <autoFilter ref="A81:T91"/>
  <tableColumns count="20">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 id="15" name="Top Tweeters in G7" dataDxfId="158"/>
    <tableColumn id="16" name="G7 Count" dataDxfId="157"/>
    <tableColumn id="17" name="Top Tweeters in G8" dataDxfId="156"/>
    <tableColumn id="18" name="G8 Count" dataDxfId="155"/>
    <tableColumn id="19" name="Top Tweeters in G9" dataDxfId="154"/>
    <tableColumn id="20" name="G9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480" totalsRowShown="0" headerRowDxfId="141" dataDxfId="140">
  <autoFilter ref="A1:G48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1" totalsRowShown="0" headerRowDxfId="427" dataDxfId="426">
  <autoFilter ref="A2:BS51"/>
  <tableColumns count="71">
    <tableColumn id="1" name="Vertex" dataDxfId="425"/>
    <tableColumn id="2" name="Color" dataDxfId="424"/>
    <tableColumn id="5" name="Shape" dataDxfId="423"/>
    <tableColumn id="6" name="Size" dataDxfId="422"/>
    <tableColumn id="4" name="Opacity" dataDxfId="421"/>
    <tableColumn id="7" name="Image File" dataDxfId="420"/>
    <tableColumn id="3" name="Visibility" dataDxfId="419"/>
    <tableColumn id="10" name="Label" dataDxfId="418"/>
    <tableColumn id="16" name="Label Fill Color" dataDxfId="417"/>
    <tableColumn id="9" name="Label Position" dataDxfId="416"/>
    <tableColumn id="8" name="Tooltip" dataDxfId="415"/>
    <tableColumn id="18" name="Layout Order" dataDxfId="414"/>
    <tableColumn id="13" name="X" dataDxfId="413"/>
    <tableColumn id="14" name="Y" dataDxfId="412"/>
    <tableColumn id="12" name="Locked?" dataDxfId="411"/>
    <tableColumn id="19" name="Polar R" dataDxfId="410"/>
    <tableColumn id="20" name="Polar Angle" dataDxfId="40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08"/>
    <tableColumn id="28" name="Dynamic Filter" dataDxfId="407"/>
    <tableColumn id="17" name="Add Your Own Columns Here" dataDxfId="406"/>
    <tableColumn id="30" name="Name" dataDxfId="405"/>
    <tableColumn id="31" name="Followed" dataDxfId="404"/>
    <tableColumn id="32" name="Followers" dataDxfId="403"/>
    <tableColumn id="33" name="Tweets" dataDxfId="402"/>
    <tableColumn id="34" name="Favorites" dataDxfId="401"/>
    <tableColumn id="35" name="Time Zone UTC Offset (Seconds)" dataDxfId="400"/>
    <tableColumn id="36" name="Description" dataDxfId="399"/>
    <tableColumn id="37" name="Location" dataDxfId="398"/>
    <tableColumn id="38" name="Web" dataDxfId="397"/>
    <tableColumn id="39" name="Time Zone" dataDxfId="396"/>
    <tableColumn id="40" name="Joined Twitter Date (UTC)" dataDxfId="395"/>
    <tableColumn id="41" name="Profile Banner Url" dataDxfId="394"/>
    <tableColumn id="42" name="Default Profile" dataDxfId="393"/>
    <tableColumn id="43" name="Default Profile Image" dataDxfId="392"/>
    <tableColumn id="44" name="Geo Enabled" dataDxfId="391"/>
    <tableColumn id="45" name="Language" dataDxfId="390"/>
    <tableColumn id="46" name="Listed Count" dataDxfId="389"/>
    <tableColumn id="47" name="Profile Background Image Url" dataDxfId="388"/>
    <tableColumn id="48" name="Verified" dataDxfId="387"/>
    <tableColumn id="49" name="Custom Menu Item Text" dataDxfId="386"/>
    <tableColumn id="50" name="Custom Menu Item Action" dataDxfId="385"/>
    <tableColumn id="51" name="Tweeted Search Term?" dataDxfId="35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76" totalsRowShown="0" headerRowDxfId="132" dataDxfId="131">
  <autoFilter ref="A1:L476"/>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4" totalsRowShown="0" headerRowDxfId="88" dataDxfId="87">
  <autoFilter ref="A2:C1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71" totalsRowShown="0" headerRowDxfId="64" dataDxfId="63">
  <autoFilter ref="A2:BL17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4">
  <autoFilter ref="A2:AO11"/>
  <tableColumns count="41">
    <tableColumn id="1" name="Group" dataDxfId="359"/>
    <tableColumn id="2" name="Vertex Color" dataDxfId="358"/>
    <tableColumn id="3" name="Vertex Shape" dataDxfId="356"/>
    <tableColumn id="22" name="Visibility" dataDxfId="357"/>
    <tableColumn id="4" name="Collapsed?"/>
    <tableColumn id="18" name="Label" dataDxfId="383"/>
    <tableColumn id="20" name="Collapsed X"/>
    <tableColumn id="21" name="Collapsed Y"/>
    <tableColumn id="6" name="ID" dataDxfId="382"/>
    <tableColumn id="19" name="Collapsed Properties" dataDxfId="350"/>
    <tableColumn id="5" name="Vertices" dataDxfId="349"/>
    <tableColumn id="7" name="Unique Edges" dataDxfId="348"/>
    <tableColumn id="8" name="Edges With Duplicates" dataDxfId="347"/>
    <tableColumn id="9" name="Total Edges" dataDxfId="346"/>
    <tableColumn id="10" name="Self-Loops" dataDxfId="345"/>
    <tableColumn id="24" name="Reciprocated Vertex Pair Ratio" dataDxfId="344"/>
    <tableColumn id="25" name="Reciprocated Edge Ratio" dataDxfId="343"/>
    <tableColumn id="11" name="Connected Components" dataDxfId="342"/>
    <tableColumn id="12" name="Single-Vertex Connected Components" dataDxfId="341"/>
    <tableColumn id="13" name="Maximum Vertices in a Connected Component" dataDxfId="340"/>
    <tableColumn id="14" name="Maximum Edges in a Connected Component" dataDxfId="339"/>
    <tableColumn id="15" name="Maximum Geodesic Distance (Diameter)" dataDxfId="338"/>
    <tableColumn id="16" name="Average Geodesic Distance" dataDxfId="337"/>
    <tableColumn id="17" name="Graph Density" dataDxfId="313"/>
    <tableColumn id="23" name="Top URLs in Tweet" dataDxfId="290"/>
    <tableColumn id="26" name="Top Domains in Tweet" dataDxfId="267"/>
    <tableColumn id="27" name="Top Hashtags in Tweet" dataDxfId="244"/>
    <tableColumn id="28" name="Top Words in Tweet" dataDxfId="221"/>
    <tableColumn id="29" name="Top Word Pairs in Tweet" dataDxfId="176"/>
    <tableColumn id="30" name="Top Replied-To in Tweet" dataDxfId="17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381" dataDxfId="380">
  <autoFilter ref="A1:C50"/>
  <tableColumns count="3">
    <tableColumn id="1" name="Group" dataDxfId="355"/>
    <tableColumn id="2" name="Vertex" dataDxfId="354"/>
    <tableColumn id="3" name="Vertex ID" dataDxfId="3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9"/>
    <tableColumn id="2" name="Degree Frequency" dataDxfId="378">
      <calculatedColumnFormula>COUNTIF(Vertices[Degree], "&gt;= " &amp; D2) - COUNTIF(Vertices[Degree], "&gt;=" &amp; D3)</calculatedColumnFormula>
    </tableColumn>
    <tableColumn id="3" name="In-Degree Bin" dataDxfId="377"/>
    <tableColumn id="4" name="In-Degree Frequency" dataDxfId="376">
      <calculatedColumnFormula>COUNTIF(Vertices[In-Degree], "&gt;= " &amp; F2) - COUNTIF(Vertices[In-Degree], "&gt;=" &amp; F3)</calculatedColumnFormula>
    </tableColumn>
    <tableColumn id="5" name="Out-Degree Bin" dataDxfId="375"/>
    <tableColumn id="6" name="Out-Degree Frequency" dataDxfId="374">
      <calculatedColumnFormula>COUNTIF(Vertices[Out-Degree], "&gt;= " &amp; H2) - COUNTIF(Vertices[Out-Degree], "&gt;=" &amp; H3)</calculatedColumnFormula>
    </tableColumn>
    <tableColumn id="7" name="Betweenness Centrality Bin" dataDxfId="373"/>
    <tableColumn id="8" name="Betweenness Centrality Frequency" dataDxfId="372">
      <calculatedColumnFormula>COUNTIF(Vertices[Betweenness Centrality], "&gt;= " &amp; J2) - COUNTIF(Vertices[Betweenness Centrality], "&gt;=" &amp; J3)</calculatedColumnFormula>
    </tableColumn>
    <tableColumn id="9" name="Closeness Centrality Bin" dataDxfId="371"/>
    <tableColumn id="10" name="Closeness Centrality Frequency" dataDxfId="370">
      <calculatedColumnFormula>COUNTIF(Vertices[Closeness Centrality], "&gt;= " &amp; L2) - COUNTIF(Vertices[Closeness Centrality], "&gt;=" &amp; L3)</calculatedColumnFormula>
    </tableColumn>
    <tableColumn id="11" name="Eigenvector Centrality Bin" dataDxfId="369"/>
    <tableColumn id="12" name="Eigenvector Centrality Frequency" dataDxfId="368">
      <calculatedColumnFormula>COUNTIF(Vertices[Eigenvector Centrality], "&gt;= " &amp; N2) - COUNTIF(Vertices[Eigenvector Centrality], "&gt;=" &amp; N3)</calculatedColumnFormula>
    </tableColumn>
    <tableColumn id="18" name="PageRank Bin" dataDxfId="367"/>
    <tableColumn id="17" name="PageRank Frequency" dataDxfId="366">
      <calculatedColumnFormula>COUNTIF(Vertices[Eigenvector Centrality], "&gt;= " &amp; P2) - COUNTIF(Vertices[Eigenvector Centrality], "&gt;=" &amp; P3)</calculatedColumnFormula>
    </tableColumn>
    <tableColumn id="13" name="Clustering Coefficient Bin" dataDxfId="365"/>
    <tableColumn id="14" name="Clustering Coefficient Frequency" dataDxfId="364">
      <calculatedColumnFormula>COUNTIF(Vertices[Clustering Coefficient], "&gt;= " &amp; R2) - COUNTIF(Vertices[Clustering Coefficient], "&gt;=" &amp; R3)</calculatedColumnFormula>
    </tableColumn>
    <tableColumn id="15" name="Dynamic Filter Bin" dataDxfId="363"/>
    <tableColumn id="16" name="Dynamic Filter Frequency" dataDxfId="3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zinvor/status/1176866528555405312" TargetMode="External" /><Relationship Id="rId2" Type="http://schemas.openxmlformats.org/officeDocument/2006/relationships/hyperlink" Target="http://hayatsk.info/news/92249" TargetMode="External" /><Relationship Id="rId3" Type="http://schemas.openxmlformats.org/officeDocument/2006/relationships/hyperlink" Target="https://en.azvision.az/news/112851/news.html" TargetMode="External" /><Relationship Id="rId4" Type="http://schemas.openxmlformats.org/officeDocument/2006/relationships/hyperlink" Target="https://en.azvision.az/news/112868/--photo--of-azerbaijani-civilian-killed-as-a-result-of-armenian-provocation-.html#.XZXQPk7cYnM.twitter" TargetMode="External" /><Relationship Id="rId5" Type="http://schemas.openxmlformats.org/officeDocument/2006/relationships/hyperlink" Target="https://en.azvision.az/news/112851/news.html" TargetMode="External" /><Relationship Id="rId6" Type="http://schemas.openxmlformats.org/officeDocument/2006/relationships/hyperlink" Target="https://en.azvision.az/news/112868/--photo--of-azerbaijani-civilian-killed-as-a-result-of-armenian-provocation-.html#.XZXQPk7cYnM.twitter" TargetMode="External" /><Relationship Id="rId7" Type="http://schemas.openxmlformats.org/officeDocument/2006/relationships/hyperlink" Target="https://en.azvision.az/news/112868/--photo--of-azerbaijani-civilian-killed-as-a-result-of-armenian-provocation-.html#.XZXQPk7cYnM.twitter" TargetMode="External" /><Relationship Id="rId8" Type="http://schemas.openxmlformats.org/officeDocument/2006/relationships/hyperlink" Target="https://en.azvision.az/news/112868/--photo--of-azerbaijani-civilian-killed-as-a-result-of-armenian-provocation-.html#.XZXQPk7cYnM.twitter" TargetMode="External" /><Relationship Id="rId9" Type="http://schemas.openxmlformats.org/officeDocument/2006/relationships/hyperlink" Target="https://en.azvision.az/news/112868/--photo--of-azerbaijani-civilian-killed-as-a-result-of-armenian-provocation-.html#.XZXQPk7cYnM.twitter" TargetMode="External" /><Relationship Id="rId10" Type="http://schemas.openxmlformats.org/officeDocument/2006/relationships/hyperlink" Target="http://www.nkobserver.com/?p=5054" TargetMode="External" /><Relationship Id="rId11" Type="http://schemas.openxmlformats.org/officeDocument/2006/relationships/hyperlink" Target="http://nkrmil.am/news/view/2546" TargetMode="External" /><Relationship Id="rId12" Type="http://schemas.openxmlformats.org/officeDocument/2006/relationships/hyperlink" Target="https://www.youtube.com/watch?v=VBsharMQyZk&amp;feature=share&amp;fbclid=IwAR38TQd2oa4FxrfqXWjAlamlWQW8IiDmxQ2s68yCqupLcasAH8b3YdZuOnA" TargetMode="External" /><Relationship Id="rId13" Type="http://schemas.openxmlformats.org/officeDocument/2006/relationships/hyperlink" Target="https://www.youtube.com/watch?v=VBsharMQyZk&amp;feature=share&amp;fbclid=IwAR38TQd2oa4FxrfqXWjAlamlWQW8IiDmxQ2s68yCqupLcasAH8b3YdZuOnA" TargetMode="External" /><Relationship Id="rId14" Type="http://schemas.openxmlformats.org/officeDocument/2006/relationships/hyperlink" Target="https://twitter.com/VoiceKarabakh/status/1179288708241133569" TargetMode="External" /><Relationship Id="rId15" Type="http://schemas.openxmlformats.org/officeDocument/2006/relationships/hyperlink" Target="https://twitter.com/VoiceKarabakh/status/1179285674530410496" TargetMode="External" /><Relationship Id="rId16" Type="http://schemas.openxmlformats.org/officeDocument/2006/relationships/hyperlink" Target="https://twitter.com/FKQarabagh/status/1179868464049205248" TargetMode="External" /><Relationship Id="rId17" Type="http://schemas.openxmlformats.org/officeDocument/2006/relationships/hyperlink" Target="https://twitter.com/FKQarabagh/status/1179868464049205248" TargetMode="External" /><Relationship Id="rId18" Type="http://schemas.openxmlformats.org/officeDocument/2006/relationships/hyperlink" Target="https://twitter.com/HaberGlobal/status/1179851476774064128" TargetMode="External" /><Relationship Id="rId19" Type="http://schemas.openxmlformats.org/officeDocument/2006/relationships/hyperlink" Target="https://twitter.com/RahuShirinova/status/1180037530001006592" TargetMode="External" /><Relationship Id="rId20" Type="http://schemas.openxmlformats.org/officeDocument/2006/relationships/hyperlink" Target="https://en.azvision.az/news/112851/news.html" TargetMode="External" /><Relationship Id="rId21" Type="http://schemas.openxmlformats.org/officeDocument/2006/relationships/hyperlink" Target="https://en.azvision.az/news/112868/--photo--of-azerbaijani-civilian-killed-as-a-result-of-armenian-provocation-.html#.XZXQPk7cYnM.twitter" TargetMode="External" /><Relationship Id="rId22" Type="http://schemas.openxmlformats.org/officeDocument/2006/relationships/hyperlink" Target="https://en.azvision.az/news/112868/--photo--of-azerbaijani-civilian-killed-as-a-result-of-armenian-provocation-.html#.XZXQPk7cYnM.twitter" TargetMode="External" /><Relationship Id="rId23" Type="http://schemas.openxmlformats.org/officeDocument/2006/relationships/hyperlink" Target="https://www.tert.am/am/news/2019/10/03/soldier/3109077" TargetMode="External" /><Relationship Id="rId24" Type="http://schemas.openxmlformats.org/officeDocument/2006/relationships/hyperlink" Target="https://www.mfa.am/en/interviews-articles-and-comments/2019/10/03/comment_spokesperson_karabakh/9877" TargetMode="External" /><Relationship Id="rId25" Type="http://schemas.openxmlformats.org/officeDocument/2006/relationships/hyperlink" Target="https://www.youtube.com/watch?v=d9vh_IFGN_I&amp;feature=share&amp;fbclid=IwAR3MSKTyGniYDXveFuLvrTHpxDqJcMAU3WmcqLr51qYIuHFO2O7aCusBAtk" TargetMode="External" /><Relationship Id="rId26" Type="http://schemas.openxmlformats.org/officeDocument/2006/relationships/hyperlink" Target="http://hayatsk.info/news/92622" TargetMode="External" /><Relationship Id="rId27" Type="http://schemas.openxmlformats.org/officeDocument/2006/relationships/hyperlink" Target="http://hayatsk.info/news/92623" TargetMode="External" /><Relationship Id="rId28" Type="http://schemas.openxmlformats.org/officeDocument/2006/relationships/hyperlink" Target="http://hayatsk.info/news/92618" TargetMode="External" /><Relationship Id="rId29" Type="http://schemas.openxmlformats.org/officeDocument/2006/relationships/hyperlink" Target="http://hayatsk.info/news/92638" TargetMode="External" /><Relationship Id="rId30" Type="http://schemas.openxmlformats.org/officeDocument/2006/relationships/hyperlink" Target="http://hayatsk.info/news/92651" TargetMode="External" /><Relationship Id="rId31" Type="http://schemas.openxmlformats.org/officeDocument/2006/relationships/hyperlink" Target="http://hayatsk.info/news/92655" TargetMode="External" /><Relationship Id="rId32" Type="http://schemas.openxmlformats.org/officeDocument/2006/relationships/hyperlink" Target="http://hayatsk.info/news/92650" TargetMode="External" /><Relationship Id="rId33" Type="http://schemas.openxmlformats.org/officeDocument/2006/relationships/hyperlink" Target="http://hayatsk.info/news/92657" TargetMode="External" /><Relationship Id="rId34" Type="http://schemas.openxmlformats.org/officeDocument/2006/relationships/hyperlink" Target="http://hayatsk.info/news/92698" TargetMode="External" /><Relationship Id="rId35" Type="http://schemas.openxmlformats.org/officeDocument/2006/relationships/hyperlink" Target="http://hayatsk.info/news/92683" TargetMode="External" /><Relationship Id="rId36" Type="http://schemas.openxmlformats.org/officeDocument/2006/relationships/hyperlink" Target="http://hayatsk.info/news/92681" TargetMode="External" /><Relationship Id="rId37" Type="http://schemas.openxmlformats.org/officeDocument/2006/relationships/hyperlink" Target="http://hayatsk.info/news/92692" TargetMode="External" /><Relationship Id="rId38" Type="http://schemas.openxmlformats.org/officeDocument/2006/relationships/hyperlink" Target="http://hayatsk.info/news/92713" TargetMode="External" /><Relationship Id="rId39" Type="http://schemas.openxmlformats.org/officeDocument/2006/relationships/hyperlink" Target="http://hayatsk.info/news/92717" TargetMode="External" /><Relationship Id="rId40" Type="http://schemas.openxmlformats.org/officeDocument/2006/relationships/hyperlink" Target="http://hayatsk.info/news/92731" TargetMode="External" /><Relationship Id="rId41" Type="http://schemas.openxmlformats.org/officeDocument/2006/relationships/hyperlink" Target="http://hayatsk.info/news/92726" TargetMode="External" /><Relationship Id="rId42" Type="http://schemas.openxmlformats.org/officeDocument/2006/relationships/hyperlink" Target="http://hayatsk.info/news/92769" TargetMode="External" /><Relationship Id="rId43" Type="http://schemas.openxmlformats.org/officeDocument/2006/relationships/hyperlink" Target="http://hayatsk.info/news/92790" TargetMode="External" /><Relationship Id="rId44" Type="http://schemas.openxmlformats.org/officeDocument/2006/relationships/hyperlink" Target="http://hayatsk.info/news/92773" TargetMode="External" /><Relationship Id="rId45" Type="http://schemas.openxmlformats.org/officeDocument/2006/relationships/hyperlink" Target="http://hayatsk.info/news/92782" TargetMode="External" /><Relationship Id="rId46" Type="http://schemas.openxmlformats.org/officeDocument/2006/relationships/hyperlink" Target="http://hayatsk.info/news/92795" TargetMode="External" /><Relationship Id="rId47" Type="http://schemas.openxmlformats.org/officeDocument/2006/relationships/hyperlink" Target="http://hayatsk.info/news/92879" TargetMode="External" /><Relationship Id="rId48" Type="http://schemas.openxmlformats.org/officeDocument/2006/relationships/hyperlink" Target="http://hayatsk.info/news/92892" TargetMode="External" /><Relationship Id="rId49" Type="http://schemas.openxmlformats.org/officeDocument/2006/relationships/hyperlink" Target="http://hayatsk.info/news/92895" TargetMode="External" /><Relationship Id="rId50" Type="http://schemas.openxmlformats.org/officeDocument/2006/relationships/hyperlink" Target="http://hayatsk.info/news/92906" TargetMode="External" /><Relationship Id="rId51" Type="http://schemas.openxmlformats.org/officeDocument/2006/relationships/hyperlink" Target="http://hayatsk.info/news/92941" TargetMode="External" /><Relationship Id="rId52" Type="http://schemas.openxmlformats.org/officeDocument/2006/relationships/hyperlink" Target="http://hayatsk.info/news/92956" TargetMode="External" /><Relationship Id="rId53" Type="http://schemas.openxmlformats.org/officeDocument/2006/relationships/hyperlink" Target="http://hayatsk.info/news/92958" TargetMode="External" /><Relationship Id="rId54" Type="http://schemas.openxmlformats.org/officeDocument/2006/relationships/hyperlink" Target="http://hayatsk.info/news/92962" TargetMode="External" /><Relationship Id="rId55" Type="http://schemas.openxmlformats.org/officeDocument/2006/relationships/hyperlink" Target="http://hayatsk.info/news/92978" TargetMode="External" /><Relationship Id="rId56" Type="http://schemas.openxmlformats.org/officeDocument/2006/relationships/hyperlink" Target="http://hayatsk.info/news/92992" TargetMode="External" /><Relationship Id="rId57" Type="http://schemas.openxmlformats.org/officeDocument/2006/relationships/hyperlink" Target="http://hayatsk.info/news/92999" TargetMode="External" /><Relationship Id="rId58" Type="http://schemas.openxmlformats.org/officeDocument/2006/relationships/hyperlink" Target="http://hayatsk.info/news/92995" TargetMode="External" /><Relationship Id="rId59" Type="http://schemas.openxmlformats.org/officeDocument/2006/relationships/hyperlink" Target="http://hayatsk.info/news/92986" TargetMode="External" /><Relationship Id="rId60" Type="http://schemas.openxmlformats.org/officeDocument/2006/relationships/hyperlink" Target="http://hayatsk.info/news/92997" TargetMode="External" /><Relationship Id="rId61" Type="http://schemas.openxmlformats.org/officeDocument/2006/relationships/hyperlink" Target="http://hayatsk.info/news/93001" TargetMode="External" /><Relationship Id="rId62" Type="http://schemas.openxmlformats.org/officeDocument/2006/relationships/hyperlink" Target="http://hayatsk.info/news/92622" TargetMode="External" /><Relationship Id="rId63" Type="http://schemas.openxmlformats.org/officeDocument/2006/relationships/hyperlink" Target="http://hayatsk.info/news/92623" TargetMode="External" /><Relationship Id="rId64" Type="http://schemas.openxmlformats.org/officeDocument/2006/relationships/hyperlink" Target="http://hayatsk.info/news/92618" TargetMode="External" /><Relationship Id="rId65" Type="http://schemas.openxmlformats.org/officeDocument/2006/relationships/hyperlink" Target="http://hayatsk.info/news/92638" TargetMode="External" /><Relationship Id="rId66" Type="http://schemas.openxmlformats.org/officeDocument/2006/relationships/hyperlink" Target="http://hayatsk.info/news/92651" TargetMode="External" /><Relationship Id="rId67" Type="http://schemas.openxmlformats.org/officeDocument/2006/relationships/hyperlink" Target="http://hayatsk.info/news/92655" TargetMode="External" /><Relationship Id="rId68" Type="http://schemas.openxmlformats.org/officeDocument/2006/relationships/hyperlink" Target="http://hayatsk.info/news/92650" TargetMode="External" /><Relationship Id="rId69" Type="http://schemas.openxmlformats.org/officeDocument/2006/relationships/hyperlink" Target="http://hayatsk.info/news/92657" TargetMode="External" /><Relationship Id="rId70" Type="http://schemas.openxmlformats.org/officeDocument/2006/relationships/hyperlink" Target="http://hayatsk.info/news/92698" TargetMode="External" /><Relationship Id="rId71" Type="http://schemas.openxmlformats.org/officeDocument/2006/relationships/hyperlink" Target="http://hayatsk.info/news/92683" TargetMode="External" /><Relationship Id="rId72" Type="http://schemas.openxmlformats.org/officeDocument/2006/relationships/hyperlink" Target="http://hayatsk.info/news/92681" TargetMode="External" /><Relationship Id="rId73" Type="http://schemas.openxmlformats.org/officeDocument/2006/relationships/hyperlink" Target="http://hayatsk.info/news/92692" TargetMode="External" /><Relationship Id="rId74" Type="http://schemas.openxmlformats.org/officeDocument/2006/relationships/hyperlink" Target="http://hayatsk.info/news/92713" TargetMode="External" /><Relationship Id="rId75" Type="http://schemas.openxmlformats.org/officeDocument/2006/relationships/hyperlink" Target="http://hayatsk.info/news/92717" TargetMode="External" /><Relationship Id="rId76" Type="http://schemas.openxmlformats.org/officeDocument/2006/relationships/hyperlink" Target="http://hayatsk.info/news/92731" TargetMode="External" /><Relationship Id="rId77" Type="http://schemas.openxmlformats.org/officeDocument/2006/relationships/hyperlink" Target="http://hayatsk.info/news/92726" TargetMode="External" /><Relationship Id="rId78" Type="http://schemas.openxmlformats.org/officeDocument/2006/relationships/hyperlink" Target="http://hayatsk.info/news/92769" TargetMode="External" /><Relationship Id="rId79" Type="http://schemas.openxmlformats.org/officeDocument/2006/relationships/hyperlink" Target="http://hayatsk.info/news/92790" TargetMode="External" /><Relationship Id="rId80" Type="http://schemas.openxmlformats.org/officeDocument/2006/relationships/hyperlink" Target="http://hayatsk.info/news/92773" TargetMode="External" /><Relationship Id="rId81" Type="http://schemas.openxmlformats.org/officeDocument/2006/relationships/hyperlink" Target="http://hayatsk.info/news/92782" TargetMode="External" /><Relationship Id="rId82" Type="http://schemas.openxmlformats.org/officeDocument/2006/relationships/hyperlink" Target="http://hayatsk.info/news/92795" TargetMode="External" /><Relationship Id="rId83" Type="http://schemas.openxmlformats.org/officeDocument/2006/relationships/hyperlink" Target="http://hayatsk.info/news/92879" TargetMode="External" /><Relationship Id="rId84" Type="http://schemas.openxmlformats.org/officeDocument/2006/relationships/hyperlink" Target="http://hayatsk.info/news/92892" TargetMode="External" /><Relationship Id="rId85" Type="http://schemas.openxmlformats.org/officeDocument/2006/relationships/hyperlink" Target="http://hayatsk.info/news/92895" TargetMode="External" /><Relationship Id="rId86" Type="http://schemas.openxmlformats.org/officeDocument/2006/relationships/hyperlink" Target="http://hayatsk.info/news/92906" TargetMode="External" /><Relationship Id="rId87" Type="http://schemas.openxmlformats.org/officeDocument/2006/relationships/hyperlink" Target="http://hayatsk.info/news/92941" TargetMode="External" /><Relationship Id="rId88" Type="http://schemas.openxmlformats.org/officeDocument/2006/relationships/hyperlink" Target="http://hayatsk.info/news/92956" TargetMode="External" /><Relationship Id="rId89" Type="http://schemas.openxmlformats.org/officeDocument/2006/relationships/hyperlink" Target="http://hayatsk.info/news/92958" TargetMode="External" /><Relationship Id="rId90" Type="http://schemas.openxmlformats.org/officeDocument/2006/relationships/hyperlink" Target="http://hayatsk.info/news/92962" TargetMode="External" /><Relationship Id="rId91" Type="http://schemas.openxmlformats.org/officeDocument/2006/relationships/hyperlink" Target="http://hayatsk.info/news/92978" TargetMode="External" /><Relationship Id="rId92" Type="http://schemas.openxmlformats.org/officeDocument/2006/relationships/hyperlink" Target="http://hayatsk.info/news/92992" TargetMode="External" /><Relationship Id="rId93" Type="http://schemas.openxmlformats.org/officeDocument/2006/relationships/hyperlink" Target="http://hayatsk.info/news/92999" TargetMode="External" /><Relationship Id="rId94" Type="http://schemas.openxmlformats.org/officeDocument/2006/relationships/hyperlink" Target="http://hayatsk.info/news/92995" TargetMode="External" /><Relationship Id="rId95" Type="http://schemas.openxmlformats.org/officeDocument/2006/relationships/hyperlink" Target="http://hayatsk.info/news/92986" TargetMode="External" /><Relationship Id="rId96" Type="http://schemas.openxmlformats.org/officeDocument/2006/relationships/hyperlink" Target="http://hayatsk.info/news/92997" TargetMode="External" /><Relationship Id="rId97" Type="http://schemas.openxmlformats.org/officeDocument/2006/relationships/hyperlink" Target="http://hayatsk.info/news/93001" TargetMode="External" /><Relationship Id="rId98" Type="http://schemas.openxmlformats.org/officeDocument/2006/relationships/hyperlink" Target="http://hayatsk.info/news/91988" TargetMode="External" /><Relationship Id="rId99" Type="http://schemas.openxmlformats.org/officeDocument/2006/relationships/hyperlink" Target="http://hayatsk.info/news/91994" TargetMode="External" /><Relationship Id="rId100" Type="http://schemas.openxmlformats.org/officeDocument/2006/relationships/hyperlink" Target="http://hayatsk.info/news/92004" TargetMode="External" /><Relationship Id="rId101" Type="http://schemas.openxmlformats.org/officeDocument/2006/relationships/hyperlink" Target="http://hayatsk.info/news/92006" TargetMode="External" /><Relationship Id="rId102" Type="http://schemas.openxmlformats.org/officeDocument/2006/relationships/hyperlink" Target="http://hayatsk.info/news/92007" TargetMode="External" /><Relationship Id="rId103" Type="http://schemas.openxmlformats.org/officeDocument/2006/relationships/hyperlink" Target="http://hayatsk.info/news/92036" TargetMode="External" /><Relationship Id="rId104" Type="http://schemas.openxmlformats.org/officeDocument/2006/relationships/hyperlink" Target="http://hayatsk.info/news/92027" TargetMode="External" /><Relationship Id="rId105" Type="http://schemas.openxmlformats.org/officeDocument/2006/relationships/hyperlink" Target="http://hayatsk.info/news/92034" TargetMode="External" /><Relationship Id="rId106" Type="http://schemas.openxmlformats.org/officeDocument/2006/relationships/hyperlink" Target="http://hayatsk.info/news/92028" TargetMode="External" /><Relationship Id="rId107" Type="http://schemas.openxmlformats.org/officeDocument/2006/relationships/hyperlink" Target="http://hayatsk.info/news/92033" TargetMode="External" /><Relationship Id="rId108" Type="http://schemas.openxmlformats.org/officeDocument/2006/relationships/hyperlink" Target="http://hayatsk.info/news/92062" TargetMode="External" /><Relationship Id="rId109" Type="http://schemas.openxmlformats.org/officeDocument/2006/relationships/hyperlink" Target="http://hayatsk.info/news/92064" TargetMode="External" /><Relationship Id="rId110" Type="http://schemas.openxmlformats.org/officeDocument/2006/relationships/hyperlink" Target="http://hayatsk.info/news/92063" TargetMode="External" /><Relationship Id="rId111" Type="http://schemas.openxmlformats.org/officeDocument/2006/relationships/hyperlink" Target="http://hayatsk.info/news/92083" TargetMode="External" /><Relationship Id="rId112" Type="http://schemas.openxmlformats.org/officeDocument/2006/relationships/hyperlink" Target="http://hayatsk.info/news/92071" TargetMode="External" /><Relationship Id="rId113" Type="http://schemas.openxmlformats.org/officeDocument/2006/relationships/hyperlink" Target="http://hayatsk.info/news/92079" TargetMode="External" /><Relationship Id="rId114" Type="http://schemas.openxmlformats.org/officeDocument/2006/relationships/hyperlink" Target="http://hayatsk.info/news/92088" TargetMode="External" /><Relationship Id="rId115" Type="http://schemas.openxmlformats.org/officeDocument/2006/relationships/hyperlink" Target="http://hayatsk.info/news/92102" TargetMode="External" /><Relationship Id="rId116" Type="http://schemas.openxmlformats.org/officeDocument/2006/relationships/hyperlink" Target="http://hayatsk.info/news/92098" TargetMode="External" /><Relationship Id="rId117" Type="http://schemas.openxmlformats.org/officeDocument/2006/relationships/hyperlink" Target="http://hayatsk.info/news/92107" TargetMode="External" /><Relationship Id="rId118" Type="http://schemas.openxmlformats.org/officeDocument/2006/relationships/hyperlink" Target="http://hayatsk.info/news/92101" TargetMode="External" /><Relationship Id="rId119" Type="http://schemas.openxmlformats.org/officeDocument/2006/relationships/hyperlink" Target="http://hayatsk.info/news/92113" TargetMode="External" /><Relationship Id="rId120" Type="http://schemas.openxmlformats.org/officeDocument/2006/relationships/hyperlink" Target="http://hayatsk.info/news/92131" TargetMode="External" /><Relationship Id="rId121" Type="http://schemas.openxmlformats.org/officeDocument/2006/relationships/hyperlink" Target="http://hayatsk.info/news/92155" TargetMode="External" /><Relationship Id="rId122" Type="http://schemas.openxmlformats.org/officeDocument/2006/relationships/hyperlink" Target="http://hayatsk.info/news/92193" TargetMode="External" /><Relationship Id="rId123" Type="http://schemas.openxmlformats.org/officeDocument/2006/relationships/hyperlink" Target="http://hayatsk.info/news/92200" TargetMode="External" /><Relationship Id="rId124" Type="http://schemas.openxmlformats.org/officeDocument/2006/relationships/hyperlink" Target="http://hayatsk.info/news/92194" TargetMode="External" /><Relationship Id="rId125" Type="http://schemas.openxmlformats.org/officeDocument/2006/relationships/hyperlink" Target="http://hayatsk.info/news/92197" TargetMode="External" /><Relationship Id="rId126" Type="http://schemas.openxmlformats.org/officeDocument/2006/relationships/hyperlink" Target="http://hayatsk.info/news/92251" TargetMode="External" /><Relationship Id="rId127" Type="http://schemas.openxmlformats.org/officeDocument/2006/relationships/hyperlink" Target="http://hayatsk.info/news/92242" TargetMode="External" /><Relationship Id="rId128" Type="http://schemas.openxmlformats.org/officeDocument/2006/relationships/hyperlink" Target="http://hayatsk.info/news/92249" TargetMode="External" /><Relationship Id="rId129" Type="http://schemas.openxmlformats.org/officeDocument/2006/relationships/hyperlink" Target="http://hayatsk.info/news/92231" TargetMode="External" /><Relationship Id="rId130" Type="http://schemas.openxmlformats.org/officeDocument/2006/relationships/hyperlink" Target="http://hayatsk.info/news/92355" TargetMode="External" /><Relationship Id="rId131" Type="http://schemas.openxmlformats.org/officeDocument/2006/relationships/hyperlink" Target="http://hayatsk.info/news/92358" TargetMode="External" /><Relationship Id="rId132" Type="http://schemas.openxmlformats.org/officeDocument/2006/relationships/hyperlink" Target="http://hayatsk.info/news/92399" TargetMode="External" /><Relationship Id="rId133" Type="http://schemas.openxmlformats.org/officeDocument/2006/relationships/hyperlink" Target="http://hayatsk.info/news/92398" TargetMode="External" /><Relationship Id="rId134" Type="http://schemas.openxmlformats.org/officeDocument/2006/relationships/hyperlink" Target="http://hayatsk.info/news/92438" TargetMode="External" /><Relationship Id="rId135" Type="http://schemas.openxmlformats.org/officeDocument/2006/relationships/hyperlink" Target="http://hayatsk.info/news/92441" TargetMode="External" /><Relationship Id="rId136" Type="http://schemas.openxmlformats.org/officeDocument/2006/relationships/hyperlink" Target="http://hayatsk.info/news/92442" TargetMode="External" /><Relationship Id="rId137" Type="http://schemas.openxmlformats.org/officeDocument/2006/relationships/hyperlink" Target="http://hayatsk.info/news/92443" TargetMode="External" /><Relationship Id="rId138" Type="http://schemas.openxmlformats.org/officeDocument/2006/relationships/hyperlink" Target="http://hayatsk.info/news/92445" TargetMode="External" /><Relationship Id="rId139" Type="http://schemas.openxmlformats.org/officeDocument/2006/relationships/hyperlink" Target="http://hayatsk.info/news/92437" TargetMode="External" /><Relationship Id="rId140" Type="http://schemas.openxmlformats.org/officeDocument/2006/relationships/hyperlink" Target="http://hayatsk.info/news/92436" TargetMode="External" /><Relationship Id="rId141" Type="http://schemas.openxmlformats.org/officeDocument/2006/relationships/hyperlink" Target="http://hayatsk.info/news/92432" TargetMode="External" /><Relationship Id="rId142" Type="http://schemas.openxmlformats.org/officeDocument/2006/relationships/hyperlink" Target="http://hayatsk.info/news/92444" TargetMode="External" /><Relationship Id="rId143" Type="http://schemas.openxmlformats.org/officeDocument/2006/relationships/hyperlink" Target="http://hayatsk.info/news/92457" TargetMode="External" /><Relationship Id="rId144" Type="http://schemas.openxmlformats.org/officeDocument/2006/relationships/hyperlink" Target="http://hayatsk.info/news/92447" TargetMode="External" /><Relationship Id="rId145" Type="http://schemas.openxmlformats.org/officeDocument/2006/relationships/hyperlink" Target="http://hayatsk.info/news/92457" TargetMode="External" /><Relationship Id="rId146" Type="http://schemas.openxmlformats.org/officeDocument/2006/relationships/hyperlink" Target="http://hayatsk.info/news/92482" TargetMode="External" /><Relationship Id="rId147" Type="http://schemas.openxmlformats.org/officeDocument/2006/relationships/hyperlink" Target="http://hayatsk.info/news/92471" TargetMode="External" /><Relationship Id="rId148" Type="http://schemas.openxmlformats.org/officeDocument/2006/relationships/hyperlink" Target="http://hayatsk.info/news/92472" TargetMode="External" /><Relationship Id="rId149" Type="http://schemas.openxmlformats.org/officeDocument/2006/relationships/hyperlink" Target="http://hayatsk.info/news/92473" TargetMode="External" /><Relationship Id="rId150" Type="http://schemas.openxmlformats.org/officeDocument/2006/relationships/hyperlink" Target="http://hayatsk.info/news/92481" TargetMode="External" /><Relationship Id="rId151" Type="http://schemas.openxmlformats.org/officeDocument/2006/relationships/hyperlink" Target="http://hayatsk.info/news/92480" TargetMode="External" /><Relationship Id="rId152" Type="http://schemas.openxmlformats.org/officeDocument/2006/relationships/hyperlink" Target="http://hayatsk.info/news/92487" TargetMode="External" /><Relationship Id="rId153" Type="http://schemas.openxmlformats.org/officeDocument/2006/relationships/hyperlink" Target="http://hayatsk.info/news/92530" TargetMode="External" /><Relationship Id="rId154" Type="http://schemas.openxmlformats.org/officeDocument/2006/relationships/hyperlink" Target="http://hayatsk.info/news/92522" TargetMode="External" /><Relationship Id="rId155" Type="http://schemas.openxmlformats.org/officeDocument/2006/relationships/hyperlink" Target="http://hayatsk.info/news/92525" TargetMode="External" /><Relationship Id="rId156" Type="http://schemas.openxmlformats.org/officeDocument/2006/relationships/hyperlink" Target="http://hayatsk.info/news/92534" TargetMode="External" /><Relationship Id="rId157" Type="http://schemas.openxmlformats.org/officeDocument/2006/relationships/hyperlink" Target="http://hayatsk.info/news/92540" TargetMode="External" /><Relationship Id="rId158" Type="http://schemas.openxmlformats.org/officeDocument/2006/relationships/hyperlink" Target="http://hayatsk.info/news/92561" TargetMode="External" /><Relationship Id="rId159" Type="http://schemas.openxmlformats.org/officeDocument/2006/relationships/hyperlink" Target="http://hayatsk.info/news/92556" TargetMode="External" /><Relationship Id="rId160" Type="http://schemas.openxmlformats.org/officeDocument/2006/relationships/hyperlink" Target="http://hayatsk.info/news/92582" TargetMode="External" /><Relationship Id="rId161" Type="http://schemas.openxmlformats.org/officeDocument/2006/relationships/hyperlink" Target="http://hayatsk.info/news/92597" TargetMode="External" /><Relationship Id="rId162" Type="http://schemas.openxmlformats.org/officeDocument/2006/relationships/hyperlink" Target="http://hayatsk.info/news/92594" TargetMode="External" /><Relationship Id="rId163" Type="http://schemas.openxmlformats.org/officeDocument/2006/relationships/hyperlink" Target="http://hayatsk.info/news/92603" TargetMode="External" /><Relationship Id="rId164" Type="http://schemas.openxmlformats.org/officeDocument/2006/relationships/hyperlink" Target="http://hayatsk.info/news/92604" TargetMode="External" /><Relationship Id="rId165" Type="http://schemas.openxmlformats.org/officeDocument/2006/relationships/hyperlink" Target="http://hayatsk.info/news/92598" TargetMode="External" /><Relationship Id="rId166" Type="http://schemas.openxmlformats.org/officeDocument/2006/relationships/hyperlink" Target="https://pbs.twimg.com/media/EFdSnExU0AIXgD3.jpg" TargetMode="External" /><Relationship Id="rId167" Type="http://schemas.openxmlformats.org/officeDocument/2006/relationships/hyperlink" Target="https://pbs.twimg.com/media/EFiaJZ_XkAAtMrr.jpg" TargetMode="External" /><Relationship Id="rId168" Type="http://schemas.openxmlformats.org/officeDocument/2006/relationships/hyperlink" Target="https://pbs.twimg.com/media/CfSvGS0UEAATyGR.jpg" TargetMode="External" /><Relationship Id="rId169" Type="http://schemas.openxmlformats.org/officeDocument/2006/relationships/hyperlink" Target="https://pbs.twimg.com/media/CfSvGS0UEAATyGR.jpg" TargetMode="External" /><Relationship Id="rId170" Type="http://schemas.openxmlformats.org/officeDocument/2006/relationships/hyperlink" Target="https://pbs.twimg.com/media/CgQy9qUUUAA12QT.png" TargetMode="External" /><Relationship Id="rId171" Type="http://schemas.openxmlformats.org/officeDocument/2006/relationships/hyperlink" Target="https://pbs.twimg.com/media/EF0GvyYXkAAm77e.jpg" TargetMode="External" /><Relationship Id="rId172" Type="http://schemas.openxmlformats.org/officeDocument/2006/relationships/hyperlink" Target="https://pbs.twimg.com/media/EF-KVbvUUAEyIQO.jpg" TargetMode="External" /><Relationship Id="rId173" Type="http://schemas.openxmlformats.org/officeDocument/2006/relationships/hyperlink" Target="https://pbs.twimg.com/ext_tw_video_thumb/1179903069896810497/pu/img/tXcvnMf_SDtaLKQm.jpg" TargetMode="External" /><Relationship Id="rId174" Type="http://schemas.openxmlformats.org/officeDocument/2006/relationships/hyperlink" Target="https://pbs.twimg.com/ext_tw_video_thumb/1180017793246388224/pu/img/3db7fT82kyOQIgil.jpg" TargetMode="External" /><Relationship Id="rId175" Type="http://schemas.openxmlformats.org/officeDocument/2006/relationships/hyperlink" Target="https://pbs.twimg.com/ext_tw_video_thumb/1174311113133109248/pu/img/stP6OYctydNj7llj.jpg" TargetMode="External" /><Relationship Id="rId176" Type="http://schemas.openxmlformats.org/officeDocument/2006/relationships/hyperlink" Target="https://pbs.twimg.com/media/EFc81N_VAAEy-yt.jpg" TargetMode="External" /><Relationship Id="rId177" Type="http://schemas.openxmlformats.org/officeDocument/2006/relationships/hyperlink" Target="https://pbs.twimg.com/media/EF2haLdW4AEeDl4.png" TargetMode="External" /><Relationship Id="rId178" Type="http://schemas.openxmlformats.org/officeDocument/2006/relationships/hyperlink" Target="https://pbs.twimg.com/media/EF2kmeNU0AA6YOy.png" TargetMode="External" /><Relationship Id="rId179" Type="http://schemas.openxmlformats.org/officeDocument/2006/relationships/hyperlink" Target="https://pbs.twimg.com/media/EGTe7SgU0AA310T.jpg" TargetMode="External" /><Relationship Id="rId180" Type="http://schemas.openxmlformats.org/officeDocument/2006/relationships/hyperlink" Target="https://pbs.twimg.com/media/EF8Mp5vXYAArrCo.png" TargetMode="External" /><Relationship Id="rId181" Type="http://schemas.openxmlformats.org/officeDocument/2006/relationships/hyperlink" Target="https://pbs.twimg.com/media/EF8M7YWWwAAP8y1.png" TargetMode="External" /><Relationship Id="rId182" Type="http://schemas.openxmlformats.org/officeDocument/2006/relationships/hyperlink" Target="https://pbs.twimg.com/media/EF8XQ86W4AE9w53.png" TargetMode="External" /><Relationship Id="rId183" Type="http://schemas.openxmlformats.org/officeDocument/2006/relationships/hyperlink" Target="https://pbs.twimg.com/media/EF9PkCSXUAES6mD.jpg" TargetMode="External" /><Relationship Id="rId184" Type="http://schemas.openxmlformats.org/officeDocument/2006/relationships/hyperlink" Target="https://pbs.twimg.com/media/EF9PuNiXYAY8f7Z.jpg" TargetMode="External" /><Relationship Id="rId185" Type="http://schemas.openxmlformats.org/officeDocument/2006/relationships/hyperlink" Target="https://pbs.twimg.com/media/EF9P3aJW4AITjwD.jpg" TargetMode="External" /><Relationship Id="rId186" Type="http://schemas.openxmlformats.org/officeDocument/2006/relationships/hyperlink" Target="https://pbs.twimg.com/media/EF9QCktWoAEkawY.jpg" TargetMode="External" /><Relationship Id="rId187" Type="http://schemas.openxmlformats.org/officeDocument/2006/relationships/hyperlink" Target="https://pbs.twimg.com/media/EF9QLcGW4AAmuI2.jpg" TargetMode="External" /><Relationship Id="rId188" Type="http://schemas.openxmlformats.org/officeDocument/2006/relationships/hyperlink" Target="https://pbs.twimg.com/media/EGBRteNW4AAWeDv.png" TargetMode="External" /><Relationship Id="rId189" Type="http://schemas.openxmlformats.org/officeDocument/2006/relationships/hyperlink" Target="https://pbs.twimg.com/media/EGBSPXjXYAAU5wC.png" TargetMode="External" /><Relationship Id="rId190" Type="http://schemas.openxmlformats.org/officeDocument/2006/relationships/hyperlink" Target="https://pbs.twimg.com/media/EGBSkOqXkAEXkI6.png" TargetMode="External" /><Relationship Id="rId191" Type="http://schemas.openxmlformats.org/officeDocument/2006/relationships/hyperlink" Target="https://pbs.twimg.com/media/EGBS9xpWoAA4a4M.png" TargetMode="External" /><Relationship Id="rId192" Type="http://schemas.openxmlformats.org/officeDocument/2006/relationships/hyperlink" Target="https://pbs.twimg.com/media/EGBiCIWWoAAH62a.png" TargetMode="External" /><Relationship Id="rId193" Type="http://schemas.openxmlformats.org/officeDocument/2006/relationships/hyperlink" Target="https://pbs.twimg.com/media/EGCzFl9X0AYPCTE.jpg" TargetMode="External" /><Relationship Id="rId194" Type="http://schemas.openxmlformats.org/officeDocument/2006/relationships/hyperlink" Target="https://pbs.twimg.com/media/EGCzQg6W4AAWjyc.jpg" TargetMode="External" /><Relationship Id="rId195" Type="http://schemas.openxmlformats.org/officeDocument/2006/relationships/hyperlink" Target="https://pbs.twimg.com/media/EGCzcOLWkAIIECH.jpg" TargetMode="External" /><Relationship Id="rId196" Type="http://schemas.openxmlformats.org/officeDocument/2006/relationships/hyperlink" Target="https://pbs.twimg.com/media/EGGmrzwWsAAnbin.jpg" TargetMode="External" /><Relationship Id="rId197" Type="http://schemas.openxmlformats.org/officeDocument/2006/relationships/hyperlink" Target="https://pbs.twimg.com/media/EGGmxB5W4AEnaAm.jpg" TargetMode="External" /><Relationship Id="rId198" Type="http://schemas.openxmlformats.org/officeDocument/2006/relationships/hyperlink" Target="https://pbs.twimg.com/media/EGGm0wyWoAINTHw.jpg" TargetMode="External" /><Relationship Id="rId199" Type="http://schemas.openxmlformats.org/officeDocument/2006/relationships/hyperlink" Target="https://pbs.twimg.com/media/EGGm5dfXYAAGw8g.jpg" TargetMode="External" /><Relationship Id="rId200" Type="http://schemas.openxmlformats.org/officeDocument/2006/relationships/hyperlink" Target="https://pbs.twimg.com/media/EGHEMRWWoAEVx1P.jpg" TargetMode="External" /><Relationship Id="rId201" Type="http://schemas.openxmlformats.org/officeDocument/2006/relationships/hyperlink" Target="https://pbs.twimg.com/media/EGQKu7dW4AIKG0g.png" TargetMode="External" /><Relationship Id="rId202" Type="http://schemas.openxmlformats.org/officeDocument/2006/relationships/hyperlink" Target="https://pbs.twimg.com/media/EGQnt-XXoAIlnnJ.png" TargetMode="External" /><Relationship Id="rId203" Type="http://schemas.openxmlformats.org/officeDocument/2006/relationships/hyperlink" Target="https://pbs.twimg.com/media/EGQ9jyBXYAExd49.png" TargetMode="External" /><Relationship Id="rId204" Type="http://schemas.openxmlformats.org/officeDocument/2006/relationships/hyperlink" Target="https://pbs.twimg.com/media/EGQ9uu1W4AA8bV6.png" TargetMode="External" /><Relationship Id="rId205" Type="http://schemas.openxmlformats.org/officeDocument/2006/relationships/hyperlink" Target="https://pbs.twimg.com/media/EGR9bYZW4AEFnht.jpg" TargetMode="External" /><Relationship Id="rId206" Type="http://schemas.openxmlformats.org/officeDocument/2006/relationships/hyperlink" Target="https://pbs.twimg.com/media/EGVa3CiXYAIDYBQ.png" TargetMode="External" /><Relationship Id="rId207" Type="http://schemas.openxmlformats.org/officeDocument/2006/relationships/hyperlink" Target="https://pbs.twimg.com/media/EGVbBvFX0AEMIX9.png" TargetMode="External" /><Relationship Id="rId208" Type="http://schemas.openxmlformats.org/officeDocument/2006/relationships/hyperlink" Target="https://pbs.twimg.com/media/EGVbQelXYAEdIF_.png" TargetMode="External" /><Relationship Id="rId209" Type="http://schemas.openxmlformats.org/officeDocument/2006/relationships/hyperlink" Target="https://pbs.twimg.com/media/EGWDiCEXYAA0kDZ.png" TargetMode="External" /><Relationship Id="rId210" Type="http://schemas.openxmlformats.org/officeDocument/2006/relationships/hyperlink" Target="https://pbs.twimg.com/media/EGXGVYUWwAI2COl.jpg" TargetMode="External" /><Relationship Id="rId211" Type="http://schemas.openxmlformats.org/officeDocument/2006/relationships/hyperlink" Target="https://pbs.twimg.com/media/EGXGnM2XkAERqw7.jpg" TargetMode="External" /><Relationship Id="rId212" Type="http://schemas.openxmlformats.org/officeDocument/2006/relationships/hyperlink" Target="https://pbs.twimg.com/media/EGXHE7iW4AEQQlA.jpg" TargetMode="External" /><Relationship Id="rId213" Type="http://schemas.openxmlformats.org/officeDocument/2006/relationships/hyperlink" Target="https://pbs.twimg.com/media/EGXHSPiXUAEBsJr.jpg" TargetMode="External" /><Relationship Id="rId214" Type="http://schemas.openxmlformats.org/officeDocument/2006/relationships/hyperlink" Target="https://pbs.twimg.com/media/EGXHcS0X0AYjqY7.jpg" TargetMode="External" /><Relationship Id="rId215" Type="http://schemas.openxmlformats.org/officeDocument/2006/relationships/hyperlink" Target="https://pbs.twimg.com/media/EGXHq4wX0AEO83j.jpg" TargetMode="External" /><Relationship Id="rId216" Type="http://schemas.openxmlformats.org/officeDocument/2006/relationships/hyperlink" Target="https://pbs.twimg.com/media/EF8Mp5vXYAArrCo.png" TargetMode="External" /><Relationship Id="rId217" Type="http://schemas.openxmlformats.org/officeDocument/2006/relationships/hyperlink" Target="https://pbs.twimg.com/media/EF8M7YWWwAAP8y1.png" TargetMode="External" /><Relationship Id="rId218" Type="http://schemas.openxmlformats.org/officeDocument/2006/relationships/hyperlink" Target="https://pbs.twimg.com/media/EF8XQ86W4AE9w53.png" TargetMode="External" /><Relationship Id="rId219" Type="http://schemas.openxmlformats.org/officeDocument/2006/relationships/hyperlink" Target="https://pbs.twimg.com/media/EF9PkCSXUAES6mD.jpg" TargetMode="External" /><Relationship Id="rId220" Type="http://schemas.openxmlformats.org/officeDocument/2006/relationships/hyperlink" Target="https://pbs.twimg.com/media/EF9PuNiXYAY8f7Z.jpg" TargetMode="External" /><Relationship Id="rId221" Type="http://schemas.openxmlformats.org/officeDocument/2006/relationships/hyperlink" Target="https://pbs.twimg.com/media/EF9P3aJW4AITjwD.jpg" TargetMode="External" /><Relationship Id="rId222" Type="http://schemas.openxmlformats.org/officeDocument/2006/relationships/hyperlink" Target="https://pbs.twimg.com/media/EF9QCktWoAEkawY.jpg" TargetMode="External" /><Relationship Id="rId223" Type="http://schemas.openxmlformats.org/officeDocument/2006/relationships/hyperlink" Target="https://pbs.twimg.com/media/EF9QLcGW4AAmuI2.jpg" TargetMode="External" /><Relationship Id="rId224" Type="http://schemas.openxmlformats.org/officeDocument/2006/relationships/hyperlink" Target="https://pbs.twimg.com/media/EGBRteNW4AAWeDv.png" TargetMode="External" /><Relationship Id="rId225" Type="http://schemas.openxmlformats.org/officeDocument/2006/relationships/hyperlink" Target="https://pbs.twimg.com/media/EGBSPXjXYAAU5wC.png" TargetMode="External" /><Relationship Id="rId226" Type="http://schemas.openxmlformats.org/officeDocument/2006/relationships/hyperlink" Target="https://pbs.twimg.com/media/EGBSkOqXkAEXkI6.png" TargetMode="External" /><Relationship Id="rId227" Type="http://schemas.openxmlformats.org/officeDocument/2006/relationships/hyperlink" Target="https://pbs.twimg.com/media/EGBS9xpWoAA4a4M.png" TargetMode="External" /><Relationship Id="rId228" Type="http://schemas.openxmlformats.org/officeDocument/2006/relationships/hyperlink" Target="https://pbs.twimg.com/media/EGBiCIWWoAAH62a.png" TargetMode="External" /><Relationship Id="rId229" Type="http://schemas.openxmlformats.org/officeDocument/2006/relationships/hyperlink" Target="https://pbs.twimg.com/media/EGCzFl9X0AYPCTE.jpg" TargetMode="External" /><Relationship Id="rId230" Type="http://schemas.openxmlformats.org/officeDocument/2006/relationships/hyperlink" Target="https://pbs.twimg.com/media/EGCzQg6W4AAWjyc.jpg" TargetMode="External" /><Relationship Id="rId231" Type="http://schemas.openxmlformats.org/officeDocument/2006/relationships/hyperlink" Target="https://pbs.twimg.com/media/EGCzcOLWkAIIECH.jpg" TargetMode="External" /><Relationship Id="rId232" Type="http://schemas.openxmlformats.org/officeDocument/2006/relationships/hyperlink" Target="https://pbs.twimg.com/media/EGGmrzwWsAAnbin.jpg" TargetMode="External" /><Relationship Id="rId233" Type="http://schemas.openxmlformats.org/officeDocument/2006/relationships/hyperlink" Target="https://pbs.twimg.com/media/EGGmxB5W4AEnaAm.jpg" TargetMode="External" /><Relationship Id="rId234" Type="http://schemas.openxmlformats.org/officeDocument/2006/relationships/hyperlink" Target="https://pbs.twimg.com/media/EGGm0wyWoAINTHw.jpg" TargetMode="External" /><Relationship Id="rId235" Type="http://schemas.openxmlformats.org/officeDocument/2006/relationships/hyperlink" Target="https://pbs.twimg.com/media/EGGm5dfXYAAGw8g.jpg" TargetMode="External" /><Relationship Id="rId236" Type="http://schemas.openxmlformats.org/officeDocument/2006/relationships/hyperlink" Target="https://pbs.twimg.com/media/EGHEMRWWoAEVx1P.jpg" TargetMode="External" /><Relationship Id="rId237" Type="http://schemas.openxmlformats.org/officeDocument/2006/relationships/hyperlink" Target="https://pbs.twimg.com/media/EGQKu7dW4AIKG0g.png" TargetMode="External" /><Relationship Id="rId238" Type="http://schemas.openxmlformats.org/officeDocument/2006/relationships/hyperlink" Target="https://pbs.twimg.com/media/EGQnt-XXoAIlnnJ.png" TargetMode="External" /><Relationship Id="rId239" Type="http://schemas.openxmlformats.org/officeDocument/2006/relationships/hyperlink" Target="https://pbs.twimg.com/media/EGQ9jyBXYAExd49.png" TargetMode="External" /><Relationship Id="rId240" Type="http://schemas.openxmlformats.org/officeDocument/2006/relationships/hyperlink" Target="https://pbs.twimg.com/media/EGQ9uu1W4AA8bV6.png" TargetMode="External" /><Relationship Id="rId241" Type="http://schemas.openxmlformats.org/officeDocument/2006/relationships/hyperlink" Target="https://pbs.twimg.com/media/EGR9bYZW4AEFnht.jpg" TargetMode="External" /><Relationship Id="rId242" Type="http://schemas.openxmlformats.org/officeDocument/2006/relationships/hyperlink" Target="https://pbs.twimg.com/media/EGVa3CiXYAIDYBQ.png" TargetMode="External" /><Relationship Id="rId243" Type="http://schemas.openxmlformats.org/officeDocument/2006/relationships/hyperlink" Target="https://pbs.twimg.com/media/EGVbBvFX0AEMIX9.png" TargetMode="External" /><Relationship Id="rId244" Type="http://schemas.openxmlformats.org/officeDocument/2006/relationships/hyperlink" Target="https://pbs.twimg.com/media/EGVbQelXYAEdIF_.png" TargetMode="External" /><Relationship Id="rId245" Type="http://schemas.openxmlformats.org/officeDocument/2006/relationships/hyperlink" Target="https://pbs.twimg.com/media/EGWDiCEXYAA0kDZ.png" TargetMode="External" /><Relationship Id="rId246" Type="http://schemas.openxmlformats.org/officeDocument/2006/relationships/hyperlink" Target="https://pbs.twimg.com/media/EGXGVYUWwAI2COl.jpg" TargetMode="External" /><Relationship Id="rId247" Type="http://schemas.openxmlformats.org/officeDocument/2006/relationships/hyperlink" Target="https://pbs.twimg.com/media/EGXGnM2XkAERqw7.jpg" TargetMode="External" /><Relationship Id="rId248" Type="http://schemas.openxmlformats.org/officeDocument/2006/relationships/hyperlink" Target="https://pbs.twimg.com/media/EGXHE7iW4AEQQlA.jpg" TargetMode="External" /><Relationship Id="rId249" Type="http://schemas.openxmlformats.org/officeDocument/2006/relationships/hyperlink" Target="https://pbs.twimg.com/media/EGXHSPiXUAEBsJr.jpg" TargetMode="External" /><Relationship Id="rId250" Type="http://schemas.openxmlformats.org/officeDocument/2006/relationships/hyperlink" Target="https://pbs.twimg.com/media/EGXHcS0X0AYjqY7.jpg" TargetMode="External" /><Relationship Id="rId251" Type="http://schemas.openxmlformats.org/officeDocument/2006/relationships/hyperlink" Target="https://pbs.twimg.com/media/EGXHq4wX0AEO83j.jpg" TargetMode="External" /><Relationship Id="rId252" Type="http://schemas.openxmlformats.org/officeDocument/2006/relationships/hyperlink" Target="https://pbs.twimg.com/media/EFTHc4RW4AAauD9.jpg" TargetMode="External" /><Relationship Id="rId253" Type="http://schemas.openxmlformats.org/officeDocument/2006/relationships/hyperlink" Target="https://pbs.twimg.com/media/EFTHk5qXYAIx6Ph.jpg" TargetMode="External" /><Relationship Id="rId254" Type="http://schemas.openxmlformats.org/officeDocument/2006/relationships/hyperlink" Target="https://pbs.twimg.com/media/EFTHqJOX4AAgPqf.jpg" TargetMode="External" /><Relationship Id="rId255" Type="http://schemas.openxmlformats.org/officeDocument/2006/relationships/hyperlink" Target="https://pbs.twimg.com/media/EFTHurYX4AAw30O.jpg" TargetMode="External" /><Relationship Id="rId256" Type="http://schemas.openxmlformats.org/officeDocument/2006/relationships/hyperlink" Target="https://pbs.twimg.com/media/EFTHyfLXUAEaU1d.jpg" TargetMode="External" /><Relationship Id="rId257" Type="http://schemas.openxmlformats.org/officeDocument/2006/relationships/hyperlink" Target="https://pbs.twimg.com/media/EFUMUY9XsAE-xta.jpg" TargetMode="External" /><Relationship Id="rId258" Type="http://schemas.openxmlformats.org/officeDocument/2006/relationships/hyperlink" Target="https://pbs.twimg.com/media/EFUMa1IXoAIVvne.jpg" TargetMode="External" /><Relationship Id="rId259" Type="http://schemas.openxmlformats.org/officeDocument/2006/relationships/hyperlink" Target="https://pbs.twimg.com/media/EFUMt7kX4AUAKoz.jpg" TargetMode="External" /><Relationship Id="rId260" Type="http://schemas.openxmlformats.org/officeDocument/2006/relationships/hyperlink" Target="https://pbs.twimg.com/media/EFUMz6kXkAYE7dW.jpg" TargetMode="External" /><Relationship Id="rId261" Type="http://schemas.openxmlformats.org/officeDocument/2006/relationships/hyperlink" Target="https://pbs.twimg.com/media/EFUM74tX4AEkzeE.jpg" TargetMode="External" /><Relationship Id="rId262" Type="http://schemas.openxmlformats.org/officeDocument/2006/relationships/hyperlink" Target="https://pbs.twimg.com/media/EFXmMwPXkAIQ64y.png" TargetMode="External" /><Relationship Id="rId263" Type="http://schemas.openxmlformats.org/officeDocument/2006/relationships/hyperlink" Target="https://pbs.twimg.com/media/EFXmWIcWkAAev2d.png" TargetMode="External" /><Relationship Id="rId264" Type="http://schemas.openxmlformats.org/officeDocument/2006/relationships/hyperlink" Target="https://pbs.twimg.com/media/EFXmkYXXoAIrna0.png" TargetMode="External" /><Relationship Id="rId265" Type="http://schemas.openxmlformats.org/officeDocument/2006/relationships/hyperlink" Target="https://pbs.twimg.com/media/EFYRROWXYAAPVsH.png" TargetMode="External" /><Relationship Id="rId266" Type="http://schemas.openxmlformats.org/officeDocument/2006/relationships/hyperlink" Target="https://pbs.twimg.com/media/EFYRp1XXYAEoLvp.jpg" TargetMode="External" /><Relationship Id="rId267" Type="http://schemas.openxmlformats.org/officeDocument/2006/relationships/hyperlink" Target="https://pbs.twimg.com/media/EFZWBpQXYAc70N_.jpg" TargetMode="External" /><Relationship Id="rId268" Type="http://schemas.openxmlformats.org/officeDocument/2006/relationships/hyperlink" Target="https://pbs.twimg.com/media/EFZWMuQXsAU-4kd.jpg" TargetMode="External" /><Relationship Id="rId269" Type="http://schemas.openxmlformats.org/officeDocument/2006/relationships/hyperlink" Target="https://pbs.twimg.com/media/EFZWV8zXkAE0Xb1.jpg" TargetMode="External" /><Relationship Id="rId270" Type="http://schemas.openxmlformats.org/officeDocument/2006/relationships/hyperlink" Target="https://pbs.twimg.com/media/EFZWiLuWsAAlGrZ.jpg" TargetMode="External" /><Relationship Id="rId271" Type="http://schemas.openxmlformats.org/officeDocument/2006/relationships/hyperlink" Target="https://pbs.twimg.com/media/EFZWqjwXsAAhSHH.jpg" TargetMode="External" /><Relationship Id="rId272" Type="http://schemas.openxmlformats.org/officeDocument/2006/relationships/hyperlink" Target="https://pbs.twimg.com/media/EFZW3oUX4AA7v37.jpg" TargetMode="External" /><Relationship Id="rId273" Type="http://schemas.openxmlformats.org/officeDocument/2006/relationships/hyperlink" Target="https://pbs.twimg.com/media/EFZXDffWkAAAP4L.jpg" TargetMode="External" /><Relationship Id="rId274" Type="http://schemas.openxmlformats.org/officeDocument/2006/relationships/hyperlink" Target="https://pbs.twimg.com/media/EFZXMntXUAEaI71.jpg" TargetMode="External" /><Relationship Id="rId275" Type="http://schemas.openxmlformats.org/officeDocument/2006/relationships/hyperlink" Target="https://pbs.twimg.com/media/EFdT5paUUAEdNIN.png" TargetMode="External" /><Relationship Id="rId276" Type="http://schemas.openxmlformats.org/officeDocument/2006/relationships/hyperlink" Target="https://pbs.twimg.com/media/EFednExXoAEh4h5.jpg" TargetMode="External" /><Relationship Id="rId277" Type="http://schemas.openxmlformats.org/officeDocument/2006/relationships/hyperlink" Target="https://pbs.twimg.com/media/EFedvA_WoAIehxJ.jpg" TargetMode="External" /><Relationship Id="rId278" Type="http://schemas.openxmlformats.org/officeDocument/2006/relationships/hyperlink" Target="https://pbs.twimg.com/media/EFed4tSWwAAS_me.jpg" TargetMode="External" /><Relationship Id="rId279" Type="http://schemas.openxmlformats.org/officeDocument/2006/relationships/hyperlink" Target="https://pbs.twimg.com/media/EFed_OhXoAIbFv0.jpg" TargetMode="External" /><Relationship Id="rId280" Type="http://schemas.openxmlformats.org/officeDocument/2006/relationships/hyperlink" Target="https://pbs.twimg.com/media/EFiyPncWsAA5m_u.jpg" TargetMode="External" /><Relationship Id="rId281" Type="http://schemas.openxmlformats.org/officeDocument/2006/relationships/hyperlink" Target="https://pbs.twimg.com/media/EFiyaPkWsAIy81q.jpg" TargetMode="External" /><Relationship Id="rId282" Type="http://schemas.openxmlformats.org/officeDocument/2006/relationships/hyperlink" Target="https://pbs.twimg.com/media/EFiyh8kXkAAYsTl.jpg" TargetMode="External" /><Relationship Id="rId283" Type="http://schemas.openxmlformats.org/officeDocument/2006/relationships/hyperlink" Target="https://pbs.twimg.com/media/EFiypjBXUAE_pvF.jpg" TargetMode="External" /><Relationship Id="rId284" Type="http://schemas.openxmlformats.org/officeDocument/2006/relationships/hyperlink" Target="https://pbs.twimg.com/media/EFiyyFcWsAAWVCK.jpg" TargetMode="External" /><Relationship Id="rId285" Type="http://schemas.openxmlformats.org/officeDocument/2006/relationships/hyperlink" Target="https://pbs.twimg.com/media/EFsK2gPWsAA9Sj9.png" TargetMode="External" /><Relationship Id="rId286" Type="http://schemas.openxmlformats.org/officeDocument/2006/relationships/hyperlink" Target="https://pbs.twimg.com/media/EFshDcWX0AYlHyX.png" TargetMode="External" /><Relationship Id="rId287" Type="http://schemas.openxmlformats.org/officeDocument/2006/relationships/hyperlink" Target="https://pbs.twimg.com/media/EFt2BiSXUAEgkL0.jpg" TargetMode="External" /><Relationship Id="rId288" Type="http://schemas.openxmlformats.org/officeDocument/2006/relationships/hyperlink" Target="https://pbs.twimg.com/media/EFt2PcpXUAIPPAE.jpg" TargetMode="External" /><Relationship Id="rId289" Type="http://schemas.openxmlformats.org/officeDocument/2006/relationships/hyperlink" Target="https://pbs.twimg.com/media/EFxewIDXYAE_riD.png" TargetMode="External" /><Relationship Id="rId290" Type="http://schemas.openxmlformats.org/officeDocument/2006/relationships/hyperlink" Target="https://pbs.twimg.com/media/EFxe5vFWsAA2QBe.png" TargetMode="External" /><Relationship Id="rId291" Type="http://schemas.openxmlformats.org/officeDocument/2006/relationships/hyperlink" Target="https://pbs.twimg.com/media/EFxfC-nWsAUicBd.png" TargetMode="External" /><Relationship Id="rId292" Type="http://schemas.openxmlformats.org/officeDocument/2006/relationships/hyperlink" Target="https://pbs.twimg.com/media/EFxfMrzWwAEFmn_.png" TargetMode="External" /><Relationship Id="rId293" Type="http://schemas.openxmlformats.org/officeDocument/2006/relationships/hyperlink" Target="https://pbs.twimg.com/media/EFxfcqnW4AADLTW.png" TargetMode="External" /><Relationship Id="rId294" Type="http://schemas.openxmlformats.org/officeDocument/2006/relationships/hyperlink" Target="https://pbs.twimg.com/media/EFxfoTXWsAAQ_fR.png" TargetMode="External" /><Relationship Id="rId295" Type="http://schemas.openxmlformats.org/officeDocument/2006/relationships/hyperlink" Target="https://pbs.twimg.com/media/EFxf5BbX0AA5Usi.png" TargetMode="External" /><Relationship Id="rId296" Type="http://schemas.openxmlformats.org/officeDocument/2006/relationships/hyperlink" Target="https://pbs.twimg.com/media/EFxf-FvXoAAEsUX.png" TargetMode="External" /><Relationship Id="rId297" Type="http://schemas.openxmlformats.org/officeDocument/2006/relationships/hyperlink" Target="https://pbs.twimg.com/media/EFxgIO7WoAELnzf.png" TargetMode="External" /><Relationship Id="rId298" Type="http://schemas.openxmlformats.org/officeDocument/2006/relationships/hyperlink" Target="https://pbs.twimg.com/media/EFyD8GVXYAEsSC9.jpg" TargetMode="External" /><Relationship Id="rId299" Type="http://schemas.openxmlformats.org/officeDocument/2006/relationships/hyperlink" Target="https://pbs.twimg.com/media/EFyEHGrWoAA9MOw.png" TargetMode="External" /><Relationship Id="rId300" Type="http://schemas.openxmlformats.org/officeDocument/2006/relationships/hyperlink" Target="https://pbs.twimg.com/media/EFzAIdSXkAIg1zB.jpg" TargetMode="External" /><Relationship Id="rId301" Type="http://schemas.openxmlformats.org/officeDocument/2006/relationships/hyperlink" Target="https://pbs.twimg.com/media/EFzAXpqW4AANh0w.jpg" TargetMode="External" /><Relationship Id="rId302" Type="http://schemas.openxmlformats.org/officeDocument/2006/relationships/hyperlink" Target="https://pbs.twimg.com/media/EFzA91eW4AApQCh.jpg" TargetMode="External" /><Relationship Id="rId303" Type="http://schemas.openxmlformats.org/officeDocument/2006/relationships/hyperlink" Target="https://pbs.twimg.com/media/EFzBLIKW4AE7QOi.jpg" TargetMode="External" /><Relationship Id="rId304" Type="http://schemas.openxmlformats.org/officeDocument/2006/relationships/hyperlink" Target="https://pbs.twimg.com/media/EFzBVBmWkAAM3Jf.jpg" TargetMode="External" /><Relationship Id="rId305" Type="http://schemas.openxmlformats.org/officeDocument/2006/relationships/hyperlink" Target="https://pbs.twimg.com/media/EFzBd2aXYAAYCBu.jpg" TargetMode="External" /><Relationship Id="rId306" Type="http://schemas.openxmlformats.org/officeDocument/2006/relationships/hyperlink" Target="https://pbs.twimg.com/media/EFzBq9RWsAE9BWg.jpg" TargetMode="External" /><Relationship Id="rId307" Type="http://schemas.openxmlformats.org/officeDocument/2006/relationships/hyperlink" Target="https://pbs.twimg.com/media/EFzBzAQU4AMxMc1.jpg" TargetMode="External" /><Relationship Id="rId308" Type="http://schemas.openxmlformats.org/officeDocument/2006/relationships/hyperlink" Target="https://pbs.twimg.com/media/EF3M3MSWkAA0OMM.jpg" TargetMode="External" /><Relationship Id="rId309" Type="http://schemas.openxmlformats.org/officeDocument/2006/relationships/hyperlink" Target="https://pbs.twimg.com/media/EF3M9u_XkAABXtw.jpg" TargetMode="External" /><Relationship Id="rId310" Type="http://schemas.openxmlformats.org/officeDocument/2006/relationships/hyperlink" Target="https://pbs.twimg.com/media/EF3NYvmWwAUHOnN.jpg" TargetMode="External" /><Relationship Id="rId311" Type="http://schemas.openxmlformats.org/officeDocument/2006/relationships/hyperlink" Target="https://pbs.twimg.com/media/EF3NnaWWwAAApN3.jpg" TargetMode="External" /><Relationship Id="rId312" Type="http://schemas.openxmlformats.org/officeDocument/2006/relationships/hyperlink" Target="https://pbs.twimg.com/media/EF3NuM1XYAEReLx.jpg" TargetMode="External" /><Relationship Id="rId313" Type="http://schemas.openxmlformats.org/officeDocument/2006/relationships/hyperlink" Target="https://pbs.twimg.com/media/EF4L2HIWkAACHUi.jpg" TargetMode="External" /><Relationship Id="rId314" Type="http://schemas.openxmlformats.org/officeDocument/2006/relationships/hyperlink" Target="https://pbs.twimg.com/media/EF4MCT6XUAEVi5l.jpg" TargetMode="External" /><Relationship Id="rId315" Type="http://schemas.openxmlformats.org/officeDocument/2006/relationships/hyperlink" Target="https://pbs.twimg.com/media/EF4MMBSWwAEkLTS.jpg" TargetMode="External" /><Relationship Id="rId316" Type="http://schemas.openxmlformats.org/officeDocument/2006/relationships/hyperlink" Target="https://pbs.twimg.com/media/EF7p88zXkAAdpf-.png" TargetMode="External" /><Relationship Id="rId317" Type="http://schemas.openxmlformats.org/officeDocument/2006/relationships/hyperlink" Target="https://pbs.twimg.com/media/EF7qTjFXUAAxQgX.png" TargetMode="External" /><Relationship Id="rId318" Type="http://schemas.openxmlformats.org/officeDocument/2006/relationships/hyperlink" Target="https://pbs.twimg.com/media/EF7qZGgWoAAakoU.png" TargetMode="External" /><Relationship Id="rId319" Type="http://schemas.openxmlformats.org/officeDocument/2006/relationships/hyperlink" Target="https://pbs.twimg.com/media/EF7qmByXoAA0ZlY.png" TargetMode="External" /><Relationship Id="rId320" Type="http://schemas.openxmlformats.org/officeDocument/2006/relationships/hyperlink" Target="https://pbs.twimg.com/media/EF7qvYNXoAAfUu0.png" TargetMode="External" /><Relationship Id="rId321" Type="http://schemas.openxmlformats.org/officeDocument/2006/relationships/hyperlink" Target="http://pbs.twimg.com/profile_images/902558217380569088/RgqFjsNR_normal.jpg" TargetMode="External" /><Relationship Id="rId322" Type="http://schemas.openxmlformats.org/officeDocument/2006/relationships/hyperlink" Target="https://pbs.twimg.com/media/EFdSnExU0AIXgD3.jpg" TargetMode="External" /><Relationship Id="rId323" Type="http://schemas.openxmlformats.org/officeDocument/2006/relationships/hyperlink" Target="http://pbs.twimg.com/profile_images/1139483403680735232/7Sc2etVq_normal.png" TargetMode="External" /><Relationship Id="rId324" Type="http://schemas.openxmlformats.org/officeDocument/2006/relationships/hyperlink" Target="http://pbs.twimg.com/profile_images/813367594044588033/sKqbTg_C_normal.jpg" TargetMode="External" /><Relationship Id="rId325" Type="http://schemas.openxmlformats.org/officeDocument/2006/relationships/hyperlink" Target="http://pbs.twimg.com/profile_images/2602191876/fblogonews_normal.jpg" TargetMode="External" /><Relationship Id="rId326" Type="http://schemas.openxmlformats.org/officeDocument/2006/relationships/hyperlink" Target="https://pbs.twimg.com/media/EFiaJZ_XkAAtMrr.jpg" TargetMode="External" /><Relationship Id="rId327" Type="http://schemas.openxmlformats.org/officeDocument/2006/relationships/hyperlink" Target="https://pbs.twimg.com/media/CfSvGS0UEAATyGR.jpg" TargetMode="External" /><Relationship Id="rId328" Type="http://schemas.openxmlformats.org/officeDocument/2006/relationships/hyperlink" Target="https://pbs.twimg.com/media/CfSvGS0UEAATyGR.jpg" TargetMode="External" /><Relationship Id="rId329" Type="http://schemas.openxmlformats.org/officeDocument/2006/relationships/hyperlink" Target="http://pbs.twimg.com/profile_images/378800000645849060/398a3c54ea975a5e66a35a1d7e5897cd_normal.jpeg" TargetMode="External" /><Relationship Id="rId330" Type="http://schemas.openxmlformats.org/officeDocument/2006/relationships/hyperlink" Target="http://pbs.twimg.com/profile_images/378800000645849060/398a3c54ea975a5e66a35a1d7e5897cd_normal.jpeg" TargetMode="External" /><Relationship Id="rId331" Type="http://schemas.openxmlformats.org/officeDocument/2006/relationships/hyperlink" Target="https://pbs.twimg.com/media/CgQy9qUUUAA12QT.png" TargetMode="External" /><Relationship Id="rId332" Type="http://schemas.openxmlformats.org/officeDocument/2006/relationships/hyperlink" Target="http://pbs.twimg.com/profile_images/914499125458153472/3DQJwBfd_normal.jpg" TargetMode="External" /><Relationship Id="rId333" Type="http://schemas.openxmlformats.org/officeDocument/2006/relationships/hyperlink" Target="https://pbs.twimg.com/media/EF0GvyYXkAAm77e.jpg" TargetMode="External" /><Relationship Id="rId334" Type="http://schemas.openxmlformats.org/officeDocument/2006/relationships/hyperlink" Target="http://pbs.twimg.com/profile_images/378800000798772182/56314e6cababe6d6a4f08199cf2fe4b4_normal.png" TargetMode="External" /><Relationship Id="rId335" Type="http://schemas.openxmlformats.org/officeDocument/2006/relationships/hyperlink" Target="http://pbs.twimg.com/profile_images/378800000798772182/56314e6cababe6d6a4f08199cf2fe4b4_normal.png" TargetMode="External" /><Relationship Id="rId336" Type="http://schemas.openxmlformats.org/officeDocument/2006/relationships/hyperlink" Target="http://pbs.twimg.com/profile_images/1102966423746428930/0XObbRYl_normal.jpg" TargetMode="External" /><Relationship Id="rId337" Type="http://schemas.openxmlformats.org/officeDocument/2006/relationships/hyperlink" Target="http://pbs.twimg.com/profile_images/727776560682545152/mzNSIbFe_normal.jpg" TargetMode="External" /><Relationship Id="rId338" Type="http://schemas.openxmlformats.org/officeDocument/2006/relationships/hyperlink" Target="http://pbs.twimg.com/profile_images/727776560682545152/mzNSIbFe_normal.jpg" TargetMode="External" /><Relationship Id="rId339" Type="http://schemas.openxmlformats.org/officeDocument/2006/relationships/hyperlink" Target="http://pbs.twimg.com/profile_images/727776560682545152/mzNSIbFe_normal.jpg" TargetMode="External" /><Relationship Id="rId340" Type="http://schemas.openxmlformats.org/officeDocument/2006/relationships/hyperlink" Target="http://pbs.twimg.com/profile_images/727776560682545152/mzNSIbFe_normal.jpg" TargetMode="External" /><Relationship Id="rId341" Type="http://schemas.openxmlformats.org/officeDocument/2006/relationships/hyperlink" Target="http://pbs.twimg.com/profile_images/1179414679703171075/BItjUZlD_normal.jpg" TargetMode="External" /><Relationship Id="rId342" Type="http://schemas.openxmlformats.org/officeDocument/2006/relationships/hyperlink" Target="http://pbs.twimg.com/profile_images/724845343662301184/mUWLxHEX_normal.jpg" TargetMode="External" /><Relationship Id="rId343" Type="http://schemas.openxmlformats.org/officeDocument/2006/relationships/hyperlink" Target="http://pbs.twimg.com/profile_images/1133879359138390016/ZzXzCPX1_normal.png" TargetMode="External" /><Relationship Id="rId344" Type="http://schemas.openxmlformats.org/officeDocument/2006/relationships/hyperlink" Target="http://pbs.twimg.com/profile_images/1133879359138390016/ZzXzCPX1_normal.png" TargetMode="External" /><Relationship Id="rId345" Type="http://schemas.openxmlformats.org/officeDocument/2006/relationships/hyperlink" Target="http://pbs.twimg.com/profile_images/1132914555997315072/nmhCxbrD_normal.png" TargetMode="External" /><Relationship Id="rId346" Type="http://schemas.openxmlformats.org/officeDocument/2006/relationships/hyperlink" Target="http://pbs.twimg.com/profile_images/1132914555997315072/nmhCxbrD_normal.png" TargetMode="External" /><Relationship Id="rId347" Type="http://schemas.openxmlformats.org/officeDocument/2006/relationships/hyperlink" Target="http://pbs.twimg.com/profile_images/799213750712680448/Qa_qbQC5_normal.jpg" TargetMode="External" /><Relationship Id="rId348" Type="http://schemas.openxmlformats.org/officeDocument/2006/relationships/hyperlink" Target="http://pbs.twimg.com/profile_images/981047416353943552/8VlZKN_0_normal.jpg" TargetMode="External" /><Relationship Id="rId349" Type="http://schemas.openxmlformats.org/officeDocument/2006/relationships/hyperlink" Target="http://pbs.twimg.com/profile_images/983221439414394880/ou0O2Zs5_normal.jpg" TargetMode="External" /><Relationship Id="rId350" Type="http://schemas.openxmlformats.org/officeDocument/2006/relationships/hyperlink" Target="https://pbs.twimg.com/media/EF-KVbvUUAEyIQO.jpg" TargetMode="External" /><Relationship Id="rId351" Type="http://schemas.openxmlformats.org/officeDocument/2006/relationships/hyperlink" Target="http://pbs.twimg.com/profile_images/739726848179965952/ggg4hsXb_normal.jpg" TargetMode="External" /><Relationship Id="rId352" Type="http://schemas.openxmlformats.org/officeDocument/2006/relationships/hyperlink" Target="http://pbs.twimg.com/profile_images/739726848179965952/ggg4hsXb_normal.jpg" TargetMode="External" /><Relationship Id="rId353" Type="http://schemas.openxmlformats.org/officeDocument/2006/relationships/hyperlink" Target="https://pbs.twimg.com/ext_tw_video_thumb/1179903069896810497/pu/img/tXcvnMf_SDtaLKQm.jpg" TargetMode="External" /><Relationship Id="rId354" Type="http://schemas.openxmlformats.org/officeDocument/2006/relationships/hyperlink" Target="http://pbs.twimg.com/profile_images/1088712855950630912/gfQJUXic_normal.jpg" TargetMode="External" /><Relationship Id="rId355" Type="http://schemas.openxmlformats.org/officeDocument/2006/relationships/hyperlink" Target="http://pbs.twimg.com/profile_images/1088712855950630912/gfQJUXic_normal.jpg" TargetMode="External" /><Relationship Id="rId356" Type="http://schemas.openxmlformats.org/officeDocument/2006/relationships/hyperlink" Target="http://pbs.twimg.com/profile_images/1094687415774691328/u-JHm3K6_normal.jpg" TargetMode="External" /><Relationship Id="rId357" Type="http://schemas.openxmlformats.org/officeDocument/2006/relationships/hyperlink" Target="http://pbs.twimg.com/profile_images/1094687415774691328/u-JHm3K6_normal.jpg" TargetMode="External" /><Relationship Id="rId358" Type="http://schemas.openxmlformats.org/officeDocument/2006/relationships/hyperlink" Target="http://pbs.twimg.com/profile_images/1094687415774691328/u-JHm3K6_normal.jpg" TargetMode="External" /><Relationship Id="rId359" Type="http://schemas.openxmlformats.org/officeDocument/2006/relationships/hyperlink" Target="http://pbs.twimg.com/profile_images/1094687415774691328/u-JHm3K6_normal.jpg" TargetMode="External" /><Relationship Id="rId360" Type="http://schemas.openxmlformats.org/officeDocument/2006/relationships/hyperlink" Target="http://pbs.twimg.com/profile_images/1094687415774691328/u-JHm3K6_normal.jpg" TargetMode="External" /><Relationship Id="rId361" Type="http://schemas.openxmlformats.org/officeDocument/2006/relationships/hyperlink" Target="http://pbs.twimg.com/profile_images/2313018695/yvw9x7dconij1v57qz63_normal.jpeg" TargetMode="External" /><Relationship Id="rId362" Type="http://schemas.openxmlformats.org/officeDocument/2006/relationships/hyperlink" Target="http://pbs.twimg.com/profile_images/2313018695/yvw9x7dconij1v57qz63_normal.jpeg" TargetMode="External" /><Relationship Id="rId363" Type="http://schemas.openxmlformats.org/officeDocument/2006/relationships/hyperlink" Target="http://pbs.twimg.com/profile_images/2313018695/yvw9x7dconij1v57qz63_normal.jpeg" TargetMode="External" /><Relationship Id="rId364" Type="http://schemas.openxmlformats.org/officeDocument/2006/relationships/hyperlink" Target="http://pbs.twimg.com/profile_images/2313018695/yvw9x7dconij1v57qz63_normal.jpeg" TargetMode="External" /><Relationship Id="rId365" Type="http://schemas.openxmlformats.org/officeDocument/2006/relationships/hyperlink" Target="http://pbs.twimg.com/profile_images/851513005821112322/RMjiTMuM_normal.jpg" TargetMode="External" /><Relationship Id="rId366" Type="http://schemas.openxmlformats.org/officeDocument/2006/relationships/hyperlink" Target="http://pbs.twimg.com/profile_images/851513005821112322/RMjiTMuM_normal.jpg" TargetMode="External" /><Relationship Id="rId367" Type="http://schemas.openxmlformats.org/officeDocument/2006/relationships/hyperlink" Target="http://pbs.twimg.com/profile_images/909832780426743808/g1O72ANW_normal.jpg" TargetMode="External" /><Relationship Id="rId368" Type="http://schemas.openxmlformats.org/officeDocument/2006/relationships/hyperlink" Target="http://pbs.twimg.com/profile_images/909832780426743808/g1O72ANW_normal.jpg" TargetMode="External" /><Relationship Id="rId369" Type="http://schemas.openxmlformats.org/officeDocument/2006/relationships/hyperlink" Target="http://pbs.twimg.com/profile_images/1038226889310175232/V-1Rjub0_normal.jpg" TargetMode="External" /><Relationship Id="rId370" Type="http://schemas.openxmlformats.org/officeDocument/2006/relationships/hyperlink" Target="http://pbs.twimg.com/profile_images/1038226889310175232/V-1Rjub0_normal.jpg" TargetMode="External" /><Relationship Id="rId371" Type="http://schemas.openxmlformats.org/officeDocument/2006/relationships/hyperlink" Target="http://pbs.twimg.com/profile_images/378800000208402079/971fd0d9703355d3536205c699b6a5c2_normal.jpeg" TargetMode="External" /><Relationship Id="rId372" Type="http://schemas.openxmlformats.org/officeDocument/2006/relationships/hyperlink" Target="http://pbs.twimg.com/profile_images/378800000208402079/971fd0d9703355d3536205c699b6a5c2_normal.jpeg" TargetMode="External" /><Relationship Id="rId373" Type="http://schemas.openxmlformats.org/officeDocument/2006/relationships/hyperlink" Target="http://pbs.twimg.com/profile_images/1161606500214812672/-yH6Otwu_normal.jpg" TargetMode="External" /><Relationship Id="rId374" Type="http://schemas.openxmlformats.org/officeDocument/2006/relationships/hyperlink" Target="http://pbs.twimg.com/profile_images/1161606500214812672/-yH6Otwu_normal.jpg" TargetMode="External" /><Relationship Id="rId375" Type="http://schemas.openxmlformats.org/officeDocument/2006/relationships/hyperlink" Target="http://pbs.twimg.com/profile_images/901438966511140864/LZrNYMwN_normal.jpg" TargetMode="External" /><Relationship Id="rId376" Type="http://schemas.openxmlformats.org/officeDocument/2006/relationships/hyperlink" Target="http://pbs.twimg.com/profile_images/901438966511140864/LZrNYMwN_normal.jpg" TargetMode="External" /><Relationship Id="rId377" Type="http://schemas.openxmlformats.org/officeDocument/2006/relationships/hyperlink" Target="http://pbs.twimg.com/profile_images/757859986341003264/KWPLGvh8_normal.jpg" TargetMode="External" /><Relationship Id="rId378" Type="http://schemas.openxmlformats.org/officeDocument/2006/relationships/hyperlink" Target="http://pbs.twimg.com/profile_images/757859986341003264/KWPLGvh8_normal.jpg" TargetMode="External" /><Relationship Id="rId379" Type="http://schemas.openxmlformats.org/officeDocument/2006/relationships/hyperlink" Target="http://pbs.twimg.com/profile_images/2370427839/kaado2sve90u2swc2l4r_normal.jpeg" TargetMode="External" /><Relationship Id="rId380" Type="http://schemas.openxmlformats.org/officeDocument/2006/relationships/hyperlink" Target="https://pbs.twimg.com/ext_tw_video_thumb/1180017793246388224/pu/img/3db7fT82kyOQIgil.jpg" TargetMode="External" /><Relationship Id="rId381" Type="http://schemas.openxmlformats.org/officeDocument/2006/relationships/hyperlink" Target="http://pbs.twimg.com/profile_images/2370427839/kaado2sve90u2swc2l4r_normal.jpeg" TargetMode="External" /><Relationship Id="rId382" Type="http://schemas.openxmlformats.org/officeDocument/2006/relationships/hyperlink" Target="http://pbs.twimg.com/profile_images/2370427839/kaado2sve90u2swc2l4r_normal.jpeg" TargetMode="External" /><Relationship Id="rId383" Type="http://schemas.openxmlformats.org/officeDocument/2006/relationships/hyperlink" Target="http://pbs.twimg.com/profile_images/1072839243033120768/QEYHJzWW_normal.jpg" TargetMode="External" /><Relationship Id="rId384" Type="http://schemas.openxmlformats.org/officeDocument/2006/relationships/hyperlink" Target="http://pbs.twimg.com/profile_images/1072839243033120768/QEYHJzWW_normal.jpg" TargetMode="External" /><Relationship Id="rId385" Type="http://schemas.openxmlformats.org/officeDocument/2006/relationships/hyperlink" Target="http://pbs.twimg.com/profile_images/1072839243033120768/QEYHJzWW_normal.jpg" TargetMode="External" /><Relationship Id="rId386" Type="http://schemas.openxmlformats.org/officeDocument/2006/relationships/hyperlink" Target="http://pbs.twimg.com/profile_images/1180869574100733952/DVE_AmXF_normal.jpg" TargetMode="External" /><Relationship Id="rId387" Type="http://schemas.openxmlformats.org/officeDocument/2006/relationships/hyperlink" Target="https://pbs.twimg.com/ext_tw_video_thumb/1174311113133109248/pu/img/stP6OYctydNj7llj.jpg" TargetMode="External" /><Relationship Id="rId388" Type="http://schemas.openxmlformats.org/officeDocument/2006/relationships/hyperlink" Target="https://pbs.twimg.com/media/EFc81N_VAAEy-yt.jpg" TargetMode="External" /><Relationship Id="rId389" Type="http://schemas.openxmlformats.org/officeDocument/2006/relationships/hyperlink" Target="https://pbs.twimg.com/media/EF2haLdW4AEeDl4.png" TargetMode="External" /><Relationship Id="rId390" Type="http://schemas.openxmlformats.org/officeDocument/2006/relationships/hyperlink" Target="https://pbs.twimg.com/media/EF2kmeNU0AA6YOy.png" TargetMode="External" /><Relationship Id="rId391" Type="http://schemas.openxmlformats.org/officeDocument/2006/relationships/hyperlink" Target="http://pbs.twimg.com/profile_images/1088712855950630912/gfQJUXic_normal.jpg" TargetMode="External" /><Relationship Id="rId392" Type="http://schemas.openxmlformats.org/officeDocument/2006/relationships/hyperlink" Target="http://pbs.twimg.com/profile_images/1088712855950630912/gfQJUXic_normal.jpg" TargetMode="External" /><Relationship Id="rId393" Type="http://schemas.openxmlformats.org/officeDocument/2006/relationships/hyperlink" Target="http://pbs.twimg.com/profile_images/1180871930020282369/B1CTqrVr_normal.jpg" TargetMode="External" /><Relationship Id="rId394" Type="http://schemas.openxmlformats.org/officeDocument/2006/relationships/hyperlink" Target="http://pbs.twimg.com/profile_images/1180871930020282369/B1CTqrVr_normal.jpg" TargetMode="External" /><Relationship Id="rId395" Type="http://schemas.openxmlformats.org/officeDocument/2006/relationships/hyperlink" Target="https://pbs.twimg.com/media/EGTe7SgU0AA310T.jpg" TargetMode="External" /><Relationship Id="rId396" Type="http://schemas.openxmlformats.org/officeDocument/2006/relationships/hyperlink" Target="https://pbs.twimg.com/media/EF8Mp5vXYAArrCo.png" TargetMode="External" /><Relationship Id="rId397" Type="http://schemas.openxmlformats.org/officeDocument/2006/relationships/hyperlink" Target="https://pbs.twimg.com/media/EF8M7YWWwAAP8y1.png" TargetMode="External" /><Relationship Id="rId398" Type="http://schemas.openxmlformats.org/officeDocument/2006/relationships/hyperlink" Target="https://pbs.twimg.com/media/EF8XQ86W4AE9w53.png" TargetMode="External" /><Relationship Id="rId399" Type="http://schemas.openxmlformats.org/officeDocument/2006/relationships/hyperlink" Target="https://pbs.twimg.com/media/EF9PkCSXUAES6mD.jpg" TargetMode="External" /><Relationship Id="rId400" Type="http://schemas.openxmlformats.org/officeDocument/2006/relationships/hyperlink" Target="https://pbs.twimg.com/media/EF9PuNiXYAY8f7Z.jpg" TargetMode="External" /><Relationship Id="rId401" Type="http://schemas.openxmlformats.org/officeDocument/2006/relationships/hyperlink" Target="https://pbs.twimg.com/media/EF9P3aJW4AITjwD.jpg" TargetMode="External" /><Relationship Id="rId402" Type="http://schemas.openxmlformats.org/officeDocument/2006/relationships/hyperlink" Target="https://pbs.twimg.com/media/EF9QCktWoAEkawY.jpg" TargetMode="External" /><Relationship Id="rId403" Type="http://schemas.openxmlformats.org/officeDocument/2006/relationships/hyperlink" Target="https://pbs.twimg.com/media/EF9QLcGW4AAmuI2.jpg" TargetMode="External" /><Relationship Id="rId404" Type="http://schemas.openxmlformats.org/officeDocument/2006/relationships/hyperlink" Target="https://pbs.twimg.com/media/EGBRteNW4AAWeDv.png" TargetMode="External" /><Relationship Id="rId405" Type="http://schemas.openxmlformats.org/officeDocument/2006/relationships/hyperlink" Target="https://pbs.twimg.com/media/EGBSPXjXYAAU5wC.png" TargetMode="External" /><Relationship Id="rId406" Type="http://schemas.openxmlformats.org/officeDocument/2006/relationships/hyperlink" Target="https://pbs.twimg.com/media/EGBSkOqXkAEXkI6.png" TargetMode="External" /><Relationship Id="rId407" Type="http://schemas.openxmlformats.org/officeDocument/2006/relationships/hyperlink" Target="https://pbs.twimg.com/media/EGBS9xpWoAA4a4M.png" TargetMode="External" /><Relationship Id="rId408" Type="http://schemas.openxmlformats.org/officeDocument/2006/relationships/hyperlink" Target="https://pbs.twimg.com/media/EGBiCIWWoAAH62a.png" TargetMode="External" /><Relationship Id="rId409" Type="http://schemas.openxmlformats.org/officeDocument/2006/relationships/hyperlink" Target="https://pbs.twimg.com/media/EGCzFl9X0AYPCTE.jpg" TargetMode="External" /><Relationship Id="rId410" Type="http://schemas.openxmlformats.org/officeDocument/2006/relationships/hyperlink" Target="https://pbs.twimg.com/media/EGCzQg6W4AAWjyc.jpg" TargetMode="External" /><Relationship Id="rId411" Type="http://schemas.openxmlformats.org/officeDocument/2006/relationships/hyperlink" Target="https://pbs.twimg.com/media/EGCzcOLWkAIIECH.jpg" TargetMode="External" /><Relationship Id="rId412" Type="http://schemas.openxmlformats.org/officeDocument/2006/relationships/hyperlink" Target="https://pbs.twimg.com/media/EGGmrzwWsAAnbin.jpg" TargetMode="External" /><Relationship Id="rId413" Type="http://schemas.openxmlformats.org/officeDocument/2006/relationships/hyperlink" Target="https://pbs.twimg.com/media/EGGmxB5W4AEnaAm.jpg" TargetMode="External" /><Relationship Id="rId414" Type="http://schemas.openxmlformats.org/officeDocument/2006/relationships/hyperlink" Target="https://pbs.twimg.com/media/EGGm0wyWoAINTHw.jpg" TargetMode="External" /><Relationship Id="rId415" Type="http://schemas.openxmlformats.org/officeDocument/2006/relationships/hyperlink" Target="https://pbs.twimg.com/media/EGGm5dfXYAAGw8g.jpg" TargetMode="External" /><Relationship Id="rId416" Type="http://schemas.openxmlformats.org/officeDocument/2006/relationships/hyperlink" Target="https://pbs.twimg.com/media/EGHEMRWWoAEVx1P.jpg" TargetMode="External" /><Relationship Id="rId417" Type="http://schemas.openxmlformats.org/officeDocument/2006/relationships/hyperlink" Target="https://pbs.twimg.com/media/EGQKu7dW4AIKG0g.png" TargetMode="External" /><Relationship Id="rId418" Type="http://schemas.openxmlformats.org/officeDocument/2006/relationships/hyperlink" Target="https://pbs.twimg.com/media/EGQnt-XXoAIlnnJ.png" TargetMode="External" /><Relationship Id="rId419" Type="http://schemas.openxmlformats.org/officeDocument/2006/relationships/hyperlink" Target="https://pbs.twimg.com/media/EGQ9jyBXYAExd49.png" TargetMode="External" /><Relationship Id="rId420" Type="http://schemas.openxmlformats.org/officeDocument/2006/relationships/hyperlink" Target="https://pbs.twimg.com/media/EGQ9uu1W4AA8bV6.png" TargetMode="External" /><Relationship Id="rId421" Type="http://schemas.openxmlformats.org/officeDocument/2006/relationships/hyperlink" Target="https://pbs.twimg.com/media/EGR9bYZW4AEFnht.jpg" TargetMode="External" /><Relationship Id="rId422" Type="http://schemas.openxmlformats.org/officeDocument/2006/relationships/hyperlink" Target="https://pbs.twimg.com/media/EGVa3CiXYAIDYBQ.png" TargetMode="External" /><Relationship Id="rId423" Type="http://schemas.openxmlformats.org/officeDocument/2006/relationships/hyperlink" Target="https://pbs.twimg.com/media/EGVbBvFX0AEMIX9.png" TargetMode="External" /><Relationship Id="rId424" Type="http://schemas.openxmlformats.org/officeDocument/2006/relationships/hyperlink" Target="https://pbs.twimg.com/media/EGVbQelXYAEdIF_.png" TargetMode="External" /><Relationship Id="rId425" Type="http://schemas.openxmlformats.org/officeDocument/2006/relationships/hyperlink" Target="https://pbs.twimg.com/media/EGWDiCEXYAA0kDZ.png" TargetMode="External" /><Relationship Id="rId426" Type="http://schemas.openxmlformats.org/officeDocument/2006/relationships/hyperlink" Target="https://pbs.twimg.com/media/EGXGVYUWwAI2COl.jpg" TargetMode="External" /><Relationship Id="rId427" Type="http://schemas.openxmlformats.org/officeDocument/2006/relationships/hyperlink" Target="https://pbs.twimg.com/media/EGXGnM2XkAERqw7.jpg" TargetMode="External" /><Relationship Id="rId428" Type="http://schemas.openxmlformats.org/officeDocument/2006/relationships/hyperlink" Target="https://pbs.twimg.com/media/EGXHE7iW4AEQQlA.jpg" TargetMode="External" /><Relationship Id="rId429" Type="http://schemas.openxmlformats.org/officeDocument/2006/relationships/hyperlink" Target="https://pbs.twimg.com/media/EGXHSPiXUAEBsJr.jpg" TargetMode="External" /><Relationship Id="rId430" Type="http://schemas.openxmlformats.org/officeDocument/2006/relationships/hyperlink" Target="https://pbs.twimg.com/media/EGXHcS0X0AYjqY7.jpg" TargetMode="External" /><Relationship Id="rId431" Type="http://schemas.openxmlformats.org/officeDocument/2006/relationships/hyperlink" Target="https://pbs.twimg.com/media/EGXHq4wX0AEO83j.jpg" TargetMode="External" /><Relationship Id="rId432" Type="http://schemas.openxmlformats.org/officeDocument/2006/relationships/hyperlink" Target="https://pbs.twimg.com/media/EF8Mp5vXYAArrCo.png" TargetMode="External" /><Relationship Id="rId433" Type="http://schemas.openxmlformats.org/officeDocument/2006/relationships/hyperlink" Target="https://pbs.twimg.com/media/EF8M7YWWwAAP8y1.png" TargetMode="External" /><Relationship Id="rId434" Type="http://schemas.openxmlformats.org/officeDocument/2006/relationships/hyperlink" Target="https://pbs.twimg.com/media/EF8XQ86W4AE9w53.png" TargetMode="External" /><Relationship Id="rId435" Type="http://schemas.openxmlformats.org/officeDocument/2006/relationships/hyperlink" Target="https://pbs.twimg.com/media/EF9PkCSXUAES6mD.jpg" TargetMode="External" /><Relationship Id="rId436" Type="http://schemas.openxmlformats.org/officeDocument/2006/relationships/hyperlink" Target="https://pbs.twimg.com/media/EF9PuNiXYAY8f7Z.jpg" TargetMode="External" /><Relationship Id="rId437" Type="http://schemas.openxmlformats.org/officeDocument/2006/relationships/hyperlink" Target="https://pbs.twimg.com/media/EF9P3aJW4AITjwD.jpg" TargetMode="External" /><Relationship Id="rId438" Type="http://schemas.openxmlformats.org/officeDocument/2006/relationships/hyperlink" Target="https://pbs.twimg.com/media/EF9QCktWoAEkawY.jpg" TargetMode="External" /><Relationship Id="rId439" Type="http://schemas.openxmlformats.org/officeDocument/2006/relationships/hyperlink" Target="https://pbs.twimg.com/media/EF9QLcGW4AAmuI2.jpg" TargetMode="External" /><Relationship Id="rId440" Type="http://schemas.openxmlformats.org/officeDocument/2006/relationships/hyperlink" Target="https://pbs.twimg.com/media/EGBRteNW4AAWeDv.png" TargetMode="External" /><Relationship Id="rId441" Type="http://schemas.openxmlformats.org/officeDocument/2006/relationships/hyperlink" Target="https://pbs.twimg.com/media/EGBSPXjXYAAU5wC.png" TargetMode="External" /><Relationship Id="rId442" Type="http://schemas.openxmlformats.org/officeDocument/2006/relationships/hyperlink" Target="https://pbs.twimg.com/media/EGBSkOqXkAEXkI6.png" TargetMode="External" /><Relationship Id="rId443" Type="http://schemas.openxmlformats.org/officeDocument/2006/relationships/hyperlink" Target="https://pbs.twimg.com/media/EGBS9xpWoAA4a4M.png" TargetMode="External" /><Relationship Id="rId444" Type="http://schemas.openxmlformats.org/officeDocument/2006/relationships/hyperlink" Target="https://pbs.twimg.com/media/EGBiCIWWoAAH62a.png" TargetMode="External" /><Relationship Id="rId445" Type="http://schemas.openxmlformats.org/officeDocument/2006/relationships/hyperlink" Target="https://pbs.twimg.com/media/EGCzFl9X0AYPCTE.jpg" TargetMode="External" /><Relationship Id="rId446" Type="http://schemas.openxmlformats.org/officeDocument/2006/relationships/hyperlink" Target="https://pbs.twimg.com/media/EGCzQg6W4AAWjyc.jpg" TargetMode="External" /><Relationship Id="rId447" Type="http://schemas.openxmlformats.org/officeDocument/2006/relationships/hyperlink" Target="https://pbs.twimg.com/media/EGCzcOLWkAIIECH.jpg" TargetMode="External" /><Relationship Id="rId448" Type="http://schemas.openxmlformats.org/officeDocument/2006/relationships/hyperlink" Target="https://pbs.twimg.com/media/EGGmrzwWsAAnbin.jpg" TargetMode="External" /><Relationship Id="rId449" Type="http://schemas.openxmlformats.org/officeDocument/2006/relationships/hyperlink" Target="https://pbs.twimg.com/media/EGGmxB5W4AEnaAm.jpg" TargetMode="External" /><Relationship Id="rId450" Type="http://schemas.openxmlformats.org/officeDocument/2006/relationships/hyperlink" Target="https://pbs.twimg.com/media/EGGm0wyWoAINTHw.jpg" TargetMode="External" /><Relationship Id="rId451" Type="http://schemas.openxmlformats.org/officeDocument/2006/relationships/hyperlink" Target="https://pbs.twimg.com/media/EGGm5dfXYAAGw8g.jpg" TargetMode="External" /><Relationship Id="rId452" Type="http://schemas.openxmlformats.org/officeDocument/2006/relationships/hyperlink" Target="https://pbs.twimg.com/media/EGHEMRWWoAEVx1P.jpg" TargetMode="External" /><Relationship Id="rId453" Type="http://schemas.openxmlformats.org/officeDocument/2006/relationships/hyperlink" Target="https://pbs.twimg.com/media/EGQKu7dW4AIKG0g.png" TargetMode="External" /><Relationship Id="rId454" Type="http://schemas.openxmlformats.org/officeDocument/2006/relationships/hyperlink" Target="https://pbs.twimg.com/media/EGQnt-XXoAIlnnJ.png" TargetMode="External" /><Relationship Id="rId455" Type="http://schemas.openxmlformats.org/officeDocument/2006/relationships/hyperlink" Target="https://pbs.twimg.com/media/EGQ9jyBXYAExd49.png" TargetMode="External" /><Relationship Id="rId456" Type="http://schemas.openxmlformats.org/officeDocument/2006/relationships/hyperlink" Target="https://pbs.twimg.com/media/EGQ9uu1W4AA8bV6.png" TargetMode="External" /><Relationship Id="rId457" Type="http://schemas.openxmlformats.org/officeDocument/2006/relationships/hyperlink" Target="https://pbs.twimg.com/media/EGR9bYZW4AEFnht.jpg" TargetMode="External" /><Relationship Id="rId458" Type="http://schemas.openxmlformats.org/officeDocument/2006/relationships/hyperlink" Target="https://pbs.twimg.com/media/EGVa3CiXYAIDYBQ.png" TargetMode="External" /><Relationship Id="rId459" Type="http://schemas.openxmlformats.org/officeDocument/2006/relationships/hyperlink" Target="https://pbs.twimg.com/media/EGVbBvFX0AEMIX9.png" TargetMode="External" /><Relationship Id="rId460" Type="http://schemas.openxmlformats.org/officeDocument/2006/relationships/hyperlink" Target="https://pbs.twimg.com/media/EGVbQelXYAEdIF_.png" TargetMode="External" /><Relationship Id="rId461" Type="http://schemas.openxmlformats.org/officeDocument/2006/relationships/hyperlink" Target="https://pbs.twimg.com/media/EGWDiCEXYAA0kDZ.png" TargetMode="External" /><Relationship Id="rId462" Type="http://schemas.openxmlformats.org/officeDocument/2006/relationships/hyperlink" Target="https://pbs.twimg.com/media/EGXGVYUWwAI2COl.jpg" TargetMode="External" /><Relationship Id="rId463" Type="http://schemas.openxmlformats.org/officeDocument/2006/relationships/hyperlink" Target="https://pbs.twimg.com/media/EGXGnM2XkAERqw7.jpg" TargetMode="External" /><Relationship Id="rId464" Type="http://schemas.openxmlformats.org/officeDocument/2006/relationships/hyperlink" Target="https://pbs.twimg.com/media/EGXHE7iW4AEQQlA.jpg" TargetMode="External" /><Relationship Id="rId465" Type="http://schemas.openxmlformats.org/officeDocument/2006/relationships/hyperlink" Target="https://pbs.twimg.com/media/EGXHSPiXUAEBsJr.jpg" TargetMode="External" /><Relationship Id="rId466" Type="http://schemas.openxmlformats.org/officeDocument/2006/relationships/hyperlink" Target="https://pbs.twimg.com/media/EGXHcS0X0AYjqY7.jpg" TargetMode="External" /><Relationship Id="rId467" Type="http://schemas.openxmlformats.org/officeDocument/2006/relationships/hyperlink" Target="https://pbs.twimg.com/media/EGXHq4wX0AEO83j.jpg" TargetMode="External" /><Relationship Id="rId468" Type="http://schemas.openxmlformats.org/officeDocument/2006/relationships/hyperlink" Target="https://pbs.twimg.com/media/EFTHc4RW4AAauD9.jpg" TargetMode="External" /><Relationship Id="rId469" Type="http://schemas.openxmlformats.org/officeDocument/2006/relationships/hyperlink" Target="https://pbs.twimg.com/media/EFTHk5qXYAIx6Ph.jpg" TargetMode="External" /><Relationship Id="rId470" Type="http://schemas.openxmlformats.org/officeDocument/2006/relationships/hyperlink" Target="https://pbs.twimg.com/media/EFTHqJOX4AAgPqf.jpg" TargetMode="External" /><Relationship Id="rId471" Type="http://schemas.openxmlformats.org/officeDocument/2006/relationships/hyperlink" Target="https://pbs.twimg.com/media/EFTHurYX4AAw30O.jpg" TargetMode="External" /><Relationship Id="rId472" Type="http://schemas.openxmlformats.org/officeDocument/2006/relationships/hyperlink" Target="https://pbs.twimg.com/media/EFTHyfLXUAEaU1d.jpg" TargetMode="External" /><Relationship Id="rId473" Type="http://schemas.openxmlformats.org/officeDocument/2006/relationships/hyperlink" Target="https://pbs.twimg.com/media/EFUMUY9XsAE-xta.jpg" TargetMode="External" /><Relationship Id="rId474" Type="http://schemas.openxmlformats.org/officeDocument/2006/relationships/hyperlink" Target="https://pbs.twimg.com/media/EFUMa1IXoAIVvne.jpg" TargetMode="External" /><Relationship Id="rId475" Type="http://schemas.openxmlformats.org/officeDocument/2006/relationships/hyperlink" Target="https://pbs.twimg.com/media/EFUMt7kX4AUAKoz.jpg" TargetMode="External" /><Relationship Id="rId476" Type="http://schemas.openxmlformats.org/officeDocument/2006/relationships/hyperlink" Target="https://pbs.twimg.com/media/EFUMz6kXkAYE7dW.jpg" TargetMode="External" /><Relationship Id="rId477" Type="http://schemas.openxmlformats.org/officeDocument/2006/relationships/hyperlink" Target="https://pbs.twimg.com/media/EFUM74tX4AEkzeE.jpg" TargetMode="External" /><Relationship Id="rId478" Type="http://schemas.openxmlformats.org/officeDocument/2006/relationships/hyperlink" Target="https://pbs.twimg.com/media/EFXmMwPXkAIQ64y.png" TargetMode="External" /><Relationship Id="rId479" Type="http://schemas.openxmlformats.org/officeDocument/2006/relationships/hyperlink" Target="https://pbs.twimg.com/media/EFXmWIcWkAAev2d.png" TargetMode="External" /><Relationship Id="rId480" Type="http://schemas.openxmlformats.org/officeDocument/2006/relationships/hyperlink" Target="https://pbs.twimg.com/media/EFXmkYXXoAIrna0.png" TargetMode="External" /><Relationship Id="rId481" Type="http://schemas.openxmlformats.org/officeDocument/2006/relationships/hyperlink" Target="https://pbs.twimg.com/media/EFYRROWXYAAPVsH.png" TargetMode="External" /><Relationship Id="rId482" Type="http://schemas.openxmlformats.org/officeDocument/2006/relationships/hyperlink" Target="https://pbs.twimg.com/media/EFYRp1XXYAEoLvp.jpg" TargetMode="External" /><Relationship Id="rId483" Type="http://schemas.openxmlformats.org/officeDocument/2006/relationships/hyperlink" Target="https://pbs.twimg.com/media/EFZWBpQXYAc70N_.jpg" TargetMode="External" /><Relationship Id="rId484" Type="http://schemas.openxmlformats.org/officeDocument/2006/relationships/hyperlink" Target="https://pbs.twimg.com/media/EFZWMuQXsAU-4kd.jpg" TargetMode="External" /><Relationship Id="rId485" Type="http://schemas.openxmlformats.org/officeDocument/2006/relationships/hyperlink" Target="https://pbs.twimg.com/media/EFZWV8zXkAE0Xb1.jpg" TargetMode="External" /><Relationship Id="rId486" Type="http://schemas.openxmlformats.org/officeDocument/2006/relationships/hyperlink" Target="https://pbs.twimg.com/media/EFZWiLuWsAAlGrZ.jpg" TargetMode="External" /><Relationship Id="rId487" Type="http://schemas.openxmlformats.org/officeDocument/2006/relationships/hyperlink" Target="https://pbs.twimg.com/media/EFZWqjwXsAAhSHH.jpg" TargetMode="External" /><Relationship Id="rId488" Type="http://schemas.openxmlformats.org/officeDocument/2006/relationships/hyperlink" Target="https://pbs.twimg.com/media/EFZW3oUX4AA7v37.jpg" TargetMode="External" /><Relationship Id="rId489" Type="http://schemas.openxmlformats.org/officeDocument/2006/relationships/hyperlink" Target="https://pbs.twimg.com/media/EFZXDffWkAAAP4L.jpg" TargetMode="External" /><Relationship Id="rId490" Type="http://schemas.openxmlformats.org/officeDocument/2006/relationships/hyperlink" Target="https://pbs.twimg.com/media/EFZXMntXUAEaI71.jpg" TargetMode="External" /><Relationship Id="rId491" Type="http://schemas.openxmlformats.org/officeDocument/2006/relationships/hyperlink" Target="https://pbs.twimg.com/media/EFdT5paUUAEdNIN.png" TargetMode="External" /><Relationship Id="rId492" Type="http://schemas.openxmlformats.org/officeDocument/2006/relationships/hyperlink" Target="https://pbs.twimg.com/media/EFednExXoAEh4h5.jpg" TargetMode="External" /><Relationship Id="rId493" Type="http://schemas.openxmlformats.org/officeDocument/2006/relationships/hyperlink" Target="https://pbs.twimg.com/media/EFedvA_WoAIehxJ.jpg" TargetMode="External" /><Relationship Id="rId494" Type="http://schemas.openxmlformats.org/officeDocument/2006/relationships/hyperlink" Target="https://pbs.twimg.com/media/EFed4tSWwAAS_me.jpg" TargetMode="External" /><Relationship Id="rId495" Type="http://schemas.openxmlformats.org/officeDocument/2006/relationships/hyperlink" Target="https://pbs.twimg.com/media/EFed_OhXoAIbFv0.jpg" TargetMode="External" /><Relationship Id="rId496" Type="http://schemas.openxmlformats.org/officeDocument/2006/relationships/hyperlink" Target="https://pbs.twimg.com/media/EFiyPncWsAA5m_u.jpg" TargetMode="External" /><Relationship Id="rId497" Type="http://schemas.openxmlformats.org/officeDocument/2006/relationships/hyperlink" Target="https://pbs.twimg.com/media/EFiyaPkWsAIy81q.jpg" TargetMode="External" /><Relationship Id="rId498" Type="http://schemas.openxmlformats.org/officeDocument/2006/relationships/hyperlink" Target="https://pbs.twimg.com/media/EFiyh8kXkAAYsTl.jpg" TargetMode="External" /><Relationship Id="rId499" Type="http://schemas.openxmlformats.org/officeDocument/2006/relationships/hyperlink" Target="https://pbs.twimg.com/media/EFiypjBXUAE_pvF.jpg" TargetMode="External" /><Relationship Id="rId500" Type="http://schemas.openxmlformats.org/officeDocument/2006/relationships/hyperlink" Target="https://pbs.twimg.com/media/EFiyyFcWsAAWVCK.jpg" TargetMode="External" /><Relationship Id="rId501" Type="http://schemas.openxmlformats.org/officeDocument/2006/relationships/hyperlink" Target="https://pbs.twimg.com/media/EFsK2gPWsAA9Sj9.png" TargetMode="External" /><Relationship Id="rId502" Type="http://schemas.openxmlformats.org/officeDocument/2006/relationships/hyperlink" Target="https://pbs.twimg.com/media/EFshDcWX0AYlHyX.png" TargetMode="External" /><Relationship Id="rId503" Type="http://schemas.openxmlformats.org/officeDocument/2006/relationships/hyperlink" Target="https://pbs.twimg.com/media/EFt2BiSXUAEgkL0.jpg" TargetMode="External" /><Relationship Id="rId504" Type="http://schemas.openxmlformats.org/officeDocument/2006/relationships/hyperlink" Target="https://pbs.twimg.com/media/EFt2PcpXUAIPPAE.jpg" TargetMode="External" /><Relationship Id="rId505" Type="http://schemas.openxmlformats.org/officeDocument/2006/relationships/hyperlink" Target="https://pbs.twimg.com/media/EFxewIDXYAE_riD.png" TargetMode="External" /><Relationship Id="rId506" Type="http://schemas.openxmlformats.org/officeDocument/2006/relationships/hyperlink" Target="https://pbs.twimg.com/media/EFxe5vFWsAA2QBe.png" TargetMode="External" /><Relationship Id="rId507" Type="http://schemas.openxmlformats.org/officeDocument/2006/relationships/hyperlink" Target="https://pbs.twimg.com/media/EFxfC-nWsAUicBd.png" TargetMode="External" /><Relationship Id="rId508" Type="http://schemas.openxmlformats.org/officeDocument/2006/relationships/hyperlink" Target="https://pbs.twimg.com/media/EFxfMrzWwAEFmn_.png" TargetMode="External" /><Relationship Id="rId509" Type="http://schemas.openxmlformats.org/officeDocument/2006/relationships/hyperlink" Target="https://pbs.twimg.com/media/EFxfcqnW4AADLTW.png" TargetMode="External" /><Relationship Id="rId510" Type="http://schemas.openxmlformats.org/officeDocument/2006/relationships/hyperlink" Target="https://pbs.twimg.com/media/EFxfoTXWsAAQ_fR.png" TargetMode="External" /><Relationship Id="rId511" Type="http://schemas.openxmlformats.org/officeDocument/2006/relationships/hyperlink" Target="https://pbs.twimg.com/media/EFxf5BbX0AA5Usi.png" TargetMode="External" /><Relationship Id="rId512" Type="http://schemas.openxmlformats.org/officeDocument/2006/relationships/hyperlink" Target="https://pbs.twimg.com/media/EFxf-FvXoAAEsUX.png" TargetMode="External" /><Relationship Id="rId513" Type="http://schemas.openxmlformats.org/officeDocument/2006/relationships/hyperlink" Target="https://pbs.twimg.com/media/EFxgIO7WoAELnzf.png" TargetMode="External" /><Relationship Id="rId514" Type="http://schemas.openxmlformats.org/officeDocument/2006/relationships/hyperlink" Target="https://pbs.twimg.com/media/EFyD8GVXYAEsSC9.jpg" TargetMode="External" /><Relationship Id="rId515" Type="http://schemas.openxmlformats.org/officeDocument/2006/relationships/hyperlink" Target="https://pbs.twimg.com/media/EFyEHGrWoAA9MOw.png" TargetMode="External" /><Relationship Id="rId516" Type="http://schemas.openxmlformats.org/officeDocument/2006/relationships/hyperlink" Target="https://pbs.twimg.com/media/EFzAIdSXkAIg1zB.jpg" TargetMode="External" /><Relationship Id="rId517" Type="http://schemas.openxmlformats.org/officeDocument/2006/relationships/hyperlink" Target="https://pbs.twimg.com/media/EFzAXpqW4AANh0w.jpg" TargetMode="External" /><Relationship Id="rId518" Type="http://schemas.openxmlformats.org/officeDocument/2006/relationships/hyperlink" Target="https://pbs.twimg.com/media/EFzA91eW4AApQCh.jpg" TargetMode="External" /><Relationship Id="rId519" Type="http://schemas.openxmlformats.org/officeDocument/2006/relationships/hyperlink" Target="https://pbs.twimg.com/media/EFzBLIKW4AE7QOi.jpg" TargetMode="External" /><Relationship Id="rId520" Type="http://schemas.openxmlformats.org/officeDocument/2006/relationships/hyperlink" Target="https://pbs.twimg.com/media/EFzBVBmWkAAM3Jf.jpg" TargetMode="External" /><Relationship Id="rId521" Type="http://schemas.openxmlformats.org/officeDocument/2006/relationships/hyperlink" Target="https://pbs.twimg.com/media/EFzBd2aXYAAYCBu.jpg" TargetMode="External" /><Relationship Id="rId522" Type="http://schemas.openxmlformats.org/officeDocument/2006/relationships/hyperlink" Target="https://pbs.twimg.com/media/EFzBq9RWsAE9BWg.jpg" TargetMode="External" /><Relationship Id="rId523" Type="http://schemas.openxmlformats.org/officeDocument/2006/relationships/hyperlink" Target="https://pbs.twimg.com/media/EFzBzAQU4AMxMc1.jpg" TargetMode="External" /><Relationship Id="rId524" Type="http://schemas.openxmlformats.org/officeDocument/2006/relationships/hyperlink" Target="https://pbs.twimg.com/media/EF3M3MSWkAA0OMM.jpg" TargetMode="External" /><Relationship Id="rId525" Type="http://schemas.openxmlformats.org/officeDocument/2006/relationships/hyperlink" Target="https://pbs.twimg.com/media/EF3M9u_XkAABXtw.jpg" TargetMode="External" /><Relationship Id="rId526" Type="http://schemas.openxmlformats.org/officeDocument/2006/relationships/hyperlink" Target="https://pbs.twimg.com/media/EF3NYvmWwAUHOnN.jpg" TargetMode="External" /><Relationship Id="rId527" Type="http://schemas.openxmlformats.org/officeDocument/2006/relationships/hyperlink" Target="https://pbs.twimg.com/media/EF3NnaWWwAAApN3.jpg" TargetMode="External" /><Relationship Id="rId528" Type="http://schemas.openxmlformats.org/officeDocument/2006/relationships/hyperlink" Target="https://pbs.twimg.com/media/EF3NuM1XYAEReLx.jpg" TargetMode="External" /><Relationship Id="rId529" Type="http://schemas.openxmlformats.org/officeDocument/2006/relationships/hyperlink" Target="https://pbs.twimg.com/media/EF4L2HIWkAACHUi.jpg" TargetMode="External" /><Relationship Id="rId530" Type="http://schemas.openxmlformats.org/officeDocument/2006/relationships/hyperlink" Target="https://pbs.twimg.com/media/EF4MCT6XUAEVi5l.jpg" TargetMode="External" /><Relationship Id="rId531" Type="http://schemas.openxmlformats.org/officeDocument/2006/relationships/hyperlink" Target="https://pbs.twimg.com/media/EF4MMBSWwAEkLTS.jpg" TargetMode="External" /><Relationship Id="rId532" Type="http://schemas.openxmlformats.org/officeDocument/2006/relationships/hyperlink" Target="https://pbs.twimg.com/media/EF7p88zXkAAdpf-.png" TargetMode="External" /><Relationship Id="rId533" Type="http://schemas.openxmlformats.org/officeDocument/2006/relationships/hyperlink" Target="https://pbs.twimg.com/media/EF7qTjFXUAAxQgX.png" TargetMode="External" /><Relationship Id="rId534" Type="http://schemas.openxmlformats.org/officeDocument/2006/relationships/hyperlink" Target="https://pbs.twimg.com/media/EF7qZGgWoAAakoU.png" TargetMode="External" /><Relationship Id="rId535" Type="http://schemas.openxmlformats.org/officeDocument/2006/relationships/hyperlink" Target="https://pbs.twimg.com/media/EF7qmByXoAA0ZlY.png" TargetMode="External" /><Relationship Id="rId536" Type="http://schemas.openxmlformats.org/officeDocument/2006/relationships/hyperlink" Target="https://pbs.twimg.com/media/EF7qvYNXoAAfUu0.png" TargetMode="External" /><Relationship Id="rId537" Type="http://schemas.openxmlformats.org/officeDocument/2006/relationships/hyperlink" Target="https://twitter.com/#!/anitabakian/status/1177146969225121792" TargetMode="External" /><Relationship Id="rId538" Type="http://schemas.openxmlformats.org/officeDocument/2006/relationships/hyperlink" Target="https://twitter.com/#!/spashazade/status/1177500666295549953" TargetMode="External" /><Relationship Id="rId539" Type="http://schemas.openxmlformats.org/officeDocument/2006/relationships/hyperlink" Target="https://twitter.com/#!/faridgahramanov/status/1177509700994097152" TargetMode="External" /><Relationship Id="rId540" Type="http://schemas.openxmlformats.org/officeDocument/2006/relationships/hyperlink" Target="https://twitter.com/#!/elmeddinbehbud/status/1177561503349825536" TargetMode="External" /><Relationship Id="rId541" Type="http://schemas.openxmlformats.org/officeDocument/2006/relationships/hyperlink" Target="https://twitter.com/#!/newtimes_az/status/1177601628632948737" TargetMode="External" /><Relationship Id="rId542" Type="http://schemas.openxmlformats.org/officeDocument/2006/relationships/hyperlink" Target="https://twitter.com/#!/hayatskinfo1/status/1177860795985739777" TargetMode="External" /><Relationship Id="rId543" Type="http://schemas.openxmlformats.org/officeDocument/2006/relationships/hyperlink" Target="https://twitter.com/#!/narenonar/status/717390775802335232" TargetMode="External" /><Relationship Id="rId544" Type="http://schemas.openxmlformats.org/officeDocument/2006/relationships/hyperlink" Target="https://twitter.com/#!/eminn998/status/1177876194022305792" TargetMode="External" /><Relationship Id="rId545" Type="http://schemas.openxmlformats.org/officeDocument/2006/relationships/hyperlink" Target="https://twitter.com/#!/micfo35/status/1177937298819813376" TargetMode="External" /><Relationship Id="rId546" Type="http://schemas.openxmlformats.org/officeDocument/2006/relationships/hyperlink" Target="https://twitter.com/#!/micfo35/status/1177937456349491203" TargetMode="External" /><Relationship Id="rId547" Type="http://schemas.openxmlformats.org/officeDocument/2006/relationships/hyperlink" Target="https://twitter.com/#!/ukrainik/status/721757876428013569" TargetMode="External" /><Relationship Id="rId548" Type="http://schemas.openxmlformats.org/officeDocument/2006/relationships/hyperlink" Target="https://twitter.com/#!/ukrainik/status/1178155223057129472" TargetMode="External" /><Relationship Id="rId549" Type="http://schemas.openxmlformats.org/officeDocument/2006/relationships/hyperlink" Target="https://twitter.com/#!/karvacharmath/status/1179106113523990534" TargetMode="External" /><Relationship Id="rId550" Type="http://schemas.openxmlformats.org/officeDocument/2006/relationships/hyperlink" Target="https://twitter.com/#!/vmakenas/status/1179106561450528768" TargetMode="External" /><Relationship Id="rId551" Type="http://schemas.openxmlformats.org/officeDocument/2006/relationships/hyperlink" Target="https://twitter.com/#!/vmakenas/status/1179106561450528768" TargetMode="External" /><Relationship Id="rId552" Type="http://schemas.openxmlformats.org/officeDocument/2006/relationships/hyperlink" Target="https://twitter.com/#!/vuqarm/status/1179293032811769861" TargetMode="External" /><Relationship Id="rId553" Type="http://schemas.openxmlformats.org/officeDocument/2006/relationships/hyperlink" Target="https://twitter.com/#!/azembiran/status/1177509711567998976" TargetMode="External" /><Relationship Id="rId554" Type="http://schemas.openxmlformats.org/officeDocument/2006/relationships/hyperlink" Target="https://twitter.com/#!/azembiran/status/1179391252938276866" TargetMode="External" /><Relationship Id="rId555" Type="http://schemas.openxmlformats.org/officeDocument/2006/relationships/hyperlink" Target="https://twitter.com/#!/azembiran/status/1179393153041870848" TargetMode="External" /><Relationship Id="rId556" Type="http://schemas.openxmlformats.org/officeDocument/2006/relationships/hyperlink" Target="https://twitter.com/#!/azembiran/status/1179393165738024968" TargetMode="External" /><Relationship Id="rId557" Type="http://schemas.openxmlformats.org/officeDocument/2006/relationships/hyperlink" Target="https://twitter.com/#!/aynurnargis/status/1179414914642907144" TargetMode="External" /><Relationship Id="rId558" Type="http://schemas.openxmlformats.org/officeDocument/2006/relationships/hyperlink" Target="https://twitter.com/#!/azembkorea/status/1179594227023376384" TargetMode="External" /><Relationship Id="rId559" Type="http://schemas.openxmlformats.org/officeDocument/2006/relationships/hyperlink" Target="https://twitter.com/#!/mammadli_t/status/1179659517291827200" TargetMode="External" /><Relationship Id="rId560" Type="http://schemas.openxmlformats.org/officeDocument/2006/relationships/hyperlink" Target="https://twitter.com/#!/mammadli_t/status/1179708402852909056" TargetMode="External" /><Relationship Id="rId561" Type="http://schemas.openxmlformats.org/officeDocument/2006/relationships/hyperlink" Target="https://twitter.com/#!/leilaenazvision/status/1179654850952515585" TargetMode="External" /><Relationship Id="rId562" Type="http://schemas.openxmlformats.org/officeDocument/2006/relationships/hyperlink" Target="https://twitter.com/#!/leilaenazvision/status/1179708540946128897" TargetMode="External" /><Relationship Id="rId563" Type="http://schemas.openxmlformats.org/officeDocument/2006/relationships/hyperlink" Target="https://twitter.com/#!/elmindaaliewa/status/1179708623041302528" TargetMode="External" /><Relationship Id="rId564" Type="http://schemas.openxmlformats.org/officeDocument/2006/relationships/hyperlink" Target="https://twitter.com/#!/guluzah92/status/1179708627642441729" TargetMode="External" /><Relationship Id="rId565" Type="http://schemas.openxmlformats.org/officeDocument/2006/relationships/hyperlink" Target="https://twitter.com/#!/currentnews_en/status/1179735751828889606" TargetMode="External" /><Relationship Id="rId566" Type="http://schemas.openxmlformats.org/officeDocument/2006/relationships/hyperlink" Target="https://twitter.com/#!/nkobserver/status/1179814038487781376" TargetMode="External" /><Relationship Id="rId567" Type="http://schemas.openxmlformats.org/officeDocument/2006/relationships/hyperlink" Target="https://twitter.com/#!/_saltus/status/1176800442812178433" TargetMode="External" /><Relationship Id="rId568" Type="http://schemas.openxmlformats.org/officeDocument/2006/relationships/hyperlink" Target="https://twitter.com/#!/_saltus/status/1179831485400047621" TargetMode="External" /><Relationship Id="rId569" Type="http://schemas.openxmlformats.org/officeDocument/2006/relationships/hyperlink" Target="https://twitter.com/#!/mirzayev1386/status/1179903331604598785" TargetMode="External" /><Relationship Id="rId570" Type="http://schemas.openxmlformats.org/officeDocument/2006/relationships/hyperlink" Target="https://twitter.com/#!/voicekarabakh/status/1180015209555140608" TargetMode="External" /><Relationship Id="rId571" Type="http://schemas.openxmlformats.org/officeDocument/2006/relationships/hyperlink" Target="https://twitter.com/#!/voicekarabakh/status/1180015209555140608" TargetMode="External" /><Relationship Id="rId572" Type="http://schemas.openxmlformats.org/officeDocument/2006/relationships/hyperlink" Target="https://twitter.com/#!/elsanagalar/status/1177508903371694080" TargetMode="External" /><Relationship Id="rId573" Type="http://schemas.openxmlformats.org/officeDocument/2006/relationships/hyperlink" Target="https://twitter.com/#!/elsanagalar/status/1179293967520866304" TargetMode="External" /><Relationship Id="rId574" Type="http://schemas.openxmlformats.org/officeDocument/2006/relationships/hyperlink" Target="https://twitter.com/#!/elsanagalar/status/1179294133434892288" TargetMode="External" /><Relationship Id="rId575" Type="http://schemas.openxmlformats.org/officeDocument/2006/relationships/hyperlink" Target="https://twitter.com/#!/elsanagalar/status/1180018330192809984" TargetMode="External" /><Relationship Id="rId576" Type="http://schemas.openxmlformats.org/officeDocument/2006/relationships/hyperlink" Target="https://twitter.com/#!/elsanagalar/status/1180018330192809984" TargetMode="External" /><Relationship Id="rId577" Type="http://schemas.openxmlformats.org/officeDocument/2006/relationships/hyperlink" Target="https://twitter.com/#!/nargizxelef/status/1179912172966727686" TargetMode="External" /><Relationship Id="rId578" Type="http://schemas.openxmlformats.org/officeDocument/2006/relationships/hyperlink" Target="https://twitter.com/#!/nargizxelef/status/1179912172966727686" TargetMode="External" /><Relationship Id="rId579" Type="http://schemas.openxmlformats.org/officeDocument/2006/relationships/hyperlink" Target="https://twitter.com/#!/nargizxelef/status/1179975290874978304" TargetMode="External" /><Relationship Id="rId580" Type="http://schemas.openxmlformats.org/officeDocument/2006/relationships/hyperlink" Target="https://twitter.com/#!/nargizxelef/status/1180041218434244609" TargetMode="External" /><Relationship Id="rId581" Type="http://schemas.openxmlformats.org/officeDocument/2006/relationships/hyperlink" Target="https://twitter.com/#!/azeri_voice/status/1180050960464453632" TargetMode="External" /><Relationship Id="rId582" Type="http://schemas.openxmlformats.org/officeDocument/2006/relationships/hyperlink" Target="https://twitter.com/#!/azeri_voice/status/1180050960464453632" TargetMode="External" /><Relationship Id="rId583" Type="http://schemas.openxmlformats.org/officeDocument/2006/relationships/hyperlink" Target="https://twitter.com/#!/azambassadefr/status/1180062592842252288" TargetMode="External" /><Relationship Id="rId584" Type="http://schemas.openxmlformats.org/officeDocument/2006/relationships/hyperlink" Target="https://twitter.com/#!/azambassadefr/status/1180062592842252288" TargetMode="External" /><Relationship Id="rId585" Type="http://schemas.openxmlformats.org/officeDocument/2006/relationships/hyperlink" Target="https://twitter.com/#!/frazdialogue/status/1180064354563235840" TargetMode="External" /><Relationship Id="rId586" Type="http://schemas.openxmlformats.org/officeDocument/2006/relationships/hyperlink" Target="https://twitter.com/#!/frazdialogue/status/1180064354563235840" TargetMode="External" /><Relationship Id="rId587" Type="http://schemas.openxmlformats.org/officeDocument/2006/relationships/hyperlink" Target="https://twitter.com/#!/azembgermany/status/1180066457763360768" TargetMode="External" /><Relationship Id="rId588" Type="http://schemas.openxmlformats.org/officeDocument/2006/relationships/hyperlink" Target="https://twitter.com/#!/azembgermany/status/1180066457763360768" TargetMode="External" /><Relationship Id="rId589" Type="http://schemas.openxmlformats.org/officeDocument/2006/relationships/hyperlink" Target="https://twitter.com/#!/detoma7o/status/1180071154142388225" TargetMode="External" /><Relationship Id="rId590" Type="http://schemas.openxmlformats.org/officeDocument/2006/relationships/hyperlink" Target="https://twitter.com/#!/detoma7o/status/1180071154142388225" TargetMode="External" /><Relationship Id="rId591" Type="http://schemas.openxmlformats.org/officeDocument/2006/relationships/hyperlink" Target="https://twitter.com/#!/seymur66723636/status/1180071654384422912" TargetMode="External" /><Relationship Id="rId592" Type="http://schemas.openxmlformats.org/officeDocument/2006/relationships/hyperlink" Target="https://twitter.com/#!/seymur66723636/status/1180071654384422912" TargetMode="External" /><Relationship Id="rId593" Type="http://schemas.openxmlformats.org/officeDocument/2006/relationships/hyperlink" Target="https://twitter.com/#!/azvisionen/status/1179493324874539009" TargetMode="External" /><Relationship Id="rId594" Type="http://schemas.openxmlformats.org/officeDocument/2006/relationships/hyperlink" Target="https://twitter.com/#!/azvisionen/status/1179708109486542848" TargetMode="External" /><Relationship Id="rId595" Type="http://schemas.openxmlformats.org/officeDocument/2006/relationships/hyperlink" Target="https://twitter.com/#!/toptweetsaz/status/1179764333150113793" TargetMode="External" /><Relationship Id="rId596" Type="http://schemas.openxmlformats.org/officeDocument/2006/relationships/hyperlink" Target="https://twitter.com/#!/voicekarabakh/status/1180017901589422080" TargetMode="External" /><Relationship Id="rId597" Type="http://schemas.openxmlformats.org/officeDocument/2006/relationships/hyperlink" Target="https://twitter.com/#!/toptweetsaz/status/1180096565362528257" TargetMode="External" /><Relationship Id="rId598" Type="http://schemas.openxmlformats.org/officeDocument/2006/relationships/hyperlink" Target="https://twitter.com/#!/toptweetsaz/status/1180096565362528257" TargetMode="External" /><Relationship Id="rId599" Type="http://schemas.openxmlformats.org/officeDocument/2006/relationships/hyperlink" Target="https://twitter.com/#!/hnikogh/status/1179805388151169027" TargetMode="External" /><Relationship Id="rId600" Type="http://schemas.openxmlformats.org/officeDocument/2006/relationships/hyperlink" Target="https://twitter.com/#!/hnikogh/status/1180073629129805824" TargetMode="External" /><Relationship Id="rId601" Type="http://schemas.openxmlformats.org/officeDocument/2006/relationships/hyperlink" Target="https://twitter.com/#!/hnikogh/status/1180139909157396481" TargetMode="External" /><Relationship Id="rId602" Type="http://schemas.openxmlformats.org/officeDocument/2006/relationships/hyperlink" Target="https://twitter.com/#!/_aziza_abasova_/status/1180182005511835654" TargetMode="External" /><Relationship Id="rId603" Type="http://schemas.openxmlformats.org/officeDocument/2006/relationships/hyperlink" Target="https://twitter.com/#!/voicekarabakh/status/1174311346822946816" TargetMode="External" /><Relationship Id="rId604" Type="http://schemas.openxmlformats.org/officeDocument/2006/relationships/hyperlink" Target="https://twitter.com/#!/voicekarabakh/status/1177476719554383872" TargetMode="External" /><Relationship Id="rId605" Type="http://schemas.openxmlformats.org/officeDocument/2006/relationships/hyperlink" Target="https://twitter.com/#!/voicekarabakh/status/1179276166227746817" TargetMode="External" /><Relationship Id="rId606" Type="http://schemas.openxmlformats.org/officeDocument/2006/relationships/hyperlink" Target="https://twitter.com/#!/voicekarabakh/status/1179279670568718336" TargetMode="External" /><Relationship Id="rId607" Type="http://schemas.openxmlformats.org/officeDocument/2006/relationships/hyperlink" Target="https://twitter.com/#!/voicekarabakh/status/1179285674530410496" TargetMode="External" /><Relationship Id="rId608" Type="http://schemas.openxmlformats.org/officeDocument/2006/relationships/hyperlink" Target="https://twitter.com/#!/voicekarabakh/status/1179288708241133569" TargetMode="External" /><Relationship Id="rId609" Type="http://schemas.openxmlformats.org/officeDocument/2006/relationships/hyperlink" Target="https://twitter.com/#!/ahsan_jehangir/status/1178629221721268224" TargetMode="External" /><Relationship Id="rId610" Type="http://schemas.openxmlformats.org/officeDocument/2006/relationships/hyperlink" Target="https://twitter.com/#!/ahsan_jehangir/status/1180199437261529088" TargetMode="External" /><Relationship Id="rId611" Type="http://schemas.openxmlformats.org/officeDocument/2006/relationships/hyperlink" Target="https://twitter.com/#!/_hairapetian_i/status/1181314202474078213" TargetMode="External" /><Relationship Id="rId612" Type="http://schemas.openxmlformats.org/officeDocument/2006/relationships/hyperlink" Target="https://twitter.com/#!/hayatskinfo/status/1179675561091842048" TargetMode="External" /><Relationship Id="rId613" Type="http://schemas.openxmlformats.org/officeDocument/2006/relationships/hyperlink" Target="https://twitter.com/#!/hayatskinfo/status/1179675858845540352" TargetMode="External" /><Relationship Id="rId614" Type="http://schemas.openxmlformats.org/officeDocument/2006/relationships/hyperlink" Target="https://twitter.com/#!/hayatskinfo/status/1179687225111597056" TargetMode="External" /><Relationship Id="rId615" Type="http://schemas.openxmlformats.org/officeDocument/2006/relationships/hyperlink" Target="https://twitter.com/#!/hayatskinfo/status/1179749117674901508" TargetMode="External" /><Relationship Id="rId616" Type="http://schemas.openxmlformats.org/officeDocument/2006/relationships/hyperlink" Target="https://twitter.com/#!/hayatskinfo/status/1179749289721040898" TargetMode="External" /><Relationship Id="rId617" Type="http://schemas.openxmlformats.org/officeDocument/2006/relationships/hyperlink" Target="https://twitter.com/#!/hayatskinfo/status/1179749447779209217" TargetMode="External" /><Relationship Id="rId618" Type="http://schemas.openxmlformats.org/officeDocument/2006/relationships/hyperlink" Target="https://twitter.com/#!/hayatskinfo/status/1179749639710486528" TargetMode="External" /><Relationship Id="rId619" Type="http://schemas.openxmlformats.org/officeDocument/2006/relationships/hyperlink" Target="https://twitter.com/#!/hayatskinfo/status/1179749789849788417" TargetMode="External" /><Relationship Id="rId620" Type="http://schemas.openxmlformats.org/officeDocument/2006/relationships/hyperlink" Target="https://twitter.com/#!/hayatskinfo/status/1180032969899151360" TargetMode="External" /><Relationship Id="rId621" Type="http://schemas.openxmlformats.org/officeDocument/2006/relationships/hyperlink" Target="https://twitter.com/#!/hayatskinfo/status/1180033545907003393" TargetMode="External" /><Relationship Id="rId622" Type="http://schemas.openxmlformats.org/officeDocument/2006/relationships/hyperlink" Target="https://twitter.com/#!/hayatskinfo/status/1180033902997594117" TargetMode="External" /><Relationship Id="rId623" Type="http://schemas.openxmlformats.org/officeDocument/2006/relationships/hyperlink" Target="https://twitter.com/#!/hayatskinfo/status/1180034347346337792" TargetMode="External" /><Relationship Id="rId624" Type="http://schemas.openxmlformats.org/officeDocument/2006/relationships/hyperlink" Target="https://twitter.com/#!/hayatskinfo/status/1180050906596945920" TargetMode="External" /><Relationship Id="rId625" Type="http://schemas.openxmlformats.org/officeDocument/2006/relationships/hyperlink" Target="https://twitter.com/#!/hayatskinfo/status/1180140016468664325" TargetMode="External" /><Relationship Id="rId626" Type="http://schemas.openxmlformats.org/officeDocument/2006/relationships/hyperlink" Target="https://twitter.com/#!/hayatskinfo/status/1180140202834190337" TargetMode="External" /><Relationship Id="rId627" Type="http://schemas.openxmlformats.org/officeDocument/2006/relationships/hyperlink" Target="https://twitter.com/#!/hayatskinfo/status/1180140404815138816" TargetMode="External" /><Relationship Id="rId628" Type="http://schemas.openxmlformats.org/officeDocument/2006/relationships/hyperlink" Target="https://twitter.com/#!/hayatskinfo/status/1180407856803323904" TargetMode="External" /><Relationship Id="rId629" Type="http://schemas.openxmlformats.org/officeDocument/2006/relationships/hyperlink" Target="https://twitter.com/#!/hayatskinfo/status/1180407944707559425" TargetMode="External" /><Relationship Id="rId630" Type="http://schemas.openxmlformats.org/officeDocument/2006/relationships/hyperlink" Target="https://twitter.com/#!/hayatskinfo/status/1180408007211077632" TargetMode="External" /><Relationship Id="rId631" Type="http://schemas.openxmlformats.org/officeDocument/2006/relationships/hyperlink" Target="https://twitter.com/#!/hayatskinfo/status/1180408088739942400" TargetMode="External" /><Relationship Id="rId632" Type="http://schemas.openxmlformats.org/officeDocument/2006/relationships/hyperlink" Target="https://twitter.com/#!/hayatskinfo/status/1180440297978896384" TargetMode="External" /><Relationship Id="rId633" Type="http://schemas.openxmlformats.org/officeDocument/2006/relationships/hyperlink" Target="https://twitter.com/#!/hayatskinfo/status/1181080822532718595" TargetMode="External" /><Relationship Id="rId634" Type="http://schemas.openxmlformats.org/officeDocument/2006/relationships/hyperlink" Target="https://twitter.com/#!/hayatskinfo/status/1181112692318314497" TargetMode="External" /><Relationship Id="rId635" Type="http://schemas.openxmlformats.org/officeDocument/2006/relationships/hyperlink" Target="https://twitter.com/#!/hayatskinfo/status/1181136709813243904" TargetMode="External" /><Relationship Id="rId636" Type="http://schemas.openxmlformats.org/officeDocument/2006/relationships/hyperlink" Target="https://twitter.com/#!/hayatskinfo/status/1181136892080852992" TargetMode="External" /><Relationship Id="rId637" Type="http://schemas.openxmlformats.org/officeDocument/2006/relationships/hyperlink" Target="https://twitter.com/#!/hayatskinfo/status/1181206916963405825" TargetMode="External" /><Relationship Id="rId638" Type="http://schemas.openxmlformats.org/officeDocument/2006/relationships/hyperlink" Target="https://twitter.com/#!/hayatskinfo/status/1181450395035619328" TargetMode="External" /><Relationship Id="rId639" Type="http://schemas.openxmlformats.org/officeDocument/2006/relationships/hyperlink" Target="https://twitter.com/#!/hayatskinfo/status/1181450578519613440" TargetMode="External" /><Relationship Id="rId640" Type="http://schemas.openxmlformats.org/officeDocument/2006/relationships/hyperlink" Target="https://twitter.com/#!/hayatskinfo/status/1181450831444500482" TargetMode="External" /><Relationship Id="rId641" Type="http://schemas.openxmlformats.org/officeDocument/2006/relationships/hyperlink" Target="https://twitter.com/#!/hayatskinfo/status/1181495126675349504" TargetMode="External" /><Relationship Id="rId642" Type="http://schemas.openxmlformats.org/officeDocument/2006/relationships/hyperlink" Target="https://twitter.com/#!/hayatskinfo/status/1181568555000705025" TargetMode="External" /><Relationship Id="rId643" Type="http://schemas.openxmlformats.org/officeDocument/2006/relationships/hyperlink" Target="https://twitter.com/#!/hayatskinfo/status/1181568859310043138" TargetMode="External" /><Relationship Id="rId644" Type="http://schemas.openxmlformats.org/officeDocument/2006/relationships/hyperlink" Target="https://twitter.com/#!/hayatskinfo/status/1181569370096619520" TargetMode="External" /><Relationship Id="rId645" Type="http://schemas.openxmlformats.org/officeDocument/2006/relationships/hyperlink" Target="https://twitter.com/#!/hayatskinfo/status/1181569598753255427" TargetMode="External" /><Relationship Id="rId646" Type="http://schemas.openxmlformats.org/officeDocument/2006/relationships/hyperlink" Target="https://twitter.com/#!/hayatskinfo/status/1181569772313616389" TargetMode="External" /><Relationship Id="rId647" Type="http://schemas.openxmlformats.org/officeDocument/2006/relationships/hyperlink" Target="https://twitter.com/#!/hayatskinfo/status/1181570021954338820" TargetMode="External" /><Relationship Id="rId648" Type="http://schemas.openxmlformats.org/officeDocument/2006/relationships/hyperlink" Target="https://twitter.com/#!/hayatskinfo/status/1179675561091842048" TargetMode="External" /><Relationship Id="rId649" Type="http://schemas.openxmlformats.org/officeDocument/2006/relationships/hyperlink" Target="https://twitter.com/#!/hayatskinfo/status/1179675858845540352" TargetMode="External" /><Relationship Id="rId650" Type="http://schemas.openxmlformats.org/officeDocument/2006/relationships/hyperlink" Target="https://twitter.com/#!/hayatskinfo/status/1179687225111597056" TargetMode="External" /><Relationship Id="rId651" Type="http://schemas.openxmlformats.org/officeDocument/2006/relationships/hyperlink" Target="https://twitter.com/#!/hayatskinfo/status/1179749117674901508" TargetMode="External" /><Relationship Id="rId652" Type="http://schemas.openxmlformats.org/officeDocument/2006/relationships/hyperlink" Target="https://twitter.com/#!/hayatskinfo/status/1179749289721040898" TargetMode="External" /><Relationship Id="rId653" Type="http://schemas.openxmlformats.org/officeDocument/2006/relationships/hyperlink" Target="https://twitter.com/#!/hayatskinfo/status/1179749447779209217" TargetMode="External" /><Relationship Id="rId654" Type="http://schemas.openxmlformats.org/officeDocument/2006/relationships/hyperlink" Target="https://twitter.com/#!/hayatskinfo/status/1179749639710486528" TargetMode="External" /><Relationship Id="rId655" Type="http://schemas.openxmlformats.org/officeDocument/2006/relationships/hyperlink" Target="https://twitter.com/#!/hayatskinfo/status/1179749789849788417" TargetMode="External" /><Relationship Id="rId656" Type="http://schemas.openxmlformats.org/officeDocument/2006/relationships/hyperlink" Target="https://twitter.com/#!/hayatskinfo/status/1180032969899151360" TargetMode="External" /><Relationship Id="rId657" Type="http://schemas.openxmlformats.org/officeDocument/2006/relationships/hyperlink" Target="https://twitter.com/#!/hayatskinfo/status/1180033545907003393" TargetMode="External" /><Relationship Id="rId658" Type="http://schemas.openxmlformats.org/officeDocument/2006/relationships/hyperlink" Target="https://twitter.com/#!/hayatskinfo/status/1180033902997594117" TargetMode="External" /><Relationship Id="rId659" Type="http://schemas.openxmlformats.org/officeDocument/2006/relationships/hyperlink" Target="https://twitter.com/#!/hayatskinfo/status/1180034347346337792" TargetMode="External" /><Relationship Id="rId660" Type="http://schemas.openxmlformats.org/officeDocument/2006/relationships/hyperlink" Target="https://twitter.com/#!/hayatskinfo/status/1180050906596945920" TargetMode="External" /><Relationship Id="rId661" Type="http://schemas.openxmlformats.org/officeDocument/2006/relationships/hyperlink" Target="https://twitter.com/#!/hayatskinfo/status/1180140016468664325" TargetMode="External" /><Relationship Id="rId662" Type="http://schemas.openxmlformats.org/officeDocument/2006/relationships/hyperlink" Target="https://twitter.com/#!/hayatskinfo/status/1180140202834190337" TargetMode="External" /><Relationship Id="rId663" Type="http://schemas.openxmlformats.org/officeDocument/2006/relationships/hyperlink" Target="https://twitter.com/#!/hayatskinfo/status/1180140404815138816" TargetMode="External" /><Relationship Id="rId664" Type="http://schemas.openxmlformats.org/officeDocument/2006/relationships/hyperlink" Target="https://twitter.com/#!/hayatskinfo/status/1180407856803323904" TargetMode="External" /><Relationship Id="rId665" Type="http://schemas.openxmlformats.org/officeDocument/2006/relationships/hyperlink" Target="https://twitter.com/#!/hayatskinfo/status/1180407944707559425" TargetMode="External" /><Relationship Id="rId666" Type="http://schemas.openxmlformats.org/officeDocument/2006/relationships/hyperlink" Target="https://twitter.com/#!/hayatskinfo/status/1180408007211077632" TargetMode="External" /><Relationship Id="rId667" Type="http://schemas.openxmlformats.org/officeDocument/2006/relationships/hyperlink" Target="https://twitter.com/#!/hayatskinfo/status/1180408088739942400" TargetMode="External" /><Relationship Id="rId668" Type="http://schemas.openxmlformats.org/officeDocument/2006/relationships/hyperlink" Target="https://twitter.com/#!/hayatskinfo/status/1180440297978896384" TargetMode="External" /><Relationship Id="rId669" Type="http://schemas.openxmlformats.org/officeDocument/2006/relationships/hyperlink" Target="https://twitter.com/#!/hayatskinfo/status/1181080822532718595" TargetMode="External" /><Relationship Id="rId670" Type="http://schemas.openxmlformats.org/officeDocument/2006/relationships/hyperlink" Target="https://twitter.com/#!/hayatskinfo/status/1181112692318314497" TargetMode="External" /><Relationship Id="rId671" Type="http://schemas.openxmlformats.org/officeDocument/2006/relationships/hyperlink" Target="https://twitter.com/#!/hayatskinfo/status/1181136709813243904" TargetMode="External" /><Relationship Id="rId672" Type="http://schemas.openxmlformats.org/officeDocument/2006/relationships/hyperlink" Target="https://twitter.com/#!/hayatskinfo/status/1181136892080852992" TargetMode="External" /><Relationship Id="rId673" Type="http://schemas.openxmlformats.org/officeDocument/2006/relationships/hyperlink" Target="https://twitter.com/#!/hayatskinfo/status/1181206916963405825" TargetMode="External" /><Relationship Id="rId674" Type="http://schemas.openxmlformats.org/officeDocument/2006/relationships/hyperlink" Target="https://twitter.com/#!/hayatskinfo/status/1181450395035619328" TargetMode="External" /><Relationship Id="rId675" Type="http://schemas.openxmlformats.org/officeDocument/2006/relationships/hyperlink" Target="https://twitter.com/#!/hayatskinfo/status/1181450578519613440" TargetMode="External" /><Relationship Id="rId676" Type="http://schemas.openxmlformats.org/officeDocument/2006/relationships/hyperlink" Target="https://twitter.com/#!/hayatskinfo/status/1181450831444500482" TargetMode="External" /><Relationship Id="rId677" Type="http://schemas.openxmlformats.org/officeDocument/2006/relationships/hyperlink" Target="https://twitter.com/#!/hayatskinfo/status/1181495126675349504" TargetMode="External" /><Relationship Id="rId678" Type="http://schemas.openxmlformats.org/officeDocument/2006/relationships/hyperlink" Target="https://twitter.com/#!/hayatskinfo/status/1181568555000705025" TargetMode="External" /><Relationship Id="rId679" Type="http://schemas.openxmlformats.org/officeDocument/2006/relationships/hyperlink" Target="https://twitter.com/#!/hayatskinfo/status/1181568859310043138" TargetMode="External" /><Relationship Id="rId680" Type="http://schemas.openxmlformats.org/officeDocument/2006/relationships/hyperlink" Target="https://twitter.com/#!/hayatskinfo/status/1181569370096619520" TargetMode="External" /><Relationship Id="rId681" Type="http://schemas.openxmlformats.org/officeDocument/2006/relationships/hyperlink" Target="https://twitter.com/#!/hayatskinfo/status/1181569598753255427" TargetMode="External" /><Relationship Id="rId682" Type="http://schemas.openxmlformats.org/officeDocument/2006/relationships/hyperlink" Target="https://twitter.com/#!/hayatskinfo/status/1181569772313616389" TargetMode="External" /><Relationship Id="rId683" Type="http://schemas.openxmlformats.org/officeDocument/2006/relationships/hyperlink" Target="https://twitter.com/#!/hayatskinfo/status/1181570021954338820" TargetMode="External" /><Relationship Id="rId684" Type="http://schemas.openxmlformats.org/officeDocument/2006/relationships/hyperlink" Target="https://twitter.com/#!/hayatskinfo/status/1176784708774092800" TargetMode="External" /><Relationship Id="rId685" Type="http://schemas.openxmlformats.org/officeDocument/2006/relationships/hyperlink" Target="https://twitter.com/#!/hayatskinfo/status/1176784846485630978" TargetMode="External" /><Relationship Id="rId686" Type="http://schemas.openxmlformats.org/officeDocument/2006/relationships/hyperlink" Target="https://twitter.com/#!/hayatskinfo/status/1176784934180179970" TargetMode="External" /><Relationship Id="rId687" Type="http://schemas.openxmlformats.org/officeDocument/2006/relationships/hyperlink" Target="https://twitter.com/#!/hayatskinfo/status/1176785012609495040" TargetMode="External" /><Relationship Id="rId688" Type="http://schemas.openxmlformats.org/officeDocument/2006/relationships/hyperlink" Target="https://twitter.com/#!/hayatskinfo/status/1176785079051476992" TargetMode="External" /><Relationship Id="rId689" Type="http://schemas.openxmlformats.org/officeDocument/2006/relationships/hyperlink" Target="https://twitter.com/#!/hayatskinfo/status/1176860428137324544" TargetMode="External" /><Relationship Id="rId690" Type="http://schemas.openxmlformats.org/officeDocument/2006/relationships/hyperlink" Target="https://twitter.com/#!/hayatskinfo/status/1176860623998730254" TargetMode="External" /><Relationship Id="rId691" Type="http://schemas.openxmlformats.org/officeDocument/2006/relationships/hyperlink" Target="https://twitter.com/#!/hayatskinfo/status/1176860866546978816" TargetMode="External" /><Relationship Id="rId692" Type="http://schemas.openxmlformats.org/officeDocument/2006/relationships/hyperlink" Target="https://twitter.com/#!/hayatskinfo/status/1176860969005441024" TargetMode="External" /><Relationship Id="rId693" Type="http://schemas.openxmlformats.org/officeDocument/2006/relationships/hyperlink" Target="https://twitter.com/#!/hayatskinfo/status/1176861107023163395" TargetMode="External" /><Relationship Id="rId694" Type="http://schemas.openxmlformats.org/officeDocument/2006/relationships/hyperlink" Target="https://twitter.com/#!/hayatskinfo/status/1177100006911877120" TargetMode="External" /><Relationship Id="rId695" Type="http://schemas.openxmlformats.org/officeDocument/2006/relationships/hyperlink" Target="https://twitter.com/#!/hayatskinfo/status/1177100159513223168" TargetMode="External" /><Relationship Id="rId696" Type="http://schemas.openxmlformats.org/officeDocument/2006/relationships/hyperlink" Target="https://twitter.com/#!/hayatskinfo/status/1177100406327042049" TargetMode="External" /><Relationship Id="rId697" Type="http://schemas.openxmlformats.org/officeDocument/2006/relationships/hyperlink" Target="https://twitter.com/#!/hayatskinfo/status/1177147374466195456" TargetMode="External" /><Relationship Id="rId698" Type="http://schemas.openxmlformats.org/officeDocument/2006/relationships/hyperlink" Target="https://twitter.com/#!/hayatskinfo/status/1177147768168734721" TargetMode="External" /><Relationship Id="rId699" Type="http://schemas.openxmlformats.org/officeDocument/2006/relationships/hyperlink" Target="https://twitter.com/#!/hayatskinfo/status/1177222946768793602" TargetMode="External" /><Relationship Id="rId700" Type="http://schemas.openxmlformats.org/officeDocument/2006/relationships/hyperlink" Target="https://twitter.com/#!/hayatskinfo/status/1177223134610632705" TargetMode="External" /><Relationship Id="rId701" Type="http://schemas.openxmlformats.org/officeDocument/2006/relationships/hyperlink" Target="https://twitter.com/#!/hayatskinfo/status/1177223295646785537" TargetMode="External" /><Relationship Id="rId702" Type="http://schemas.openxmlformats.org/officeDocument/2006/relationships/hyperlink" Target="https://twitter.com/#!/hayatskinfo/status/1177223503348740098" TargetMode="External" /><Relationship Id="rId703" Type="http://schemas.openxmlformats.org/officeDocument/2006/relationships/hyperlink" Target="https://twitter.com/#!/hayatskinfo/status/1177223646932275200" TargetMode="External" /><Relationship Id="rId704" Type="http://schemas.openxmlformats.org/officeDocument/2006/relationships/hyperlink" Target="https://twitter.com/#!/hayatskinfo/status/1177223874842439680" TargetMode="External" /><Relationship Id="rId705" Type="http://schemas.openxmlformats.org/officeDocument/2006/relationships/hyperlink" Target="https://twitter.com/#!/hayatskinfo/status/1177224076164784128" TargetMode="External" /><Relationship Id="rId706" Type="http://schemas.openxmlformats.org/officeDocument/2006/relationships/hyperlink" Target="https://twitter.com/#!/hayatskinfo/status/1177224232587145216" TargetMode="External" /><Relationship Id="rId707" Type="http://schemas.openxmlformats.org/officeDocument/2006/relationships/hyperlink" Target="https://twitter.com/#!/hayatskinfo/status/1177502104102916096" TargetMode="External" /><Relationship Id="rId708" Type="http://schemas.openxmlformats.org/officeDocument/2006/relationships/hyperlink" Target="https://twitter.com/#!/hayatskinfo/status/1177583128753463296" TargetMode="External" /><Relationship Id="rId709" Type="http://schemas.openxmlformats.org/officeDocument/2006/relationships/hyperlink" Target="https://twitter.com/#!/hayatskinfo/status/1177583263327621121" TargetMode="External" /><Relationship Id="rId710" Type="http://schemas.openxmlformats.org/officeDocument/2006/relationships/hyperlink" Target="https://twitter.com/#!/hayatskinfo/status/1177583430168657925" TargetMode="External" /><Relationship Id="rId711" Type="http://schemas.openxmlformats.org/officeDocument/2006/relationships/hyperlink" Target="https://twitter.com/#!/hayatskinfo/status/1177583541955256322" TargetMode="External" /><Relationship Id="rId712" Type="http://schemas.openxmlformats.org/officeDocument/2006/relationships/hyperlink" Target="https://twitter.com/#!/hayatskinfo/status/1177887290993123328" TargetMode="External" /><Relationship Id="rId713" Type="http://schemas.openxmlformats.org/officeDocument/2006/relationships/hyperlink" Target="https://twitter.com/#!/hayatskinfo/status/1177887471125831680" TargetMode="External" /><Relationship Id="rId714" Type="http://schemas.openxmlformats.org/officeDocument/2006/relationships/hyperlink" Target="https://twitter.com/#!/hayatskinfo/status/1177887605624582145" TargetMode="External" /><Relationship Id="rId715" Type="http://schemas.openxmlformats.org/officeDocument/2006/relationships/hyperlink" Target="https://twitter.com/#!/hayatskinfo/status/1177887734133919746" TargetMode="External" /><Relationship Id="rId716" Type="http://schemas.openxmlformats.org/officeDocument/2006/relationships/hyperlink" Target="https://twitter.com/#!/hayatskinfo/status/1177887881219776513" TargetMode="External" /><Relationship Id="rId717" Type="http://schemas.openxmlformats.org/officeDocument/2006/relationships/hyperlink" Target="https://twitter.com/#!/hayatskinfo/status/1178547677451182082" TargetMode="External" /><Relationship Id="rId718" Type="http://schemas.openxmlformats.org/officeDocument/2006/relationships/hyperlink" Target="https://twitter.com/#!/hayatskinfo/status/1178572089873358849" TargetMode="External" /><Relationship Id="rId719" Type="http://schemas.openxmlformats.org/officeDocument/2006/relationships/hyperlink" Target="https://twitter.com/#!/hayatskinfo/status/1178665501825863682" TargetMode="External" /><Relationship Id="rId720" Type="http://schemas.openxmlformats.org/officeDocument/2006/relationships/hyperlink" Target="https://twitter.com/#!/hayatskinfo/status/1178665740385361920" TargetMode="External" /><Relationship Id="rId721" Type="http://schemas.openxmlformats.org/officeDocument/2006/relationships/hyperlink" Target="https://twitter.com/#!/hayatskinfo/status/1178921403292233728" TargetMode="External" /><Relationship Id="rId722" Type="http://schemas.openxmlformats.org/officeDocument/2006/relationships/hyperlink" Target="https://twitter.com/#!/hayatskinfo/status/1178921563904761861" TargetMode="External" /><Relationship Id="rId723" Type="http://schemas.openxmlformats.org/officeDocument/2006/relationships/hyperlink" Target="https://twitter.com/#!/hayatskinfo/status/1178921724550750209" TargetMode="External" /><Relationship Id="rId724" Type="http://schemas.openxmlformats.org/officeDocument/2006/relationships/hyperlink" Target="https://twitter.com/#!/hayatskinfo/status/1178921893497319424" TargetMode="External" /><Relationship Id="rId725" Type="http://schemas.openxmlformats.org/officeDocument/2006/relationships/hyperlink" Target="https://twitter.com/#!/hayatskinfo/status/1178922166953402368" TargetMode="External" /><Relationship Id="rId726" Type="http://schemas.openxmlformats.org/officeDocument/2006/relationships/hyperlink" Target="https://twitter.com/#!/hayatskinfo/status/1178922362642878466" TargetMode="External" /><Relationship Id="rId727" Type="http://schemas.openxmlformats.org/officeDocument/2006/relationships/hyperlink" Target="https://twitter.com/#!/hayatskinfo/status/1178922651903041537" TargetMode="External" /><Relationship Id="rId728" Type="http://schemas.openxmlformats.org/officeDocument/2006/relationships/hyperlink" Target="https://twitter.com/#!/hayatskinfo/status/1178922739782078464" TargetMode="External" /><Relationship Id="rId729" Type="http://schemas.openxmlformats.org/officeDocument/2006/relationships/hyperlink" Target="https://twitter.com/#!/hayatskinfo/status/1178922912021172224" TargetMode="External" /><Relationship Id="rId730" Type="http://schemas.openxmlformats.org/officeDocument/2006/relationships/hyperlink" Target="https://twitter.com/#!/hayatskinfo/status/1178962323156934656" TargetMode="External" /><Relationship Id="rId731" Type="http://schemas.openxmlformats.org/officeDocument/2006/relationships/hyperlink" Target="https://twitter.com/#!/hayatskinfo/status/1178962478862143488" TargetMode="External" /><Relationship Id="rId732" Type="http://schemas.openxmlformats.org/officeDocument/2006/relationships/hyperlink" Target="https://twitter.com/#!/hayatskinfo/status/1179028481147068417" TargetMode="External" /><Relationship Id="rId733" Type="http://schemas.openxmlformats.org/officeDocument/2006/relationships/hyperlink" Target="https://twitter.com/#!/hayatskinfo/status/1179028722466381826" TargetMode="External" /><Relationship Id="rId734" Type="http://schemas.openxmlformats.org/officeDocument/2006/relationships/hyperlink" Target="https://twitter.com/#!/hayatskinfo/status/1179029376391888905" TargetMode="External" /><Relationship Id="rId735" Type="http://schemas.openxmlformats.org/officeDocument/2006/relationships/hyperlink" Target="https://twitter.com/#!/hayatskinfo/status/1179029605476438016" TargetMode="External" /><Relationship Id="rId736" Type="http://schemas.openxmlformats.org/officeDocument/2006/relationships/hyperlink" Target="https://twitter.com/#!/hayatskinfo/status/1179029778730377217" TargetMode="External" /><Relationship Id="rId737" Type="http://schemas.openxmlformats.org/officeDocument/2006/relationships/hyperlink" Target="https://twitter.com/#!/hayatskinfo/status/1179029928995676160" TargetMode="External" /><Relationship Id="rId738" Type="http://schemas.openxmlformats.org/officeDocument/2006/relationships/hyperlink" Target="https://twitter.com/#!/hayatskinfo/status/1179030152237461505" TargetMode="External" /><Relationship Id="rId739" Type="http://schemas.openxmlformats.org/officeDocument/2006/relationships/hyperlink" Target="https://twitter.com/#!/hayatskinfo/status/1179030291215781889" TargetMode="External" /><Relationship Id="rId740" Type="http://schemas.openxmlformats.org/officeDocument/2006/relationships/hyperlink" Target="https://twitter.com/#!/hayatskinfo/status/1179323933415415812" TargetMode="External" /><Relationship Id="rId741" Type="http://schemas.openxmlformats.org/officeDocument/2006/relationships/hyperlink" Target="https://twitter.com/#!/hayatskinfo/status/1179324045239734272" TargetMode="External" /><Relationship Id="rId742" Type="http://schemas.openxmlformats.org/officeDocument/2006/relationships/hyperlink" Target="https://twitter.com/#!/hayatskinfo/status/1179324631951511552" TargetMode="External" /><Relationship Id="rId743" Type="http://schemas.openxmlformats.org/officeDocument/2006/relationships/hyperlink" Target="https://twitter.com/#!/hayatskinfo/status/1179324759701688321" TargetMode="External" /><Relationship Id="rId744" Type="http://schemas.openxmlformats.org/officeDocument/2006/relationships/hyperlink" Target="https://twitter.com/#!/hayatskinfo/status/1179324875900674048" TargetMode="External" /><Relationship Id="rId745" Type="http://schemas.openxmlformats.org/officeDocument/2006/relationships/hyperlink" Target="https://twitter.com/#!/hayatskinfo/status/1179393185950384128" TargetMode="External" /><Relationship Id="rId746" Type="http://schemas.openxmlformats.org/officeDocument/2006/relationships/hyperlink" Target="https://twitter.com/#!/hayatskinfo/status/1179393393010585600" TargetMode="External" /><Relationship Id="rId747" Type="http://schemas.openxmlformats.org/officeDocument/2006/relationships/hyperlink" Target="https://twitter.com/#!/hayatskinfo/status/1179393558605901824" TargetMode="External" /><Relationship Id="rId748" Type="http://schemas.openxmlformats.org/officeDocument/2006/relationships/hyperlink" Target="https://twitter.com/#!/hayatskinfo/status/1179637402278739968" TargetMode="External" /><Relationship Id="rId749" Type="http://schemas.openxmlformats.org/officeDocument/2006/relationships/hyperlink" Target="https://twitter.com/#!/hayatskinfo/status/1179637790528720896" TargetMode="External" /><Relationship Id="rId750" Type="http://schemas.openxmlformats.org/officeDocument/2006/relationships/hyperlink" Target="https://twitter.com/#!/hayatskinfo/status/1179637891049365504" TargetMode="External" /><Relationship Id="rId751" Type="http://schemas.openxmlformats.org/officeDocument/2006/relationships/hyperlink" Target="https://twitter.com/#!/hayatskinfo/status/1179638104837230593" TargetMode="External" /><Relationship Id="rId752" Type="http://schemas.openxmlformats.org/officeDocument/2006/relationships/hyperlink" Target="https://twitter.com/#!/hayatskinfo/status/1179638269828616192" TargetMode="External" /><Relationship Id="rId753" Type="http://schemas.openxmlformats.org/officeDocument/2006/relationships/hyperlink" Target="https://api.twitter.com/1.1/geo/id/583bd538eb3129d1.json" TargetMode="External" /><Relationship Id="rId754" Type="http://schemas.openxmlformats.org/officeDocument/2006/relationships/comments" Target="../comments1.xml" /><Relationship Id="rId755" Type="http://schemas.openxmlformats.org/officeDocument/2006/relationships/vmlDrawing" Target="../drawings/vmlDrawing1.vml" /><Relationship Id="rId756" Type="http://schemas.openxmlformats.org/officeDocument/2006/relationships/table" Target="../tables/table1.xml" /><Relationship Id="rId75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zinvor/status/1176866528555405312" TargetMode="External" /><Relationship Id="rId2" Type="http://schemas.openxmlformats.org/officeDocument/2006/relationships/hyperlink" Target="http://hayatsk.info/news/92249" TargetMode="External" /><Relationship Id="rId3" Type="http://schemas.openxmlformats.org/officeDocument/2006/relationships/hyperlink" Target="https://en.azvision.az/news/112851/news.html" TargetMode="External" /><Relationship Id="rId4" Type="http://schemas.openxmlformats.org/officeDocument/2006/relationships/hyperlink" Target="https://en.azvision.az/news/112868/--photo--of-azerbaijani-civilian-killed-as-a-result-of-armenian-provocation-.html#.XZXQPk7cYnM.twitter" TargetMode="External" /><Relationship Id="rId5" Type="http://schemas.openxmlformats.org/officeDocument/2006/relationships/hyperlink" Target="https://en.azvision.az/news/112851/news.html" TargetMode="External" /><Relationship Id="rId6" Type="http://schemas.openxmlformats.org/officeDocument/2006/relationships/hyperlink" Target="https://en.azvision.az/news/112868/--photo--of-azerbaijani-civilian-killed-as-a-result-of-armenian-provocation-.html#.XZXQPk7cYnM.twitter" TargetMode="External" /><Relationship Id="rId7" Type="http://schemas.openxmlformats.org/officeDocument/2006/relationships/hyperlink" Target="https://en.azvision.az/news/112868/--photo--of-azerbaijani-civilian-killed-as-a-result-of-armenian-provocation-.html#.XZXQPk7cYnM.twitter" TargetMode="External" /><Relationship Id="rId8" Type="http://schemas.openxmlformats.org/officeDocument/2006/relationships/hyperlink" Target="https://en.azvision.az/news/112868/--photo--of-azerbaijani-civilian-killed-as-a-result-of-armenian-provocation-.html#.XZXQPk7cYnM.twitter" TargetMode="External" /><Relationship Id="rId9" Type="http://schemas.openxmlformats.org/officeDocument/2006/relationships/hyperlink" Target="https://en.azvision.az/news/112868/--photo--of-azerbaijani-civilian-killed-as-a-result-of-armenian-provocation-.html#.XZXQPk7cYnM.twitter" TargetMode="External" /><Relationship Id="rId10" Type="http://schemas.openxmlformats.org/officeDocument/2006/relationships/hyperlink" Target="http://www.nkobserver.com/?p=5054" TargetMode="External" /><Relationship Id="rId11" Type="http://schemas.openxmlformats.org/officeDocument/2006/relationships/hyperlink" Target="http://nkrmil.am/news/view/2546" TargetMode="External" /><Relationship Id="rId12" Type="http://schemas.openxmlformats.org/officeDocument/2006/relationships/hyperlink" Target="https://www.youtube.com/watch?v=VBsharMQyZk&amp;feature=share&amp;fbclid=IwAR38TQd2oa4FxrfqXWjAlamlWQW8IiDmxQ2s68yCqupLcasAH8b3YdZuOnA" TargetMode="External" /><Relationship Id="rId13" Type="http://schemas.openxmlformats.org/officeDocument/2006/relationships/hyperlink" Target="https://twitter.com/VoiceKarabakh/status/1179288708241133569" TargetMode="External" /><Relationship Id="rId14" Type="http://schemas.openxmlformats.org/officeDocument/2006/relationships/hyperlink" Target="https://twitter.com/VoiceKarabakh/status/1179285674530410496" TargetMode="External" /><Relationship Id="rId15" Type="http://schemas.openxmlformats.org/officeDocument/2006/relationships/hyperlink" Target="https://twitter.com/FKQarabagh/status/1179868464049205248" TargetMode="External" /><Relationship Id="rId16" Type="http://schemas.openxmlformats.org/officeDocument/2006/relationships/hyperlink" Target="https://twitter.com/HaberGlobal/status/1179851476774064128" TargetMode="External" /><Relationship Id="rId17" Type="http://schemas.openxmlformats.org/officeDocument/2006/relationships/hyperlink" Target="https://twitter.com/RahuShirinova/status/1180037530001006592" TargetMode="External" /><Relationship Id="rId18" Type="http://schemas.openxmlformats.org/officeDocument/2006/relationships/hyperlink" Target="https://en.azvision.az/news/112851/news.html" TargetMode="External" /><Relationship Id="rId19" Type="http://schemas.openxmlformats.org/officeDocument/2006/relationships/hyperlink" Target="https://en.azvision.az/news/112868/--photo--of-azerbaijani-civilian-killed-as-a-result-of-armenian-provocation-.html#.XZXQPk7cYnM.twitter" TargetMode="External" /><Relationship Id="rId20" Type="http://schemas.openxmlformats.org/officeDocument/2006/relationships/hyperlink" Target="https://en.azvision.az/news/112868/--photo--of-azerbaijani-civilian-killed-as-a-result-of-armenian-provocation-.html#.XZXQPk7cYnM.twitter" TargetMode="External" /><Relationship Id="rId21" Type="http://schemas.openxmlformats.org/officeDocument/2006/relationships/hyperlink" Target="https://www.tert.am/am/news/2019/10/03/soldier/3109077" TargetMode="External" /><Relationship Id="rId22" Type="http://schemas.openxmlformats.org/officeDocument/2006/relationships/hyperlink" Target="https://www.mfa.am/en/interviews-articles-and-comments/2019/10/03/comment_spokesperson_karabakh/9877" TargetMode="External" /><Relationship Id="rId23" Type="http://schemas.openxmlformats.org/officeDocument/2006/relationships/hyperlink" Target="https://www.youtube.com/watch?v=d9vh_IFGN_I&amp;feature=share&amp;fbclid=IwAR3MSKTyGniYDXveFuLvrTHpxDqJcMAU3WmcqLr51qYIuHFO2O7aCusBAtk" TargetMode="External" /><Relationship Id="rId24" Type="http://schemas.openxmlformats.org/officeDocument/2006/relationships/hyperlink" Target="http://hayatsk.info/news/92622" TargetMode="External" /><Relationship Id="rId25" Type="http://schemas.openxmlformats.org/officeDocument/2006/relationships/hyperlink" Target="http://hayatsk.info/news/92623" TargetMode="External" /><Relationship Id="rId26" Type="http://schemas.openxmlformats.org/officeDocument/2006/relationships/hyperlink" Target="http://hayatsk.info/news/92618" TargetMode="External" /><Relationship Id="rId27" Type="http://schemas.openxmlformats.org/officeDocument/2006/relationships/hyperlink" Target="http://hayatsk.info/news/92638" TargetMode="External" /><Relationship Id="rId28" Type="http://schemas.openxmlformats.org/officeDocument/2006/relationships/hyperlink" Target="http://hayatsk.info/news/92651" TargetMode="External" /><Relationship Id="rId29" Type="http://schemas.openxmlformats.org/officeDocument/2006/relationships/hyperlink" Target="http://hayatsk.info/news/92655" TargetMode="External" /><Relationship Id="rId30" Type="http://schemas.openxmlformats.org/officeDocument/2006/relationships/hyperlink" Target="http://hayatsk.info/news/92650" TargetMode="External" /><Relationship Id="rId31" Type="http://schemas.openxmlformats.org/officeDocument/2006/relationships/hyperlink" Target="http://hayatsk.info/news/92657" TargetMode="External" /><Relationship Id="rId32" Type="http://schemas.openxmlformats.org/officeDocument/2006/relationships/hyperlink" Target="http://hayatsk.info/news/92698" TargetMode="External" /><Relationship Id="rId33" Type="http://schemas.openxmlformats.org/officeDocument/2006/relationships/hyperlink" Target="http://hayatsk.info/news/92683" TargetMode="External" /><Relationship Id="rId34" Type="http://schemas.openxmlformats.org/officeDocument/2006/relationships/hyperlink" Target="http://hayatsk.info/news/92681" TargetMode="External" /><Relationship Id="rId35" Type="http://schemas.openxmlformats.org/officeDocument/2006/relationships/hyperlink" Target="http://hayatsk.info/news/92692" TargetMode="External" /><Relationship Id="rId36" Type="http://schemas.openxmlformats.org/officeDocument/2006/relationships/hyperlink" Target="http://hayatsk.info/news/92713" TargetMode="External" /><Relationship Id="rId37" Type="http://schemas.openxmlformats.org/officeDocument/2006/relationships/hyperlink" Target="http://hayatsk.info/news/92717" TargetMode="External" /><Relationship Id="rId38" Type="http://schemas.openxmlformats.org/officeDocument/2006/relationships/hyperlink" Target="http://hayatsk.info/news/92731" TargetMode="External" /><Relationship Id="rId39" Type="http://schemas.openxmlformats.org/officeDocument/2006/relationships/hyperlink" Target="http://hayatsk.info/news/92726" TargetMode="External" /><Relationship Id="rId40" Type="http://schemas.openxmlformats.org/officeDocument/2006/relationships/hyperlink" Target="http://hayatsk.info/news/92769" TargetMode="External" /><Relationship Id="rId41" Type="http://schemas.openxmlformats.org/officeDocument/2006/relationships/hyperlink" Target="http://hayatsk.info/news/92790" TargetMode="External" /><Relationship Id="rId42" Type="http://schemas.openxmlformats.org/officeDocument/2006/relationships/hyperlink" Target="http://hayatsk.info/news/92773" TargetMode="External" /><Relationship Id="rId43" Type="http://schemas.openxmlformats.org/officeDocument/2006/relationships/hyperlink" Target="http://hayatsk.info/news/92782" TargetMode="External" /><Relationship Id="rId44" Type="http://schemas.openxmlformats.org/officeDocument/2006/relationships/hyperlink" Target="http://hayatsk.info/news/92795" TargetMode="External" /><Relationship Id="rId45" Type="http://schemas.openxmlformats.org/officeDocument/2006/relationships/hyperlink" Target="http://hayatsk.info/news/92879" TargetMode="External" /><Relationship Id="rId46" Type="http://schemas.openxmlformats.org/officeDocument/2006/relationships/hyperlink" Target="http://hayatsk.info/news/92892" TargetMode="External" /><Relationship Id="rId47" Type="http://schemas.openxmlformats.org/officeDocument/2006/relationships/hyperlink" Target="http://hayatsk.info/news/92895" TargetMode="External" /><Relationship Id="rId48" Type="http://schemas.openxmlformats.org/officeDocument/2006/relationships/hyperlink" Target="http://hayatsk.info/news/92906" TargetMode="External" /><Relationship Id="rId49" Type="http://schemas.openxmlformats.org/officeDocument/2006/relationships/hyperlink" Target="http://hayatsk.info/news/92941" TargetMode="External" /><Relationship Id="rId50" Type="http://schemas.openxmlformats.org/officeDocument/2006/relationships/hyperlink" Target="http://hayatsk.info/news/92956" TargetMode="External" /><Relationship Id="rId51" Type="http://schemas.openxmlformats.org/officeDocument/2006/relationships/hyperlink" Target="http://hayatsk.info/news/92958" TargetMode="External" /><Relationship Id="rId52" Type="http://schemas.openxmlformats.org/officeDocument/2006/relationships/hyperlink" Target="http://hayatsk.info/news/92962" TargetMode="External" /><Relationship Id="rId53" Type="http://schemas.openxmlformats.org/officeDocument/2006/relationships/hyperlink" Target="http://hayatsk.info/news/92978" TargetMode="External" /><Relationship Id="rId54" Type="http://schemas.openxmlformats.org/officeDocument/2006/relationships/hyperlink" Target="http://hayatsk.info/news/92992" TargetMode="External" /><Relationship Id="rId55" Type="http://schemas.openxmlformats.org/officeDocument/2006/relationships/hyperlink" Target="http://hayatsk.info/news/92999" TargetMode="External" /><Relationship Id="rId56" Type="http://schemas.openxmlformats.org/officeDocument/2006/relationships/hyperlink" Target="http://hayatsk.info/news/92995" TargetMode="External" /><Relationship Id="rId57" Type="http://schemas.openxmlformats.org/officeDocument/2006/relationships/hyperlink" Target="http://hayatsk.info/news/92986" TargetMode="External" /><Relationship Id="rId58" Type="http://schemas.openxmlformats.org/officeDocument/2006/relationships/hyperlink" Target="http://hayatsk.info/news/92997" TargetMode="External" /><Relationship Id="rId59" Type="http://schemas.openxmlformats.org/officeDocument/2006/relationships/hyperlink" Target="http://hayatsk.info/news/93001" TargetMode="External" /><Relationship Id="rId60" Type="http://schemas.openxmlformats.org/officeDocument/2006/relationships/hyperlink" Target="http://hayatsk.info/news/91988" TargetMode="External" /><Relationship Id="rId61" Type="http://schemas.openxmlformats.org/officeDocument/2006/relationships/hyperlink" Target="http://hayatsk.info/news/91994" TargetMode="External" /><Relationship Id="rId62" Type="http://schemas.openxmlformats.org/officeDocument/2006/relationships/hyperlink" Target="http://hayatsk.info/news/92004" TargetMode="External" /><Relationship Id="rId63" Type="http://schemas.openxmlformats.org/officeDocument/2006/relationships/hyperlink" Target="http://hayatsk.info/news/92006" TargetMode="External" /><Relationship Id="rId64" Type="http://schemas.openxmlformats.org/officeDocument/2006/relationships/hyperlink" Target="http://hayatsk.info/news/92007" TargetMode="External" /><Relationship Id="rId65" Type="http://schemas.openxmlformats.org/officeDocument/2006/relationships/hyperlink" Target="http://hayatsk.info/news/92036" TargetMode="External" /><Relationship Id="rId66" Type="http://schemas.openxmlformats.org/officeDocument/2006/relationships/hyperlink" Target="http://hayatsk.info/news/92027" TargetMode="External" /><Relationship Id="rId67" Type="http://schemas.openxmlformats.org/officeDocument/2006/relationships/hyperlink" Target="http://hayatsk.info/news/92034" TargetMode="External" /><Relationship Id="rId68" Type="http://schemas.openxmlformats.org/officeDocument/2006/relationships/hyperlink" Target="http://hayatsk.info/news/92028" TargetMode="External" /><Relationship Id="rId69" Type="http://schemas.openxmlformats.org/officeDocument/2006/relationships/hyperlink" Target="http://hayatsk.info/news/92033" TargetMode="External" /><Relationship Id="rId70" Type="http://schemas.openxmlformats.org/officeDocument/2006/relationships/hyperlink" Target="http://hayatsk.info/news/92062" TargetMode="External" /><Relationship Id="rId71" Type="http://schemas.openxmlformats.org/officeDocument/2006/relationships/hyperlink" Target="http://hayatsk.info/news/92064" TargetMode="External" /><Relationship Id="rId72" Type="http://schemas.openxmlformats.org/officeDocument/2006/relationships/hyperlink" Target="http://hayatsk.info/news/92063" TargetMode="External" /><Relationship Id="rId73" Type="http://schemas.openxmlformats.org/officeDocument/2006/relationships/hyperlink" Target="http://hayatsk.info/news/92083" TargetMode="External" /><Relationship Id="rId74" Type="http://schemas.openxmlformats.org/officeDocument/2006/relationships/hyperlink" Target="http://hayatsk.info/news/92071" TargetMode="External" /><Relationship Id="rId75" Type="http://schemas.openxmlformats.org/officeDocument/2006/relationships/hyperlink" Target="http://hayatsk.info/news/92079" TargetMode="External" /><Relationship Id="rId76" Type="http://schemas.openxmlformats.org/officeDocument/2006/relationships/hyperlink" Target="http://hayatsk.info/news/92088" TargetMode="External" /><Relationship Id="rId77" Type="http://schemas.openxmlformats.org/officeDocument/2006/relationships/hyperlink" Target="http://hayatsk.info/news/92102" TargetMode="External" /><Relationship Id="rId78" Type="http://schemas.openxmlformats.org/officeDocument/2006/relationships/hyperlink" Target="http://hayatsk.info/news/92098" TargetMode="External" /><Relationship Id="rId79" Type="http://schemas.openxmlformats.org/officeDocument/2006/relationships/hyperlink" Target="http://hayatsk.info/news/92107" TargetMode="External" /><Relationship Id="rId80" Type="http://schemas.openxmlformats.org/officeDocument/2006/relationships/hyperlink" Target="http://hayatsk.info/news/92101" TargetMode="External" /><Relationship Id="rId81" Type="http://schemas.openxmlformats.org/officeDocument/2006/relationships/hyperlink" Target="http://hayatsk.info/news/92113" TargetMode="External" /><Relationship Id="rId82" Type="http://schemas.openxmlformats.org/officeDocument/2006/relationships/hyperlink" Target="http://hayatsk.info/news/92131" TargetMode="External" /><Relationship Id="rId83" Type="http://schemas.openxmlformats.org/officeDocument/2006/relationships/hyperlink" Target="http://hayatsk.info/news/92155" TargetMode="External" /><Relationship Id="rId84" Type="http://schemas.openxmlformats.org/officeDocument/2006/relationships/hyperlink" Target="http://hayatsk.info/news/92193" TargetMode="External" /><Relationship Id="rId85" Type="http://schemas.openxmlformats.org/officeDocument/2006/relationships/hyperlink" Target="http://hayatsk.info/news/92200" TargetMode="External" /><Relationship Id="rId86" Type="http://schemas.openxmlformats.org/officeDocument/2006/relationships/hyperlink" Target="http://hayatsk.info/news/92194" TargetMode="External" /><Relationship Id="rId87" Type="http://schemas.openxmlformats.org/officeDocument/2006/relationships/hyperlink" Target="http://hayatsk.info/news/92197" TargetMode="External" /><Relationship Id="rId88" Type="http://schemas.openxmlformats.org/officeDocument/2006/relationships/hyperlink" Target="http://hayatsk.info/news/92251" TargetMode="External" /><Relationship Id="rId89" Type="http://schemas.openxmlformats.org/officeDocument/2006/relationships/hyperlink" Target="http://hayatsk.info/news/92242" TargetMode="External" /><Relationship Id="rId90" Type="http://schemas.openxmlformats.org/officeDocument/2006/relationships/hyperlink" Target="http://hayatsk.info/news/92249" TargetMode="External" /><Relationship Id="rId91" Type="http://schemas.openxmlformats.org/officeDocument/2006/relationships/hyperlink" Target="http://hayatsk.info/news/92231" TargetMode="External" /><Relationship Id="rId92" Type="http://schemas.openxmlformats.org/officeDocument/2006/relationships/hyperlink" Target="http://hayatsk.info/news/92355" TargetMode="External" /><Relationship Id="rId93" Type="http://schemas.openxmlformats.org/officeDocument/2006/relationships/hyperlink" Target="http://hayatsk.info/news/92358" TargetMode="External" /><Relationship Id="rId94" Type="http://schemas.openxmlformats.org/officeDocument/2006/relationships/hyperlink" Target="http://hayatsk.info/news/92399" TargetMode="External" /><Relationship Id="rId95" Type="http://schemas.openxmlformats.org/officeDocument/2006/relationships/hyperlink" Target="http://hayatsk.info/news/92398" TargetMode="External" /><Relationship Id="rId96" Type="http://schemas.openxmlformats.org/officeDocument/2006/relationships/hyperlink" Target="http://hayatsk.info/news/92438" TargetMode="External" /><Relationship Id="rId97" Type="http://schemas.openxmlformats.org/officeDocument/2006/relationships/hyperlink" Target="http://hayatsk.info/news/92441" TargetMode="External" /><Relationship Id="rId98" Type="http://schemas.openxmlformats.org/officeDocument/2006/relationships/hyperlink" Target="http://hayatsk.info/news/92442" TargetMode="External" /><Relationship Id="rId99" Type="http://schemas.openxmlformats.org/officeDocument/2006/relationships/hyperlink" Target="http://hayatsk.info/news/92443" TargetMode="External" /><Relationship Id="rId100" Type="http://schemas.openxmlformats.org/officeDocument/2006/relationships/hyperlink" Target="http://hayatsk.info/news/92445" TargetMode="External" /><Relationship Id="rId101" Type="http://schemas.openxmlformats.org/officeDocument/2006/relationships/hyperlink" Target="http://hayatsk.info/news/92437" TargetMode="External" /><Relationship Id="rId102" Type="http://schemas.openxmlformats.org/officeDocument/2006/relationships/hyperlink" Target="http://hayatsk.info/news/92436" TargetMode="External" /><Relationship Id="rId103" Type="http://schemas.openxmlformats.org/officeDocument/2006/relationships/hyperlink" Target="http://hayatsk.info/news/92432" TargetMode="External" /><Relationship Id="rId104" Type="http://schemas.openxmlformats.org/officeDocument/2006/relationships/hyperlink" Target="http://hayatsk.info/news/92444" TargetMode="External" /><Relationship Id="rId105" Type="http://schemas.openxmlformats.org/officeDocument/2006/relationships/hyperlink" Target="http://hayatsk.info/news/92457" TargetMode="External" /><Relationship Id="rId106" Type="http://schemas.openxmlformats.org/officeDocument/2006/relationships/hyperlink" Target="http://hayatsk.info/news/92447" TargetMode="External" /><Relationship Id="rId107" Type="http://schemas.openxmlformats.org/officeDocument/2006/relationships/hyperlink" Target="http://hayatsk.info/news/92457" TargetMode="External" /><Relationship Id="rId108" Type="http://schemas.openxmlformats.org/officeDocument/2006/relationships/hyperlink" Target="http://hayatsk.info/news/92482" TargetMode="External" /><Relationship Id="rId109" Type="http://schemas.openxmlformats.org/officeDocument/2006/relationships/hyperlink" Target="http://hayatsk.info/news/92471" TargetMode="External" /><Relationship Id="rId110" Type="http://schemas.openxmlformats.org/officeDocument/2006/relationships/hyperlink" Target="http://hayatsk.info/news/92472" TargetMode="External" /><Relationship Id="rId111" Type="http://schemas.openxmlformats.org/officeDocument/2006/relationships/hyperlink" Target="http://hayatsk.info/news/92473" TargetMode="External" /><Relationship Id="rId112" Type="http://schemas.openxmlformats.org/officeDocument/2006/relationships/hyperlink" Target="http://hayatsk.info/news/92481" TargetMode="External" /><Relationship Id="rId113" Type="http://schemas.openxmlformats.org/officeDocument/2006/relationships/hyperlink" Target="http://hayatsk.info/news/92480" TargetMode="External" /><Relationship Id="rId114" Type="http://schemas.openxmlformats.org/officeDocument/2006/relationships/hyperlink" Target="http://hayatsk.info/news/92487" TargetMode="External" /><Relationship Id="rId115" Type="http://schemas.openxmlformats.org/officeDocument/2006/relationships/hyperlink" Target="http://hayatsk.info/news/92530" TargetMode="External" /><Relationship Id="rId116" Type="http://schemas.openxmlformats.org/officeDocument/2006/relationships/hyperlink" Target="http://hayatsk.info/news/92522" TargetMode="External" /><Relationship Id="rId117" Type="http://schemas.openxmlformats.org/officeDocument/2006/relationships/hyperlink" Target="http://hayatsk.info/news/92525" TargetMode="External" /><Relationship Id="rId118" Type="http://schemas.openxmlformats.org/officeDocument/2006/relationships/hyperlink" Target="http://hayatsk.info/news/92534" TargetMode="External" /><Relationship Id="rId119" Type="http://schemas.openxmlformats.org/officeDocument/2006/relationships/hyperlink" Target="http://hayatsk.info/news/92540" TargetMode="External" /><Relationship Id="rId120" Type="http://schemas.openxmlformats.org/officeDocument/2006/relationships/hyperlink" Target="http://hayatsk.info/news/92561" TargetMode="External" /><Relationship Id="rId121" Type="http://schemas.openxmlformats.org/officeDocument/2006/relationships/hyperlink" Target="http://hayatsk.info/news/92556" TargetMode="External" /><Relationship Id="rId122" Type="http://schemas.openxmlformats.org/officeDocument/2006/relationships/hyperlink" Target="http://hayatsk.info/news/92582" TargetMode="External" /><Relationship Id="rId123" Type="http://schemas.openxmlformats.org/officeDocument/2006/relationships/hyperlink" Target="http://hayatsk.info/news/92597" TargetMode="External" /><Relationship Id="rId124" Type="http://schemas.openxmlformats.org/officeDocument/2006/relationships/hyperlink" Target="http://hayatsk.info/news/92594" TargetMode="External" /><Relationship Id="rId125" Type="http://schemas.openxmlformats.org/officeDocument/2006/relationships/hyperlink" Target="http://hayatsk.info/news/92603" TargetMode="External" /><Relationship Id="rId126" Type="http://schemas.openxmlformats.org/officeDocument/2006/relationships/hyperlink" Target="http://hayatsk.info/news/92604" TargetMode="External" /><Relationship Id="rId127" Type="http://schemas.openxmlformats.org/officeDocument/2006/relationships/hyperlink" Target="http://hayatsk.info/news/92598" TargetMode="External" /><Relationship Id="rId128" Type="http://schemas.openxmlformats.org/officeDocument/2006/relationships/hyperlink" Target="https://pbs.twimg.com/media/EFdSnExU0AIXgD3.jpg" TargetMode="External" /><Relationship Id="rId129" Type="http://schemas.openxmlformats.org/officeDocument/2006/relationships/hyperlink" Target="https://pbs.twimg.com/media/EFiaJZ_XkAAtMrr.jpg" TargetMode="External" /><Relationship Id="rId130" Type="http://schemas.openxmlformats.org/officeDocument/2006/relationships/hyperlink" Target="https://pbs.twimg.com/media/CfSvGS0UEAATyGR.jpg" TargetMode="External" /><Relationship Id="rId131" Type="http://schemas.openxmlformats.org/officeDocument/2006/relationships/hyperlink" Target="https://pbs.twimg.com/media/CfSvGS0UEAATyGR.jpg" TargetMode="External" /><Relationship Id="rId132" Type="http://schemas.openxmlformats.org/officeDocument/2006/relationships/hyperlink" Target="https://pbs.twimg.com/media/CgQy9qUUUAA12QT.png" TargetMode="External" /><Relationship Id="rId133" Type="http://schemas.openxmlformats.org/officeDocument/2006/relationships/hyperlink" Target="https://pbs.twimg.com/media/EF0GvyYXkAAm77e.jpg" TargetMode="External" /><Relationship Id="rId134" Type="http://schemas.openxmlformats.org/officeDocument/2006/relationships/hyperlink" Target="https://pbs.twimg.com/media/EF-KVbvUUAEyIQO.jpg" TargetMode="External" /><Relationship Id="rId135" Type="http://schemas.openxmlformats.org/officeDocument/2006/relationships/hyperlink" Target="https://pbs.twimg.com/ext_tw_video_thumb/1179903069896810497/pu/img/tXcvnMf_SDtaLKQm.jpg" TargetMode="External" /><Relationship Id="rId136" Type="http://schemas.openxmlformats.org/officeDocument/2006/relationships/hyperlink" Target="https://pbs.twimg.com/ext_tw_video_thumb/1180017793246388224/pu/img/3db7fT82kyOQIgil.jpg" TargetMode="External" /><Relationship Id="rId137" Type="http://schemas.openxmlformats.org/officeDocument/2006/relationships/hyperlink" Target="https://pbs.twimg.com/ext_tw_video_thumb/1174311113133109248/pu/img/stP6OYctydNj7llj.jpg" TargetMode="External" /><Relationship Id="rId138" Type="http://schemas.openxmlformats.org/officeDocument/2006/relationships/hyperlink" Target="https://pbs.twimg.com/media/EFc81N_VAAEy-yt.jpg" TargetMode="External" /><Relationship Id="rId139" Type="http://schemas.openxmlformats.org/officeDocument/2006/relationships/hyperlink" Target="https://pbs.twimg.com/media/EF2haLdW4AEeDl4.png" TargetMode="External" /><Relationship Id="rId140" Type="http://schemas.openxmlformats.org/officeDocument/2006/relationships/hyperlink" Target="https://pbs.twimg.com/media/EF2kmeNU0AA6YOy.png" TargetMode="External" /><Relationship Id="rId141" Type="http://schemas.openxmlformats.org/officeDocument/2006/relationships/hyperlink" Target="https://pbs.twimg.com/media/EGTe7SgU0AA310T.jpg" TargetMode="External" /><Relationship Id="rId142" Type="http://schemas.openxmlformats.org/officeDocument/2006/relationships/hyperlink" Target="https://pbs.twimg.com/media/EF8Mp5vXYAArrCo.png" TargetMode="External" /><Relationship Id="rId143" Type="http://schemas.openxmlformats.org/officeDocument/2006/relationships/hyperlink" Target="https://pbs.twimg.com/media/EF8M7YWWwAAP8y1.png" TargetMode="External" /><Relationship Id="rId144" Type="http://schemas.openxmlformats.org/officeDocument/2006/relationships/hyperlink" Target="https://pbs.twimg.com/media/EF8XQ86W4AE9w53.png" TargetMode="External" /><Relationship Id="rId145" Type="http://schemas.openxmlformats.org/officeDocument/2006/relationships/hyperlink" Target="https://pbs.twimg.com/media/EF9PkCSXUAES6mD.jpg" TargetMode="External" /><Relationship Id="rId146" Type="http://schemas.openxmlformats.org/officeDocument/2006/relationships/hyperlink" Target="https://pbs.twimg.com/media/EF9PuNiXYAY8f7Z.jpg" TargetMode="External" /><Relationship Id="rId147" Type="http://schemas.openxmlformats.org/officeDocument/2006/relationships/hyperlink" Target="https://pbs.twimg.com/media/EF9P3aJW4AITjwD.jpg" TargetMode="External" /><Relationship Id="rId148" Type="http://schemas.openxmlformats.org/officeDocument/2006/relationships/hyperlink" Target="https://pbs.twimg.com/media/EF9QCktWoAEkawY.jpg" TargetMode="External" /><Relationship Id="rId149" Type="http://schemas.openxmlformats.org/officeDocument/2006/relationships/hyperlink" Target="https://pbs.twimg.com/media/EF9QLcGW4AAmuI2.jpg" TargetMode="External" /><Relationship Id="rId150" Type="http://schemas.openxmlformats.org/officeDocument/2006/relationships/hyperlink" Target="https://pbs.twimg.com/media/EGBRteNW4AAWeDv.png" TargetMode="External" /><Relationship Id="rId151" Type="http://schemas.openxmlformats.org/officeDocument/2006/relationships/hyperlink" Target="https://pbs.twimg.com/media/EGBSPXjXYAAU5wC.png" TargetMode="External" /><Relationship Id="rId152" Type="http://schemas.openxmlformats.org/officeDocument/2006/relationships/hyperlink" Target="https://pbs.twimg.com/media/EGBSkOqXkAEXkI6.png" TargetMode="External" /><Relationship Id="rId153" Type="http://schemas.openxmlformats.org/officeDocument/2006/relationships/hyperlink" Target="https://pbs.twimg.com/media/EGBS9xpWoAA4a4M.png" TargetMode="External" /><Relationship Id="rId154" Type="http://schemas.openxmlformats.org/officeDocument/2006/relationships/hyperlink" Target="https://pbs.twimg.com/media/EGBiCIWWoAAH62a.png" TargetMode="External" /><Relationship Id="rId155" Type="http://schemas.openxmlformats.org/officeDocument/2006/relationships/hyperlink" Target="https://pbs.twimg.com/media/EGCzFl9X0AYPCTE.jpg" TargetMode="External" /><Relationship Id="rId156" Type="http://schemas.openxmlformats.org/officeDocument/2006/relationships/hyperlink" Target="https://pbs.twimg.com/media/EGCzQg6W4AAWjyc.jpg" TargetMode="External" /><Relationship Id="rId157" Type="http://schemas.openxmlformats.org/officeDocument/2006/relationships/hyperlink" Target="https://pbs.twimg.com/media/EGCzcOLWkAIIECH.jpg" TargetMode="External" /><Relationship Id="rId158" Type="http://schemas.openxmlformats.org/officeDocument/2006/relationships/hyperlink" Target="https://pbs.twimg.com/media/EGGmrzwWsAAnbin.jpg" TargetMode="External" /><Relationship Id="rId159" Type="http://schemas.openxmlformats.org/officeDocument/2006/relationships/hyperlink" Target="https://pbs.twimg.com/media/EGGmxB5W4AEnaAm.jpg" TargetMode="External" /><Relationship Id="rId160" Type="http://schemas.openxmlformats.org/officeDocument/2006/relationships/hyperlink" Target="https://pbs.twimg.com/media/EGGm0wyWoAINTHw.jpg" TargetMode="External" /><Relationship Id="rId161" Type="http://schemas.openxmlformats.org/officeDocument/2006/relationships/hyperlink" Target="https://pbs.twimg.com/media/EGGm5dfXYAAGw8g.jpg" TargetMode="External" /><Relationship Id="rId162" Type="http://schemas.openxmlformats.org/officeDocument/2006/relationships/hyperlink" Target="https://pbs.twimg.com/media/EGHEMRWWoAEVx1P.jpg" TargetMode="External" /><Relationship Id="rId163" Type="http://schemas.openxmlformats.org/officeDocument/2006/relationships/hyperlink" Target="https://pbs.twimg.com/media/EGQKu7dW4AIKG0g.png" TargetMode="External" /><Relationship Id="rId164" Type="http://schemas.openxmlformats.org/officeDocument/2006/relationships/hyperlink" Target="https://pbs.twimg.com/media/EGQnt-XXoAIlnnJ.png" TargetMode="External" /><Relationship Id="rId165" Type="http://schemas.openxmlformats.org/officeDocument/2006/relationships/hyperlink" Target="https://pbs.twimg.com/media/EGQ9jyBXYAExd49.png" TargetMode="External" /><Relationship Id="rId166" Type="http://schemas.openxmlformats.org/officeDocument/2006/relationships/hyperlink" Target="https://pbs.twimg.com/media/EGQ9uu1W4AA8bV6.png" TargetMode="External" /><Relationship Id="rId167" Type="http://schemas.openxmlformats.org/officeDocument/2006/relationships/hyperlink" Target="https://pbs.twimg.com/media/EGR9bYZW4AEFnht.jpg" TargetMode="External" /><Relationship Id="rId168" Type="http://schemas.openxmlformats.org/officeDocument/2006/relationships/hyperlink" Target="https://pbs.twimg.com/media/EGVa3CiXYAIDYBQ.png" TargetMode="External" /><Relationship Id="rId169" Type="http://schemas.openxmlformats.org/officeDocument/2006/relationships/hyperlink" Target="https://pbs.twimg.com/media/EGVbBvFX0AEMIX9.png" TargetMode="External" /><Relationship Id="rId170" Type="http://schemas.openxmlformats.org/officeDocument/2006/relationships/hyperlink" Target="https://pbs.twimg.com/media/EGVbQelXYAEdIF_.png" TargetMode="External" /><Relationship Id="rId171" Type="http://schemas.openxmlformats.org/officeDocument/2006/relationships/hyperlink" Target="https://pbs.twimg.com/media/EGWDiCEXYAA0kDZ.png" TargetMode="External" /><Relationship Id="rId172" Type="http://schemas.openxmlformats.org/officeDocument/2006/relationships/hyperlink" Target="https://pbs.twimg.com/media/EGXGVYUWwAI2COl.jpg" TargetMode="External" /><Relationship Id="rId173" Type="http://schemas.openxmlformats.org/officeDocument/2006/relationships/hyperlink" Target="https://pbs.twimg.com/media/EGXGnM2XkAERqw7.jpg" TargetMode="External" /><Relationship Id="rId174" Type="http://schemas.openxmlformats.org/officeDocument/2006/relationships/hyperlink" Target="https://pbs.twimg.com/media/EGXHE7iW4AEQQlA.jpg" TargetMode="External" /><Relationship Id="rId175" Type="http://schemas.openxmlformats.org/officeDocument/2006/relationships/hyperlink" Target="https://pbs.twimg.com/media/EGXHSPiXUAEBsJr.jpg" TargetMode="External" /><Relationship Id="rId176" Type="http://schemas.openxmlformats.org/officeDocument/2006/relationships/hyperlink" Target="https://pbs.twimg.com/media/EGXHcS0X0AYjqY7.jpg" TargetMode="External" /><Relationship Id="rId177" Type="http://schemas.openxmlformats.org/officeDocument/2006/relationships/hyperlink" Target="https://pbs.twimg.com/media/EGXHq4wX0AEO83j.jpg" TargetMode="External" /><Relationship Id="rId178" Type="http://schemas.openxmlformats.org/officeDocument/2006/relationships/hyperlink" Target="https://pbs.twimg.com/media/EFTHc4RW4AAauD9.jpg" TargetMode="External" /><Relationship Id="rId179" Type="http://schemas.openxmlformats.org/officeDocument/2006/relationships/hyperlink" Target="https://pbs.twimg.com/media/EFTHk5qXYAIx6Ph.jpg" TargetMode="External" /><Relationship Id="rId180" Type="http://schemas.openxmlformats.org/officeDocument/2006/relationships/hyperlink" Target="https://pbs.twimg.com/media/EFTHqJOX4AAgPqf.jpg" TargetMode="External" /><Relationship Id="rId181" Type="http://schemas.openxmlformats.org/officeDocument/2006/relationships/hyperlink" Target="https://pbs.twimg.com/media/EFTHurYX4AAw30O.jpg" TargetMode="External" /><Relationship Id="rId182" Type="http://schemas.openxmlformats.org/officeDocument/2006/relationships/hyperlink" Target="https://pbs.twimg.com/media/EFTHyfLXUAEaU1d.jpg" TargetMode="External" /><Relationship Id="rId183" Type="http://schemas.openxmlformats.org/officeDocument/2006/relationships/hyperlink" Target="https://pbs.twimg.com/media/EFUMUY9XsAE-xta.jpg" TargetMode="External" /><Relationship Id="rId184" Type="http://schemas.openxmlformats.org/officeDocument/2006/relationships/hyperlink" Target="https://pbs.twimg.com/media/EFUMa1IXoAIVvne.jpg" TargetMode="External" /><Relationship Id="rId185" Type="http://schemas.openxmlformats.org/officeDocument/2006/relationships/hyperlink" Target="https://pbs.twimg.com/media/EFUMt7kX4AUAKoz.jpg" TargetMode="External" /><Relationship Id="rId186" Type="http://schemas.openxmlformats.org/officeDocument/2006/relationships/hyperlink" Target="https://pbs.twimg.com/media/EFUMz6kXkAYE7dW.jpg" TargetMode="External" /><Relationship Id="rId187" Type="http://schemas.openxmlformats.org/officeDocument/2006/relationships/hyperlink" Target="https://pbs.twimg.com/media/EFUM74tX4AEkzeE.jpg" TargetMode="External" /><Relationship Id="rId188" Type="http://schemas.openxmlformats.org/officeDocument/2006/relationships/hyperlink" Target="https://pbs.twimg.com/media/EFXmMwPXkAIQ64y.png" TargetMode="External" /><Relationship Id="rId189" Type="http://schemas.openxmlformats.org/officeDocument/2006/relationships/hyperlink" Target="https://pbs.twimg.com/media/EFXmWIcWkAAev2d.png" TargetMode="External" /><Relationship Id="rId190" Type="http://schemas.openxmlformats.org/officeDocument/2006/relationships/hyperlink" Target="https://pbs.twimg.com/media/EFXmkYXXoAIrna0.png" TargetMode="External" /><Relationship Id="rId191" Type="http://schemas.openxmlformats.org/officeDocument/2006/relationships/hyperlink" Target="https://pbs.twimg.com/media/EFYRROWXYAAPVsH.png" TargetMode="External" /><Relationship Id="rId192" Type="http://schemas.openxmlformats.org/officeDocument/2006/relationships/hyperlink" Target="https://pbs.twimg.com/media/EFYRp1XXYAEoLvp.jpg" TargetMode="External" /><Relationship Id="rId193" Type="http://schemas.openxmlformats.org/officeDocument/2006/relationships/hyperlink" Target="https://pbs.twimg.com/media/EFZWBpQXYAc70N_.jpg" TargetMode="External" /><Relationship Id="rId194" Type="http://schemas.openxmlformats.org/officeDocument/2006/relationships/hyperlink" Target="https://pbs.twimg.com/media/EFZWMuQXsAU-4kd.jpg" TargetMode="External" /><Relationship Id="rId195" Type="http://schemas.openxmlformats.org/officeDocument/2006/relationships/hyperlink" Target="https://pbs.twimg.com/media/EFZWV8zXkAE0Xb1.jpg" TargetMode="External" /><Relationship Id="rId196" Type="http://schemas.openxmlformats.org/officeDocument/2006/relationships/hyperlink" Target="https://pbs.twimg.com/media/EFZWiLuWsAAlGrZ.jpg" TargetMode="External" /><Relationship Id="rId197" Type="http://schemas.openxmlformats.org/officeDocument/2006/relationships/hyperlink" Target="https://pbs.twimg.com/media/EFZWqjwXsAAhSHH.jpg" TargetMode="External" /><Relationship Id="rId198" Type="http://schemas.openxmlformats.org/officeDocument/2006/relationships/hyperlink" Target="https://pbs.twimg.com/media/EFZW3oUX4AA7v37.jpg" TargetMode="External" /><Relationship Id="rId199" Type="http://schemas.openxmlformats.org/officeDocument/2006/relationships/hyperlink" Target="https://pbs.twimg.com/media/EFZXDffWkAAAP4L.jpg" TargetMode="External" /><Relationship Id="rId200" Type="http://schemas.openxmlformats.org/officeDocument/2006/relationships/hyperlink" Target="https://pbs.twimg.com/media/EFZXMntXUAEaI71.jpg" TargetMode="External" /><Relationship Id="rId201" Type="http://schemas.openxmlformats.org/officeDocument/2006/relationships/hyperlink" Target="https://pbs.twimg.com/media/EFdT5paUUAEdNIN.png" TargetMode="External" /><Relationship Id="rId202" Type="http://schemas.openxmlformats.org/officeDocument/2006/relationships/hyperlink" Target="https://pbs.twimg.com/media/EFednExXoAEh4h5.jpg" TargetMode="External" /><Relationship Id="rId203" Type="http://schemas.openxmlformats.org/officeDocument/2006/relationships/hyperlink" Target="https://pbs.twimg.com/media/EFedvA_WoAIehxJ.jpg" TargetMode="External" /><Relationship Id="rId204" Type="http://schemas.openxmlformats.org/officeDocument/2006/relationships/hyperlink" Target="https://pbs.twimg.com/media/EFed4tSWwAAS_me.jpg" TargetMode="External" /><Relationship Id="rId205" Type="http://schemas.openxmlformats.org/officeDocument/2006/relationships/hyperlink" Target="https://pbs.twimg.com/media/EFed_OhXoAIbFv0.jpg" TargetMode="External" /><Relationship Id="rId206" Type="http://schemas.openxmlformats.org/officeDocument/2006/relationships/hyperlink" Target="https://pbs.twimg.com/media/EFiyPncWsAA5m_u.jpg" TargetMode="External" /><Relationship Id="rId207" Type="http://schemas.openxmlformats.org/officeDocument/2006/relationships/hyperlink" Target="https://pbs.twimg.com/media/EFiyaPkWsAIy81q.jpg" TargetMode="External" /><Relationship Id="rId208" Type="http://schemas.openxmlformats.org/officeDocument/2006/relationships/hyperlink" Target="https://pbs.twimg.com/media/EFiyh8kXkAAYsTl.jpg" TargetMode="External" /><Relationship Id="rId209" Type="http://schemas.openxmlformats.org/officeDocument/2006/relationships/hyperlink" Target="https://pbs.twimg.com/media/EFiypjBXUAE_pvF.jpg" TargetMode="External" /><Relationship Id="rId210" Type="http://schemas.openxmlformats.org/officeDocument/2006/relationships/hyperlink" Target="https://pbs.twimg.com/media/EFiyyFcWsAAWVCK.jpg" TargetMode="External" /><Relationship Id="rId211" Type="http://schemas.openxmlformats.org/officeDocument/2006/relationships/hyperlink" Target="https://pbs.twimg.com/media/EFsK2gPWsAA9Sj9.png" TargetMode="External" /><Relationship Id="rId212" Type="http://schemas.openxmlformats.org/officeDocument/2006/relationships/hyperlink" Target="https://pbs.twimg.com/media/EFshDcWX0AYlHyX.png" TargetMode="External" /><Relationship Id="rId213" Type="http://schemas.openxmlformats.org/officeDocument/2006/relationships/hyperlink" Target="https://pbs.twimg.com/media/EFt2BiSXUAEgkL0.jpg" TargetMode="External" /><Relationship Id="rId214" Type="http://schemas.openxmlformats.org/officeDocument/2006/relationships/hyperlink" Target="https://pbs.twimg.com/media/EFt2PcpXUAIPPAE.jpg" TargetMode="External" /><Relationship Id="rId215" Type="http://schemas.openxmlformats.org/officeDocument/2006/relationships/hyperlink" Target="https://pbs.twimg.com/media/EFxewIDXYAE_riD.png" TargetMode="External" /><Relationship Id="rId216" Type="http://schemas.openxmlformats.org/officeDocument/2006/relationships/hyperlink" Target="https://pbs.twimg.com/media/EFxe5vFWsAA2QBe.png" TargetMode="External" /><Relationship Id="rId217" Type="http://schemas.openxmlformats.org/officeDocument/2006/relationships/hyperlink" Target="https://pbs.twimg.com/media/EFxfC-nWsAUicBd.png" TargetMode="External" /><Relationship Id="rId218" Type="http://schemas.openxmlformats.org/officeDocument/2006/relationships/hyperlink" Target="https://pbs.twimg.com/media/EFxfMrzWwAEFmn_.png" TargetMode="External" /><Relationship Id="rId219" Type="http://schemas.openxmlformats.org/officeDocument/2006/relationships/hyperlink" Target="https://pbs.twimg.com/media/EFxfcqnW4AADLTW.png" TargetMode="External" /><Relationship Id="rId220" Type="http://schemas.openxmlformats.org/officeDocument/2006/relationships/hyperlink" Target="https://pbs.twimg.com/media/EFxfoTXWsAAQ_fR.png" TargetMode="External" /><Relationship Id="rId221" Type="http://schemas.openxmlformats.org/officeDocument/2006/relationships/hyperlink" Target="https://pbs.twimg.com/media/EFxf5BbX0AA5Usi.png" TargetMode="External" /><Relationship Id="rId222" Type="http://schemas.openxmlformats.org/officeDocument/2006/relationships/hyperlink" Target="https://pbs.twimg.com/media/EFxf-FvXoAAEsUX.png" TargetMode="External" /><Relationship Id="rId223" Type="http://schemas.openxmlformats.org/officeDocument/2006/relationships/hyperlink" Target="https://pbs.twimg.com/media/EFxgIO7WoAELnzf.png" TargetMode="External" /><Relationship Id="rId224" Type="http://schemas.openxmlformats.org/officeDocument/2006/relationships/hyperlink" Target="https://pbs.twimg.com/media/EFyD8GVXYAEsSC9.jpg" TargetMode="External" /><Relationship Id="rId225" Type="http://schemas.openxmlformats.org/officeDocument/2006/relationships/hyperlink" Target="https://pbs.twimg.com/media/EFyEHGrWoAA9MOw.png" TargetMode="External" /><Relationship Id="rId226" Type="http://schemas.openxmlformats.org/officeDocument/2006/relationships/hyperlink" Target="https://pbs.twimg.com/media/EFzAIdSXkAIg1zB.jpg" TargetMode="External" /><Relationship Id="rId227" Type="http://schemas.openxmlformats.org/officeDocument/2006/relationships/hyperlink" Target="https://pbs.twimg.com/media/EFzAXpqW4AANh0w.jpg" TargetMode="External" /><Relationship Id="rId228" Type="http://schemas.openxmlformats.org/officeDocument/2006/relationships/hyperlink" Target="https://pbs.twimg.com/media/EFzA91eW4AApQCh.jpg" TargetMode="External" /><Relationship Id="rId229" Type="http://schemas.openxmlformats.org/officeDocument/2006/relationships/hyperlink" Target="https://pbs.twimg.com/media/EFzBLIKW4AE7QOi.jpg" TargetMode="External" /><Relationship Id="rId230" Type="http://schemas.openxmlformats.org/officeDocument/2006/relationships/hyperlink" Target="https://pbs.twimg.com/media/EFzBVBmWkAAM3Jf.jpg" TargetMode="External" /><Relationship Id="rId231" Type="http://schemas.openxmlformats.org/officeDocument/2006/relationships/hyperlink" Target="https://pbs.twimg.com/media/EFzBd2aXYAAYCBu.jpg" TargetMode="External" /><Relationship Id="rId232" Type="http://schemas.openxmlformats.org/officeDocument/2006/relationships/hyperlink" Target="https://pbs.twimg.com/media/EFzBq9RWsAE9BWg.jpg" TargetMode="External" /><Relationship Id="rId233" Type="http://schemas.openxmlformats.org/officeDocument/2006/relationships/hyperlink" Target="https://pbs.twimg.com/media/EFzBzAQU4AMxMc1.jpg" TargetMode="External" /><Relationship Id="rId234" Type="http://schemas.openxmlformats.org/officeDocument/2006/relationships/hyperlink" Target="https://pbs.twimg.com/media/EF3M3MSWkAA0OMM.jpg" TargetMode="External" /><Relationship Id="rId235" Type="http://schemas.openxmlformats.org/officeDocument/2006/relationships/hyperlink" Target="https://pbs.twimg.com/media/EF3M9u_XkAABXtw.jpg" TargetMode="External" /><Relationship Id="rId236" Type="http://schemas.openxmlformats.org/officeDocument/2006/relationships/hyperlink" Target="https://pbs.twimg.com/media/EF3NYvmWwAUHOnN.jpg" TargetMode="External" /><Relationship Id="rId237" Type="http://schemas.openxmlformats.org/officeDocument/2006/relationships/hyperlink" Target="https://pbs.twimg.com/media/EF3NnaWWwAAApN3.jpg" TargetMode="External" /><Relationship Id="rId238" Type="http://schemas.openxmlformats.org/officeDocument/2006/relationships/hyperlink" Target="https://pbs.twimg.com/media/EF3NuM1XYAEReLx.jpg" TargetMode="External" /><Relationship Id="rId239" Type="http://schemas.openxmlformats.org/officeDocument/2006/relationships/hyperlink" Target="https://pbs.twimg.com/media/EF4L2HIWkAACHUi.jpg" TargetMode="External" /><Relationship Id="rId240" Type="http://schemas.openxmlformats.org/officeDocument/2006/relationships/hyperlink" Target="https://pbs.twimg.com/media/EF4MCT6XUAEVi5l.jpg" TargetMode="External" /><Relationship Id="rId241" Type="http://schemas.openxmlformats.org/officeDocument/2006/relationships/hyperlink" Target="https://pbs.twimg.com/media/EF4MMBSWwAEkLTS.jpg" TargetMode="External" /><Relationship Id="rId242" Type="http://schemas.openxmlformats.org/officeDocument/2006/relationships/hyperlink" Target="https://pbs.twimg.com/media/EF7p88zXkAAdpf-.png" TargetMode="External" /><Relationship Id="rId243" Type="http://schemas.openxmlformats.org/officeDocument/2006/relationships/hyperlink" Target="https://pbs.twimg.com/media/EF7qTjFXUAAxQgX.png" TargetMode="External" /><Relationship Id="rId244" Type="http://schemas.openxmlformats.org/officeDocument/2006/relationships/hyperlink" Target="https://pbs.twimg.com/media/EF7qZGgWoAAakoU.png" TargetMode="External" /><Relationship Id="rId245" Type="http://schemas.openxmlformats.org/officeDocument/2006/relationships/hyperlink" Target="https://pbs.twimg.com/media/EF7qmByXoAA0ZlY.png" TargetMode="External" /><Relationship Id="rId246" Type="http://schemas.openxmlformats.org/officeDocument/2006/relationships/hyperlink" Target="https://pbs.twimg.com/media/EF7qvYNXoAAfUu0.png" TargetMode="External" /><Relationship Id="rId247" Type="http://schemas.openxmlformats.org/officeDocument/2006/relationships/hyperlink" Target="http://pbs.twimg.com/profile_images/902558217380569088/RgqFjsNR_normal.jpg" TargetMode="External" /><Relationship Id="rId248" Type="http://schemas.openxmlformats.org/officeDocument/2006/relationships/hyperlink" Target="https://pbs.twimg.com/media/EFdSnExU0AIXgD3.jpg" TargetMode="External" /><Relationship Id="rId249" Type="http://schemas.openxmlformats.org/officeDocument/2006/relationships/hyperlink" Target="http://pbs.twimg.com/profile_images/1139483403680735232/7Sc2etVq_normal.png" TargetMode="External" /><Relationship Id="rId250" Type="http://schemas.openxmlformats.org/officeDocument/2006/relationships/hyperlink" Target="http://pbs.twimg.com/profile_images/813367594044588033/sKqbTg_C_normal.jpg" TargetMode="External" /><Relationship Id="rId251" Type="http://schemas.openxmlformats.org/officeDocument/2006/relationships/hyperlink" Target="http://pbs.twimg.com/profile_images/2602191876/fblogonews_normal.jpg" TargetMode="External" /><Relationship Id="rId252" Type="http://schemas.openxmlformats.org/officeDocument/2006/relationships/hyperlink" Target="https://pbs.twimg.com/media/EFiaJZ_XkAAtMrr.jpg" TargetMode="External" /><Relationship Id="rId253" Type="http://schemas.openxmlformats.org/officeDocument/2006/relationships/hyperlink" Target="https://pbs.twimg.com/media/CfSvGS0UEAATyGR.jpg" TargetMode="External" /><Relationship Id="rId254" Type="http://schemas.openxmlformats.org/officeDocument/2006/relationships/hyperlink" Target="https://pbs.twimg.com/media/CfSvGS0UEAATyGR.jpg" TargetMode="External" /><Relationship Id="rId255" Type="http://schemas.openxmlformats.org/officeDocument/2006/relationships/hyperlink" Target="http://pbs.twimg.com/profile_images/378800000645849060/398a3c54ea975a5e66a35a1d7e5897cd_normal.jpeg" TargetMode="External" /><Relationship Id="rId256" Type="http://schemas.openxmlformats.org/officeDocument/2006/relationships/hyperlink" Target="http://pbs.twimg.com/profile_images/378800000645849060/398a3c54ea975a5e66a35a1d7e5897cd_normal.jpeg" TargetMode="External" /><Relationship Id="rId257" Type="http://schemas.openxmlformats.org/officeDocument/2006/relationships/hyperlink" Target="https://pbs.twimg.com/media/CgQy9qUUUAA12QT.png" TargetMode="External" /><Relationship Id="rId258" Type="http://schemas.openxmlformats.org/officeDocument/2006/relationships/hyperlink" Target="http://pbs.twimg.com/profile_images/914499125458153472/3DQJwBfd_normal.jpg" TargetMode="External" /><Relationship Id="rId259" Type="http://schemas.openxmlformats.org/officeDocument/2006/relationships/hyperlink" Target="https://pbs.twimg.com/media/EF0GvyYXkAAm77e.jpg" TargetMode="External" /><Relationship Id="rId260" Type="http://schemas.openxmlformats.org/officeDocument/2006/relationships/hyperlink" Target="http://pbs.twimg.com/profile_images/378800000798772182/56314e6cababe6d6a4f08199cf2fe4b4_normal.png" TargetMode="External" /><Relationship Id="rId261" Type="http://schemas.openxmlformats.org/officeDocument/2006/relationships/hyperlink" Target="http://pbs.twimg.com/profile_images/1102966423746428930/0XObbRYl_normal.jpg" TargetMode="External" /><Relationship Id="rId262" Type="http://schemas.openxmlformats.org/officeDocument/2006/relationships/hyperlink" Target="http://pbs.twimg.com/profile_images/727776560682545152/mzNSIbFe_normal.jpg" TargetMode="External" /><Relationship Id="rId263" Type="http://schemas.openxmlformats.org/officeDocument/2006/relationships/hyperlink" Target="http://pbs.twimg.com/profile_images/727776560682545152/mzNSIbFe_normal.jpg" TargetMode="External" /><Relationship Id="rId264" Type="http://schemas.openxmlformats.org/officeDocument/2006/relationships/hyperlink" Target="http://pbs.twimg.com/profile_images/727776560682545152/mzNSIbFe_normal.jpg" TargetMode="External" /><Relationship Id="rId265" Type="http://schemas.openxmlformats.org/officeDocument/2006/relationships/hyperlink" Target="http://pbs.twimg.com/profile_images/727776560682545152/mzNSIbFe_normal.jpg" TargetMode="External" /><Relationship Id="rId266" Type="http://schemas.openxmlformats.org/officeDocument/2006/relationships/hyperlink" Target="http://pbs.twimg.com/profile_images/1179414679703171075/BItjUZlD_normal.jpg" TargetMode="External" /><Relationship Id="rId267" Type="http://schemas.openxmlformats.org/officeDocument/2006/relationships/hyperlink" Target="http://pbs.twimg.com/profile_images/724845343662301184/mUWLxHEX_normal.jpg" TargetMode="External" /><Relationship Id="rId268" Type="http://schemas.openxmlformats.org/officeDocument/2006/relationships/hyperlink" Target="http://pbs.twimg.com/profile_images/1133879359138390016/ZzXzCPX1_normal.png" TargetMode="External" /><Relationship Id="rId269" Type="http://schemas.openxmlformats.org/officeDocument/2006/relationships/hyperlink" Target="http://pbs.twimg.com/profile_images/1133879359138390016/ZzXzCPX1_normal.png" TargetMode="External" /><Relationship Id="rId270" Type="http://schemas.openxmlformats.org/officeDocument/2006/relationships/hyperlink" Target="http://pbs.twimg.com/profile_images/1132914555997315072/nmhCxbrD_normal.png" TargetMode="External" /><Relationship Id="rId271" Type="http://schemas.openxmlformats.org/officeDocument/2006/relationships/hyperlink" Target="http://pbs.twimg.com/profile_images/1132914555997315072/nmhCxbrD_normal.png" TargetMode="External" /><Relationship Id="rId272" Type="http://schemas.openxmlformats.org/officeDocument/2006/relationships/hyperlink" Target="http://pbs.twimg.com/profile_images/799213750712680448/Qa_qbQC5_normal.jpg" TargetMode="External" /><Relationship Id="rId273" Type="http://schemas.openxmlformats.org/officeDocument/2006/relationships/hyperlink" Target="http://pbs.twimg.com/profile_images/981047416353943552/8VlZKN_0_normal.jpg" TargetMode="External" /><Relationship Id="rId274" Type="http://schemas.openxmlformats.org/officeDocument/2006/relationships/hyperlink" Target="http://pbs.twimg.com/profile_images/983221439414394880/ou0O2Zs5_normal.jpg" TargetMode="External" /><Relationship Id="rId275" Type="http://schemas.openxmlformats.org/officeDocument/2006/relationships/hyperlink" Target="https://pbs.twimg.com/media/EF-KVbvUUAEyIQO.jpg" TargetMode="External" /><Relationship Id="rId276" Type="http://schemas.openxmlformats.org/officeDocument/2006/relationships/hyperlink" Target="http://pbs.twimg.com/profile_images/739726848179965952/ggg4hsXb_normal.jpg" TargetMode="External" /><Relationship Id="rId277" Type="http://schemas.openxmlformats.org/officeDocument/2006/relationships/hyperlink" Target="http://pbs.twimg.com/profile_images/739726848179965952/ggg4hsXb_normal.jpg" TargetMode="External" /><Relationship Id="rId278" Type="http://schemas.openxmlformats.org/officeDocument/2006/relationships/hyperlink" Target="https://pbs.twimg.com/ext_tw_video_thumb/1179903069896810497/pu/img/tXcvnMf_SDtaLKQm.jpg" TargetMode="External" /><Relationship Id="rId279" Type="http://schemas.openxmlformats.org/officeDocument/2006/relationships/hyperlink" Target="http://pbs.twimg.com/profile_images/1088712855950630912/gfQJUXic_normal.jpg" TargetMode="External" /><Relationship Id="rId280" Type="http://schemas.openxmlformats.org/officeDocument/2006/relationships/hyperlink" Target="http://pbs.twimg.com/profile_images/1094687415774691328/u-JHm3K6_normal.jpg" TargetMode="External" /><Relationship Id="rId281" Type="http://schemas.openxmlformats.org/officeDocument/2006/relationships/hyperlink" Target="http://pbs.twimg.com/profile_images/1094687415774691328/u-JHm3K6_normal.jpg" TargetMode="External" /><Relationship Id="rId282" Type="http://schemas.openxmlformats.org/officeDocument/2006/relationships/hyperlink" Target="http://pbs.twimg.com/profile_images/1094687415774691328/u-JHm3K6_normal.jpg" TargetMode="External" /><Relationship Id="rId283" Type="http://schemas.openxmlformats.org/officeDocument/2006/relationships/hyperlink" Target="http://pbs.twimg.com/profile_images/1094687415774691328/u-JHm3K6_normal.jpg" TargetMode="External" /><Relationship Id="rId284" Type="http://schemas.openxmlformats.org/officeDocument/2006/relationships/hyperlink" Target="http://pbs.twimg.com/profile_images/2313018695/yvw9x7dconij1v57qz63_normal.jpeg" TargetMode="External" /><Relationship Id="rId285" Type="http://schemas.openxmlformats.org/officeDocument/2006/relationships/hyperlink" Target="http://pbs.twimg.com/profile_images/2313018695/yvw9x7dconij1v57qz63_normal.jpeg" TargetMode="External" /><Relationship Id="rId286" Type="http://schemas.openxmlformats.org/officeDocument/2006/relationships/hyperlink" Target="http://pbs.twimg.com/profile_images/2313018695/yvw9x7dconij1v57qz63_normal.jpeg" TargetMode="External" /><Relationship Id="rId287" Type="http://schemas.openxmlformats.org/officeDocument/2006/relationships/hyperlink" Target="http://pbs.twimg.com/profile_images/851513005821112322/RMjiTMuM_normal.jpg" TargetMode="External" /><Relationship Id="rId288" Type="http://schemas.openxmlformats.org/officeDocument/2006/relationships/hyperlink" Target="http://pbs.twimg.com/profile_images/909832780426743808/g1O72ANW_normal.jpg" TargetMode="External" /><Relationship Id="rId289" Type="http://schemas.openxmlformats.org/officeDocument/2006/relationships/hyperlink" Target="http://pbs.twimg.com/profile_images/1038226889310175232/V-1Rjub0_normal.jpg" TargetMode="External" /><Relationship Id="rId290" Type="http://schemas.openxmlformats.org/officeDocument/2006/relationships/hyperlink" Target="http://pbs.twimg.com/profile_images/378800000208402079/971fd0d9703355d3536205c699b6a5c2_normal.jpeg" TargetMode="External" /><Relationship Id="rId291" Type="http://schemas.openxmlformats.org/officeDocument/2006/relationships/hyperlink" Target="http://pbs.twimg.com/profile_images/1161606500214812672/-yH6Otwu_normal.jpg" TargetMode="External" /><Relationship Id="rId292" Type="http://schemas.openxmlformats.org/officeDocument/2006/relationships/hyperlink" Target="http://pbs.twimg.com/profile_images/901438966511140864/LZrNYMwN_normal.jpg" TargetMode="External" /><Relationship Id="rId293" Type="http://schemas.openxmlformats.org/officeDocument/2006/relationships/hyperlink" Target="http://pbs.twimg.com/profile_images/757859986341003264/KWPLGvh8_normal.jpg" TargetMode="External" /><Relationship Id="rId294" Type="http://schemas.openxmlformats.org/officeDocument/2006/relationships/hyperlink" Target="http://pbs.twimg.com/profile_images/757859986341003264/KWPLGvh8_normal.jpg" TargetMode="External" /><Relationship Id="rId295" Type="http://schemas.openxmlformats.org/officeDocument/2006/relationships/hyperlink" Target="http://pbs.twimg.com/profile_images/2370427839/kaado2sve90u2swc2l4r_normal.jpeg" TargetMode="External" /><Relationship Id="rId296" Type="http://schemas.openxmlformats.org/officeDocument/2006/relationships/hyperlink" Target="https://pbs.twimg.com/ext_tw_video_thumb/1180017793246388224/pu/img/3db7fT82kyOQIgil.jpg" TargetMode="External" /><Relationship Id="rId297" Type="http://schemas.openxmlformats.org/officeDocument/2006/relationships/hyperlink" Target="http://pbs.twimg.com/profile_images/2370427839/kaado2sve90u2swc2l4r_normal.jpeg" TargetMode="External" /><Relationship Id="rId298" Type="http://schemas.openxmlformats.org/officeDocument/2006/relationships/hyperlink" Target="http://pbs.twimg.com/profile_images/1072839243033120768/QEYHJzWW_normal.jpg" TargetMode="External" /><Relationship Id="rId299" Type="http://schemas.openxmlformats.org/officeDocument/2006/relationships/hyperlink" Target="http://pbs.twimg.com/profile_images/1072839243033120768/QEYHJzWW_normal.jpg" TargetMode="External" /><Relationship Id="rId300" Type="http://schemas.openxmlformats.org/officeDocument/2006/relationships/hyperlink" Target="http://pbs.twimg.com/profile_images/1072839243033120768/QEYHJzWW_normal.jpg" TargetMode="External" /><Relationship Id="rId301" Type="http://schemas.openxmlformats.org/officeDocument/2006/relationships/hyperlink" Target="http://pbs.twimg.com/profile_images/1180869574100733952/DVE_AmXF_normal.jpg" TargetMode="External" /><Relationship Id="rId302" Type="http://schemas.openxmlformats.org/officeDocument/2006/relationships/hyperlink" Target="https://pbs.twimg.com/ext_tw_video_thumb/1174311113133109248/pu/img/stP6OYctydNj7llj.jpg" TargetMode="External" /><Relationship Id="rId303" Type="http://schemas.openxmlformats.org/officeDocument/2006/relationships/hyperlink" Target="https://pbs.twimg.com/media/EFc81N_VAAEy-yt.jpg" TargetMode="External" /><Relationship Id="rId304" Type="http://schemas.openxmlformats.org/officeDocument/2006/relationships/hyperlink" Target="https://pbs.twimg.com/media/EF2haLdW4AEeDl4.png" TargetMode="External" /><Relationship Id="rId305" Type="http://schemas.openxmlformats.org/officeDocument/2006/relationships/hyperlink" Target="https://pbs.twimg.com/media/EF2kmeNU0AA6YOy.png" TargetMode="External" /><Relationship Id="rId306" Type="http://schemas.openxmlformats.org/officeDocument/2006/relationships/hyperlink" Target="http://pbs.twimg.com/profile_images/1088712855950630912/gfQJUXic_normal.jpg" TargetMode="External" /><Relationship Id="rId307" Type="http://schemas.openxmlformats.org/officeDocument/2006/relationships/hyperlink" Target="http://pbs.twimg.com/profile_images/1088712855950630912/gfQJUXic_normal.jpg" TargetMode="External" /><Relationship Id="rId308" Type="http://schemas.openxmlformats.org/officeDocument/2006/relationships/hyperlink" Target="http://pbs.twimg.com/profile_images/1180871930020282369/B1CTqrVr_normal.jpg" TargetMode="External" /><Relationship Id="rId309" Type="http://schemas.openxmlformats.org/officeDocument/2006/relationships/hyperlink" Target="http://pbs.twimg.com/profile_images/1180871930020282369/B1CTqrVr_normal.jpg" TargetMode="External" /><Relationship Id="rId310" Type="http://schemas.openxmlformats.org/officeDocument/2006/relationships/hyperlink" Target="https://pbs.twimg.com/media/EGTe7SgU0AA310T.jpg" TargetMode="External" /><Relationship Id="rId311" Type="http://schemas.openxmlformats.org/officeDocument/2006/relationships/hyperlink" Target="https://pbs.twimg.com/media/EF8Mp5vXYAArrCo.png" TargetMode="External" /><Relationship Id="rId312" Type="http://schemas.openxmlformats.org/officeDocument/2006/relationships/hyperlink" Target="https://pbs.twimg.com/media/EF8M7YWWwAAP8y1.png" TargetMode="External" /><Relationship Id="rId313" Type="http://schemas.openxmlformats.org/officeDocument/2006/relationships/hyperlink" Target="https://pbs.twimg.com/media/EF8XQ86W4AE9w53.png" TargetMode="External" /><Relationship Id="rId314" Type="http://schemas.openxmlformats.org/officeDocument/2006/relationships/hyperlink" Target="https://pbs.twimg.com/media/EF9PkCSXUAES6mD.jpg" TargetMode="External" /><Relationship Id="rId315" Type="http://schemas.openxmlformats.org/officeDocument/2006/relationships/hyperlink" Target="https://pbs.twimg.com/media/EF9PuNiXYAY8f7Z.jpg" TargetMode="External" /><Relationship Id="rId316" Type="http://schemas.openxmlformats.org/officeDocument/2006/relationships/hyperlink" Target="https://pbs.twimg.com/media/EF9P3aJW4AITjwD.jpg" TargetMode="External" /><Relationship Id="rId317" Type="http://schemas.openxmlformats.org/officeDocument/2006/relationships/hyperlink" Target="https://pbs.twimg.com/media/EF9QCktWoAEkawY.jpg" TargetMode="External" /><Relationship Id="rId318" Type="http://schemas.openxmlformats.org/officeDocument/2006/relationships/hyperlink" Target="https://pbs.twimg.com/media/EF9QLcGW4AAmuI2.jpg" TargetMode="External" /><Relationship Id="rId319" Type="http://schemas.openxmlformats.org/officeDocument/2006/relationships/hyperlink" Target="https://pbs.twimg.com/media/EGBRteNW4AAWeDv.png" TargetMode="External" /><Relationship Id="rId320" Type="http://schemas.openxmlformats.org/officeDocument/2006/relationships/hyperlink" Target="https://pbs.twimg.com/media/EGBSPXjXYAAU5wC.png" TargetMode="External" /><Relationship Id="rId321" Type="http://schemas.openxmlformats.org/officeDocument/2006/relationships/hyperlink" Target="https://pbs.twimg.com/media/EGBSkOqXkAEXkI6.png" TargetMode="External" /><Relationship Id="rId322" Type="http://schemas.openxmlformats.org/officeDocument/2006/relationships/hyperlink" Target="https://pbs.twimg.com/media/EGBS9xpWoAA4a4M.png" TargetMode="External" /><Relationship Id="rId323" Type="http://schemas.openxmlformats.org/officeDocument/2006/relationships/hyperlink" Target="https://pbs.twimg.com/media/EGBiCIWWoAAH62a.png" TargetMode="External" /><Relationship Id="rId324" Type="http://schemas.openxmlformats.org/officeDocument/2006/relationships/hyperlink" Target="https://pbs.twimg.com/media/EGCzFl9X0AYPCTE.jpg" TargetMode="External" /><Relationship Id="rId325" Type="http://schemas.openxmlformats.org/officeDocument/2006/relationships/hyperlink" Target="https://pbs.twimg.com/media/EGCzQg6W4AAWjyc.jpg" TargetMode="External" /><Relationship Id="rId326" Type="http://schemas.openxmlformats.org/officeDocument/2006/relationships/hyperlink" Target="https://pbs.twimg.com/media/EGCzcOLWkAIIECH.jpg" TargetMode="External" /><Relationship Id="rId327" Type="http://schemas.openxmlformats.org/officeDocument/2006/relationships/hyperlink" Target="https://pbs.twimg.com/media/EGGmrzwWsAAnbin.jpg" TargetMode="External" /><Relationship Id="rId328" Type="http://schemas.openxmlformats.org/officeDocument/2006/relationships/hyperlink" Target="https://pbs.twimg.com/media/EGGmxB5W4AEnaAm.jpg" TargetMode="External" /><Relationship Id="rId329" Type="http://schemas.openxmlformats.org/officeDocument/2006/relationships/hyperlink" Target="https://pbs.twimg.com/media/EGGm0wyWoAINTHw.jpg" TargetMode="External" /><Relationship Id="rId330" Type="http://schemas.openxmlformats.org/officeDocument/2006/relationships/hyperlink" Target="https://pbs.twimg.com/media/EGGm5dfXYAAGw8g.jpg" TargetMode="External" /><Relationship Id="rId331" Type="http://schemas.openxmlformats.org/officeDocument/2006/relationships/hyperlink" Target="https://pbs.twimg.com/media/EGHEMRWWoAEVx1P.jpg" TargetMode="External" /><Relationship Id="rId332" Type="http://schemas.openxmlformats.org/officeDocument/2006/relationships/hyperlink" Target="https://pbs.twimg.com/media/EGQKu7dW4AIKG0g.png" TargetMode="External" /><Relationship Id="rId333" Type="http://schemas.openxmlformats.org/officeDocument/2006/relationships/hyperlink" Target="https://pbs.twimg.com/media/EGQnt-XXoAIlnnJ.png" TargetMode="External" /><Relationship Id="rId334" Type="http://schemas.openxmlformats.org/officeDocument/2006/relationships/hyperlink" Target="https://pbs.twimg.com/media/EGQ9jyBXYAExd49.png" TargetMode="External" /><Relationship Id="rId335" Type="http://schemas.openxmlformats.org/officeDocument/2006/relationships/hyperlink" Target="https://pbs.twimg.com/media/EGQ9uu1W4AA8bV6.png" TargetMode="External" /><Relationship Id="rId336" Type="http://schemas.openxmlformats.org/officeDocument/2006/relationships/hyperlink" Target="https://pbs.twimg.com/media/EGR9bYZW4AEFnht.jpg" TargetMode="External" /><Relationship Id="rId337" Type="http://schemas.openxmlformats.org/officeDocument/2006/relationships/hyperlink" Target="https://pbs.twimg.com/media/EGVa3CiXYAIDYBQ.png" TargetMode="External" /><Relationship Id="rId338" Type="http://schemas.openxmlformats.org/officeDocument/2006/relationships/hyperlink" Target="https://pbs.twimg.com/media/EGVbBvFX0AEMIX9.png" TargetMode="External" /><Relationship Id="rId339" Type="http://schemas.openxmlformats.org/officeDocument/2006/relationships/hyperlink" Target="https://pbs.twimg.com/media/EGVbQelXYAEdIF_.png" TargetMode="External" /><Relationship Id="rId340" Type="http://schemas.openxmlformats.org/officeDocument/2006/relationships/hyperlink" Target="https://pbs.twimg.com/media/EGWDiCEXYAA0kDZ.png" TargetMode="External" /><Relationship Id="rId341" Type="http://schemas.openxmlformats.org/officeDocument/2006/relationships/hyperlink" Target="https://pbs.twimg.com/media/EGXGVYUWwAI2COl.jpg" TargetMode="External" /><Relationship Id="rId342" Type="http://schemas.openxmlformats.org/officeDocument/2006/relationships/hyperlink" Target="https://pbs.twimg.com/media/EGXGnM2XkAERqw7.jpg" TargetMode="External" /><Relationship Id="rId343" Type="http://schemas.openxmlformats.org/officeDocument/2006/relationships/hyperlink" Target="https://pbs.twimg.com/media/EGXHE7iW4AEQQlA.jpg" TargetMode="External" /><Relationship Id="rId344" Type="http://schemas.openxmlformats.org/officeDocument/2006/relationships/hyperlink" Target="https://pbs.twimg.com/media/EGXHSPiXUAEBsJr.jpg" TargetMode="External" /><Relationship Id="rId345" Type="http://schemas.openxmlformats.org/officeDocument/2006/relationships/hyperlink" Target="https://pbs.twimg.com/media/EGXHcS0X0AYjqY7.jpg" TargetMode="External" /><Relationship Id="rId346" Type="http://schemas.openxmlformats.org/officeDocument/2006/relationships/hyperlink" Target="https://pbs.twimg.com/media/EGXHq4wX0AEO83j.jpg" TargetMode="External" /><Relationship Id="rId347" Type="http://schemas.openxmlformats.org/officeDocument/2006/relationships/hyperlink" Target="https://pbs.twimg.com/media/EFTHc4RW4AAauD9.jpg" TargetMode="External" /><Relationship Id="rId348" Type="http://schemas.openxmlformats.org/officeDocument/2006/relationships/hyperlink" Target="https://pbs.twimg.com/media/EFTHk5qXYAIx6Ph.jpg" TargetMode="External" /><Relationship Id="rId349" Type="http://schemas.openxmlformats.org/officeDocument/2006/relationships/hyperlink" Target="https://pbs.twimg.com/media/EFTHqJOX4AAgPqf.jpg" TargetMode="External" /><Relationship Id="rId350" Type="http://schemas.openxmlformats.org/officeDocument/2006/relationships/hyperlink" Target="https://pbs.twimg.com/media/EFTHurYX4AAw30O.jpg" TargetMode="External" /><Relationship Id="rId351" Type="http://schemas.openxmlformats.org/officeDocument/2006/relationships/hyperlink" Target="https://pbs.twimg.com/media/EFTHyfLXUAEaU1d.jpg" TargetMode="External" /><Relationship Id="rId352" Type="http://schemas.openxmlformats.org/officeDocument/2006/relationships/hyperlink" Target="https://pbs.twimg.com/media/EFUMUY9XsAE-xta.jpg" TargetMode="External" /><Relationship Id="rId353" Type="http://schemas.openxmlformats.org/officeDocument/2006/relationships/hyperlink" Target="https://pbs.twimg.com/media/EFUMa1IXoAIVvne.jpg" TargetMode="External" /><Relationship Id="rId354" Type="http://schemas.openxmlformats.org/officeDocument/2006/relationships/hyperlink" Target="https://pbs.twimg.com/media/EFUMt7kX4AUAKoz.jpg" TargetMode="External" /><Relationship Id="rId355" Type="http://schemas.openxmlformats.org/officeDocument/2006/relationships/hyperlink" Target="https://pbs.twimg.com/media/EFUMz6kXkAYE7dW.jpg" TargetMode="External" /><Relationship Id="rId356" Type="http://schemas.openxmlformats.org/officeDocument/2006/relationships/hyperlink" Target="https://pbs.twimg.com/media/EFUM74tX4AEkzeE.jpg" TargetMode="External" /><Relationship Id="rId357" Type="http://schemas.openxmlformats.org/officeDocument/2006/relationships/hyperlink" Target="https://pbs.twimg.com/media/EFXmMwPXkAIQ64y.png" TargetMode="External" /><Relationship Id="rId358" Type="http://schemas.openxmlformats.org/officeDocument/2006/relationships/hyperlink" Target="https://pbs.twimg.com/media/EFXmWIcWkAAev2d.png" TargetMode="External" /><Relationship Id="rId359" Type="http://schemas.openxmlformats.org/officeDocument/2006/relationships/hyperlink" Target="https://pbs.twimg.com/media/EFXmkYXXoAIrna0.png" TargetMode="External" /><Relationship Id="rId360" Type="http://schemas.openxmlformats.org/officeDocument/2006/relationships/hyperlink" Target="https://pbs.twimg.com/media/EFYRROWXYAAPVsH.png" TargetMode="External" /><Relationship Id="rId361" Type="http://schemas.openxmlformats.org/officeDocument/2006/relationships/hyperlink" Target="https://pbs.twimg.com/media/EFYRp1XXYAEoLvp.jpg" TargetMode="External" /><Relationship Id="rId362" Type="http://schemas.openxmlformats.org/officeDocument/2006/relationships/hyperlink" Target="https://pbs.twimg.com/media/EFZWBpQXYAc70N_.jpg" TargetMode="External" /><Relationship Id="rId363" Type="http://schemas.openxmlformats.org/officeDocument/2006/relationships/hyperlink" Target="https://pbs.twimg.com/media/EFZWMuQXsAU-4kd.jpg" TargetMode="External" /><Relationship Id="rId364" Type="http://schemas.openxmlformats.org/officeDocument/2006/relationships/hyperlink" Target="https://pbs.twimg.com/media/EFZWV8zXkAE0Xb1.jpg" TargetMode="External" /><Relationship Id="rId365" Type="http://schemas.openxmlformats.org/officeDocument/2006/relationships/hyperlink" Target="https://pbs.twimg.com/media/EFZWiLuWsAAlGrZ.jpg" TargetMode="External" /><Relationship Id="rId366" Type="http://schemas.openxmlformats.org/officeDocument/2006/relationships/hyperlink" Target="https://pbs.twimg.com/media/EFZWqjwXsAAhSHH.jpg" TargetMode="External" /><Relationship Id="rId367" Type="http://schemas.openxmlformats.org/officeDocument/2006/relationships/hyperlink" Target="https://pbs.twimg.com/media/EFZW3oUX4AA7v37.jpg" TargetMode="External" /><Relationship Id="rId368" Type="http://schemas.openxmlformats.org/officeDocument/2006/relationships/hyperlink" Target="https://pbs.twimg.com/media/EFZXDffWkAAAP4L.jpg" TargetMode="External" /><Relationship Id="rId369" Type="http://schemas.openxmlformats.org/officeDocument/2006/relationships/hyperlink" Target="https://pbs.twimg.com/media/EFZXMntXUAEaI71.jpg" TargetMode="External" /><Relationship Id="rId370" Type="http://schemas.openxmlformats.org/officeDocument/2006/relationships/hyperlink" Target="https://pbs.twimg.com/media/EFdT5paUUAEdNIN.png" TargetMode="External" /><Relationship Id="rId371" Type="http://schemas.openxmlformats.org/officeDocument/2006/relationships/hyperlink" Target="https://pbs.twimg.com/media/EFednExXoAEh4h5.jpg" TargetMode="External" /><Relationship Id="rId372" Type="http://schemas.openxmlformats.org/officeDocument/2006/relationships/hyperlink" Target="https://pbs.twimg.com/media/EFedvA_WoAIehxJ.jpg" TargetMode="External" /><Relationship Id="rId373" Type="http://schemas.openxmlformats.org/officeDocument/2006/relationships/hyperlink" Target="https://pbs.twimg.com/media/EFed4tSWwAAS_me.jpg" TargetMode="External" /><Relationship Id="rId374" Type="http://schemas.openxmlformats.org/officeDocument/2006/relationships/hyperlink" Target="https://pbs.twimg.com/media/EFed_OhXoAIbFv0.jpg" TargetMode="External" /><Relationship Id="rId375" Type="http://schemas.openxmlformats.org/officeDocument/2006/relationships/hyperlink" Target="https://pbs.twimg.com/media/EFiyPncWsAA5m_u.jpg" TargetMode="External" /><Relationship Id="rId376" Type="http://schemas.openxmlformats.org/officeDocument/2006/relationships/hyperlink" Target="https://pbs.twimg.com/media/EFiyaPkWsAIy81q.jpg" TargetMode="External" /><Relationship Id="rId377" Type="http://schemas.openxmlformats.org/officeDocument/2006/relationships/hyperlink" Target="https://pbs.twimg.com/media/EFiyh8kXkAAYsTl.jpg" TargetMode="External" /><Relationship Id="rId378" Type="http://schemas.openxmlformats.org/officeDocument/2006/relationships/hyperlink" Target="https://pbs.twimg.com/media/EFiypjBXUAE_pvF.jpg" TargetMode="External" /><Relationship Id="rId379" Type="http://schemas.openxmlformats.org/officeDocument/2006/relationships/hyperlink" Target="https://pbs.twimg.com/media/EFiyyFcWsAAWVCK.jpg" TargetMode="External" /><Relationship Id="rId380" Type="http://schemas.openxmlformats.org/officeDocument/2006/relationships/hyperlink" Target="https://pbs.twimg.com/media/EFsK2gPWsAA9Sj9.png" TargetMode="External" /><Relationship Id="rId381" Type="http://schemas.openxmlformats.org/officeDocument/2006/relationships/hyperlink" Target="https://pbs.twimg.com/media/EFshDcWX0AYlHyX.png" TargetMode="External" /><Relationship Id="rId382" Type="http://schemas.openxmlformats.org/officeDocument/2006/relationships/hyperlink" Target="https://pbs.twimg.com/media/EFt2BiSXUAEgkL0.jpg" TargetMode="External" /><Relationship Id="rId383" Type="http://schemas.openxmlformats.org/officeDocument/2006/relationships/hyperlink" Target="https://pbs.twimg.com/media/EFt2PcpXUAIPPAE.jpg" TargetMode="External" /><Relationship Id="rId384" Type="http://schemas.openxmlformats.org/officeDocument/2006/relationships/hyperlink" Target="https://pbs.twimg.com/media/EFxewIDXYAE_riD.png" TargetMode="External" /><Relationship Id="rId385" Type="http://schemas.openxmlformats.org/officeDocument/2006/relationships/hyperlink" Target="https://pbs.twimg.com/media/EFxe5vFWsAA2QBe.png" TargetMode="External" /><Relationship Id="rId386" Type="http://schemas.openxmlformats.org/officeDocument/2006/relationships/hyperlink" Target="https://pbs.twimg.com/media/EFxfC-nWsAUicBd.png" TargetMode="External" /><Relationship Id="rId387" Type="http://schemas.openxmlformats.org/officeDocument/2006/relationships/hyperlink" Target="https://pbs.twimg.com/media/EFxfMrzWwAEFmn_.png" TargetMode="External" /><Relationship Id="rId388" Type="http://schemas.openxmlformats.org/officeDocument/2006/relationships/hyperlink" Target="https://pbs.twimg.com/media/EFxfcqnW4AADLTW.png" TargetMode="External" /><Relationship Id="rId389" Type="http://schemas.openxmlformats.org/officeDocument/2006/relationships/hyperlink" Target="https://pbs.twimg.com/media/EFxfoTXWsAAQ_fR.png" TargetMode="External" /><Relationship Id="rId390" Type="http://schemas.openxmlformats.org/officeDocument/2006/relationships/hyperlink" Target="https://pbs.twimg.com/media/EFxf5BbX0AA5Usi.png" TargetMode="External" /><Relationship Id="rId391" Type="http://schemas.openxmlformats.org/officeDocument/2006/relationships/hyperlink" Target="https://pbs.twimg.com/media/EFxf-FvXoAAEsUX.png" TargetMode="External" /><Relationship Id="rId392" Type="http://schemas.openxmlformats.org/officeDocument/2006/relationships/hyperlink" Target="https://pbs.twimg.com/media/EFxgIO7WoAELnzf.png" TargetMode="External" /><Relationship Id="rId393" Type="http://schemas.openxmlformats.org/officeDocument/2006/relationships/hyperlink" Target="https://pbs.twimg.com/media/EFyD8GVXYAEsSC9.jpg" TargetMode="External" /><Relationship Id="rId394" Type="http://schemas.openxmlformats.org/officeDocument/2006/relationships/hyperlink" Target="https://pbs.twimg.com/media/EFyEHGrWoAA9MOw.png" TargetMode="External" /><Relationship Id="rId395" Type="http://schemas.openxmlformats.org/officeDocument/2006/relationships/hyperlink" Target="https://pbs.twimg.com/media/EFzAIdSXkAIg1zB.jpg" TargetMode="External" /><Relationship Id="rId396" Type="http://schemas.openxmlformats.org/officeDocument/2006/relationships/hyperlink" Target="https://pbs.twimg.com/media/EFzAXpqW4AANh0w.jpg" TargetMode="External" /><Relationship Id="rId397" Type="http://schemas.openxmlformats.org/officeDocument/2006/relationships/hyperlink" Target="https://pbs.twimg.com/media/EFzA91eW4AApQCh.jpg" TargetMode="External" /><Relationship Id="rId398" Type="http://schemas.openxmlformats.org/officeDocument/2006/relationships/hyperlink" Target="https://pbs.twimg.com/media/EFzBLIKW4AE7QOi.jpg" TargetMode="External" /><Relationship Id="rId399" Type="http://schemas.openxmlformats.org/officeDocument/2006/relationships/hyperlink" Target="https://pbs.twimg.com/media/EFzBVBmWkAAM3Jf.jpg" TargetMode="External" /><Relationship Id="rId400" Type="http://schemas.openxmlformats.org/officeDocument/2006/relationships/hyperlink" Target="https://pbs.twimg.com/media/EFzBd2aXYAAYCBu.jpg" TargetMode="External" /><Relationship Id="rId401" Type="http://schemas.openxmlformats.org/officeDocument/2006/relationships/hyperlink" Target="https://pbs.twimg.com/media/EFzBq9RWsAE9BWg.jpg" TargetMode="External" /><Relationship Id="rId402" Type="http://schemas.openxmlformats.org/officeDocument/2006/relationships/hyperlink" Target="https://pbs.twimg.com/media/EFzBzAQU4AMxMc1.jpg" TargetMode="External" /><Relationship Id="rId403" Type="http://schemas.openxmlformats.org/officeDocument/2006/relationships/hyperlink" Target="https://pbs.twimg.com/media/EF3M3MSWkAA0OMM.jpg" TargetMode="External" /><Relationship Id="rId404" Type="http://schemas.openxmlformats.org/officeDocument/2006/relationships/hyperlink" Target="https://pbs.twimg.com/media/EF3M9u_XkAABXtw.jpg" TargetMode="External" /><Relationship Id="rId405" Type="http://schemas.openxmlformats.org/officeDocument/2006/relationships/hyperlink" Target="https://pbs.twimg.com/media/EF3NYvmWwAUHOnN.jpg" TargetMode="External" /><Relationship Id="rId406" Type="http://schemas.openxmlformats.org/officeDocument/2006/relationships/hyperlink" Target="https://pbs.twimg.com/media/EF3NnaWWwAAApN3.jpg" TargetMode="External" /><Relationship Id="rId407" Type="http://schemas.openxmlformats.org/officeDocument/2006/relationships/hyperlink" Target="https://pbs.twimg.com/media/EF3NuM1XYAEReLx.jpg" TargetMode="External" /><Relationship Id="rId408" Type="http://schemas.openxmlformats.org/officeDocument/2006/relationships/hyperlink" Target="https://pbs.twimg.com/media/EF4L2HIWkAACHUi.jpg" TargetMode="External" /><Relationship Id="rId409" Type="http://schemas.openxmlformats.org/officeDocument/2006/relationships/hyperlink" Target="https://pbs.twimg.com/media/EF4MCT6XUAEVi5l.jpg" TargetMode="External" /><Relationship Id="rId410" Type="http://schemas.openxmlformats.org/officeDocument/2006/relationships/hyperlink" Target="https://pbs.twimg.com/media/EF4MMBSWwAEkLTS.jpg" TargetMode="External" /><Relationship Id="rId411" Type="http://schemas.openxmlformats.org/officeDocument/2006/relationships/hyperlink" Target="https://pbs.twimg.com/media/EF7p88zXkAAdpf-.png" TargetMode="External" /><Relationship Id="rId412" Type="http://schemas.openxmlformats.org/officeDocument/2006/relationships/hyperlink" Target="https://pbs.twimg.com/media/EF7qTjFXUAAxQgX.png" TargetMode="External" /><Relationship Id="rId413" Type="http://schemas.openxmlformats.org/officeDocument/2006/relationships/hyperlink" Target="https://pbs.twimg.com/media/EF7qZGgWoAAakoU.png" TargetMode="External" /><Relationship Id="rId414" Type="http://schemas.openxmlformats.org/officeDocument/2006/relationships/hyperlink" Target="https://pbs.twimg.com/media/EF7qmByXoAA0ZlY.png" TargetMode="External" /><Relationship Id="rId415" Type="http://schemas.openxmlformats.org/officeDocument/2006/relationships/hyperlink" Target="https://pbs.twimg.com/media/EF7qvYNXoAAfUu0.png" TargetMode="External" /><Relationship Id="rId416" Type="http://schemas.openxmlformats.org/officeDocument/2006/relationships/hyperlink" Target="https://twitter.com/#!/anitabakian/status/1177146969225121792" TargetMode="External" /><Relationship Id="rId417" Type="http://schemas.openxmlformats.org/officeDocument/2006/relationships/hyperlink" Target="https://twitter.com/#!/spashazade/status/1177500666295549953" TargetMode="External" /><Relationship Id="rId418" Type="http://schemas.openxmlformats.org/officeDocument/2006/relationships/hyperlink" Target="https://twitter.com/#!/faridgahramanov/status/1177509700994097152" TargetMode="External" /><Relationship Id="rId419" Type="http://schemas.openxmlformats.org/officeDocument/2006/relationships/hyperlink" Target="https://twitter.com/#!/elmeddinbehbud/status/1177561503349825536" TargetMode="External" /><Relationship Id="rId420" Type="http://schemas.openxmlformats.org/officeDocument/2006/relationships/hyperlink" Target="https://twitter.com/#!/newtimes_az/status/1177601628632948737" TargetMode="External" /><Relationship Id="rId421" Type="http://schemas.openxmlformats.org/officeDocument/2006/relationships/hyperlink" Target="https://twitter.com/#!/hayatskinfo1/status/1177860795985739777" TargetMode="External" /><Relationship Id="rId422" Type="http://schemas.openxmlformats.org/officeDocument/2006/relationships/hyperlink" Target="https://twitter.com/#!/narenonar/status/717390775802335232" TargetMode="External" /><Relationship Id="rId423" Type="http://schemas.openxmlformats.org/officeDocument/2006/relationships/hyperlink" Target="https://twitter.com/#!/eminn998/status/1177876194022305792" TargetMode="External" /><Relationship Id="rId424" Type="http://schemas.openxmlformats.org/officeDocument/2006/relationships/hyperlink" Target="https://twitter.com/#!/micfo35/status/1177937298819813376" TargetMode="External" /><Relationship Id="rId425" Type="http://schemas.openxmlformats.org/officeDocument/2006/relationships/hyperlink" Target="https://twitter.com/#!/micfo35/status/1177937456349491203" TargetMode="External" /><Relationship Id="rId426" Type="http://schemas.openxmlformats.org/officeDocument/2006/relationships/hyperlink" Target="https://twitter.com/#!/ukrainik/status/721757876428013569" TargetMode="External" /><Relationship Id="rId427" Type="http://schemas.openxmlformats.org/officeDocument/2006/relationships/hyperlink" Target="https://twitter.com/#!/ukrainik/status/1178155223057129472" TargetMode="External" /><Relationship Id="rId428" Type="http://schemas.openxmlformats.org/officeDocument/2006/relationships/hyperlink" Target="https://twitter.com/#!/karvacharmath/status/1179106113523990534" TargetMode="External" /><Relationship Id="rId429" Type="http://schemas.openxmlformats.org/officeDocument/2006/relationships/hyperlink" Target="https://twitter.com/#!/vmakenas/status/1179106561450528768" TargetMode="External" /><Relationship Id="rId430" Type="http://schemas.openxmlformats.org/officeDocument/2006/relationships/hyperlink" Target="https://twitter.com/#!/vuqarm/status/1179293032811769861" TargetMode="External" /><Relationship Id="rId431" Type="http://schemas.openxmlformats.org/officeDocument/2006/relationships/hyperlink" Target="https://twitter.com/#!/azembiran/status/1177509711567998976" TargetMode="External" /><Relationship Id="rId432" Type="http://schemas.openxmlformats.org/officeDocument/2006/relationships/hyperlink" Target="https://twitter.com/#!/azembiran/status/1179391252938276866" TargetMode="External" /><Relationship Id="rId433" Type="http://schemas.openxmlformats.org/officeDocument/2006/relationships/hyperlink" Target="https://twitter.com/#!/azembiran/status/1179393153041870848" TargetMode="External" /><Relationship Id="rId434" Type="http://schemas.openxmlformats.org/officeDocument/2006/relationships/hyperlink" Target="https://twitter.com/#!/azembiran/status/1179393165738024968" TargetMode="External" /><Relationship Id="rId435" Type="http://schemas.openxmlformats.org/officeDocument/2006/relationships/hyperlink" Target="https://twitter.com/#!/aynurnargis/status/1179414914642907144" TargetMode="External" /><Relationship Id="rId436" Type="http://schemas.openxmlformats.org/officeDocument/2006/relationships/hyperlink" Target="https://twitter.com/#!/azembkorea/status/1179594227023376384" TargetMode="External" /><Relationship Id="rId437" Type="http://schemas.openxmlformats.org/officeDocument/2006/relationships/hyperlink" Target="https://twitter.com/#!/mammadli_t/status/1179659517291827200" TargetMode="External" /><Relationship Id="rId438" Type="http://schemas.openxmlformats.org/officeDocument/2006/relationships/hyperlink" Target="https://twitter.com/#!/mammadli_t/status/1179708402852909056" TargetMode="External" /><Relationship Id="rId439" Type="http://schemas.openxmlformats.org/officeDocument/2006/relationships/hyperlink" Target="https://twitter.com/#!/leilaenazvision/status/1179654850952515585" TargetMode="External" /><Relationship Id="rId440" Type="http://schemas.openxmlformats.org/officeDocument/2006/relationships/hyperlink" Target="https://twitter.com/#!/leilaenazvision/status/1179708540946128897" TargetMode="External" /><Relationship Id="rId441" Type="http://schemas.openxmlformats.org/officeDocument/2006/relationships/hyperlink" Target="https://twitter.com/#!/elmindaaliewa/status/1179708623041302528" TargetMode="External" /><Relationship Id="rId442" Type="http://schemas.openxmlformats.org/officeDocument/2006/relationships/hyperlink" Target="https://twitter.com/#!/guluzah92/status/1179708627642441729" TargetMode="External" /><Relationship Id="rId443" Type="http://schemas.openxmlformats.org/officeDocument/2006/relationships/hyperlink" Target="https://twitter.com/#!/currentnews_en/status/1179735751828889606" TargetMode="External" /><Relationship Id="rId444" Type="http://schemas.openxmlformats.org/officeDocument/2006/relationships/hyperlink" Target="https://twitter.com/#!/nkobserver/status/1179814038487781376" TargetMode="External" /><Relationship Id="rId445" Type="http://schemas.openxmlformats.org/officeDocument/2006/relationships/hyperlink" Target="https://twitter.com/#!/_saltus/status/1176800442812178433" TargetMode="External" /><Relationship Id="rId446" Type="http://schemas.openxmlformats.org/officeDocument/2006/relationships/hyperlink" Target="https://twitter.com/#!/_saltus/status/1179831485400047621" TargetMode="External" /><Relationship Id="rId447" Type="http://schemas.openxmlformats.org/officeDocument/2006/relationships/hyperlink" Target="https://twitter.com/#!/mirzayev1386/status/1179903331604598785" TargetMode="External" /><Relationship Id="rId448" Type="http://schemas.openxmlformats.org/officeDocument/2006/relationships/hyperlink" Target="https://twitter.com/#!/voicekarabakh/status/1180015209555140608" TargetMode="External" /><Relationship Id="rId449" Type="http://schemas.openxmlformats.org/officeDocument/2006/relationships/hyperlink" Target="https://twitter.com/#!/elsanagalar/status/1177508903371694080" TargetMode="External" /><Relationship Id="rId450" Type="http://schemas.openxmlformats.org/officeDocument/2006/relationships/hyperlink" Target="https://twitter.com/#!/elsanagalar/status/1179293967520866304" TargetMode="External" /><Relationship Id="rId451" Type="http://schemas.openxmlformats.org/officeDocument/2006/relationships/hyperlink" Target="https://twitter.com/#!/elsanagalar/status/1179294133434892288" TargetMode="External" /><Relationship Id="rId452" Type="http://schemas.openxmlformats.org/officeDocument/2006/relationships/hyperlink" Target="https://twitter.com/#!/elsanagalar/status/1180018330192809984" TargetMode="External" /><Relationship Id="rId453" Type="http://schemas.openxmlformats.org/officeDocument/2006/relationships/hyperlink" Target="https://twitter.com/#!/nargizxelef/status/1179912172966727686" TargetMode="External" /><Relationship Id="rId454" Type="http://schemas.openxmlformats.org/officeDocument/2006/relationships/hyperlink" Target="https://twitter.com/#!/nargizxelef/status/1179975290874978304" TargetMode="External" /><Relationship Id="rId455" Type="http://schemas.openxmlformats.org/officeDocument/2006/relationships/hyperlink" Target="https://twitter.com/#!/nargizxelef/status/1180041218434244609" TargetMode="External" /><Relationship Id="rId456" Type="http://schemas.openxmlformats.org/officeDocument/2006/relationships/hyperlink" Target="https://twitter.com/#!/azeri_voice/status/1180050960464453632" TargetMode="External" /><Relationship Id="rId457" Type="http://schemas.openxmlformats.org/officeDocument/2006/relationships/hyperlink" Target="https://twitter.com/#!/azambassadefr/status/1180062592842252288" TargetMode="External" /><Relationship Id="rId458" Type="http://schemas.openxmlformats.org/officeDocument/2006/relationships/hyperlink" Target="https://twitter.com/#!/frazdialogue/status/1180064354563235840" TargetMode="External" /><Relationship Id="rId459" Type="http://schemas.openxmlformats.org/officeDocument/2006/relationships/hyperlink" Target="https://twitter.com/#!/azembgermany/status/1180066457763360768" TargetMode="External" /><Relationship Id="rId460" Type="http://schemas.openxmlformats.org/officeDocument/2006/relationships/hyperlink" Target="https://twitter.com/#!/detoma7o/status/1180071154142388225" TargetMode="External" /><Relationship Id="rId461" Type="http://schemas.openxmlformats.org/officeDocument/2006/relationships/hyperlink" Target="https://twitter.com/#!/seymur66723636/status/1180071654384422912" TargetMode="External" /><Relationship Id="rId462" Type="http://schemas.openxmlformats.org/officeDocument/2006/relationships/hyperlink" Target="https://twitter.com/#!/azvisionen/status/1179493324874539009" TargetMode="External" /><Relationship Id="rId463" Type="http://schemas.openxmlformats.org/officeDocument/2006/relationships/hyperlink" Target="https://twitter.com/#!/azvisionen/status/1179708109486542848" TargetMode="External" /><Relationship Id="rId464" Type="http://schemas.openxmlformats.org/officeDocument/2006/relationships/hyperlink" Target="https://twitter.com/#!/toptweetsaz/status/1179764333150113793" TargetMode="External" /><Relationship Id="rId465" Type="http://schemas.openxmlformats.org/officeDocument/2006/relationships/hyperlink" Target="https://twitter.com/#!/voicekarabakh/status/1180017901589422080" TargetMode="External" /><Relationship Id="rId466" Type="http://schemas.openxmlformats.org/officeDocument/2006/relationships/hyperlink" Target="https://twitter.com/#!/toptweetsaz/status/1180096565362528257" TargetMode="External" /><Relationship Id="rId467" Type="http://schemas.openxmlformats.org/officeDocument/2006/relationships/hyperlink" Target="https://twitter.com/#!/hnikogh/status/1179805388151169027" TargetMode="External" /><Relationship Id="rId468" Type="http://schemas.openxmlformats.org/officeDocument/2006/relationships/hyperlink" Target="https://twitter.com/#!/hnikogh/status/1180073629129805824" TargetMode="External" /><Relationship Id="rId469" Type="http://schemas.openxmlformats.org/officeDocument/2006/relationships/hyperlink" Target="https://twitter.com/#!/hnikogh/status/1180139909157396481" TargetMode="External" /><Relationship Id="rId470" Type="http://schemas.openxmlformats.org/officeDocument/2006/relationships/hyperlink" Target="https://twitter.com/#!/_aziza_abasova_/status/1180182005511835654" TargetMode="External" /><Relationship Id="rId471" Type="http://schemas.openxmlformats.org/officeDocument/2006/relationships/hyperlink" Target="https://twitter.com/#!/voicekarabakh/status/1174311346822946816" TargetMode="External" /><Relationship Id="rId472" Type="http://schemas.openxmlformats.org/officeDocument/2006/relationships/hyperlink" Target="https://twitter.com/#!/voicekarabakh/status/1177476719554383872" TargetMode="External" /><Relationship Id="rId473" Type="http://schemas.openxmlformats.org/officeDocument/2006/relationships/hyperlink" Target="https://twitter.com/#!/voicekarabakh/status/1179276166227746817" TargetMode="External" /><Relationship Id="rId474" Type="http://schemas.openxmlformats.org/officeDocument/2006/relationships/hyperlink" Target="https://twitter.com/#!/voicekarabakh/status/1179279670568718336" TargetMode="External" /><Relationship Id="rId475" Type="http://schemas.openxmlformats.org/officeDocument/2006/relationships/hyperlink" Target="https://twitter.com/#!/voicekarabakh/status/1179285674530410496" TargetMode="External" /><Relationship Id="rId476" Type="http://schemas.openxmlformats.org/officeDocument/2006/relationships/hyperlink" Target="https://twitter.com/#!/voicekarabakh/status/1179288708241133569" TargetMode="External" /><Relationship Id="rId477" Type="http://schemas.openxmlformats.org/officeDocument/2006/relationships/hyperlink" Target="https://twitter.com/#!/ahsan_jehangir/status/1178629221721268224" TargetMode="External" /><Relationship Id="rId478" Type="http://schemas.openxmlformats.org/officeDocument/2006/relationships/hyperlink" Target="https://twitter.com/#!/ahsan_jehangir/status/1180199437261529088" TargetMode="External" /><Relationship Id="rId479" Type="http://schemas.openxmlformats.org/officeDocument/2006/relationships/hyperlink" Target="https://twitter.com/#!/_hairapetian_i/status/1181314202474078213" TargetMode="External" /><Relationship Id="rId480" Type="http://schemas.openxmlformats.org/officeDocument/2006/relationships/hyperlink" Target="https://twitter.com/#!/hayatskinfo/status/1179675561091842048" TargetMode="External" /><Relationship Id="rId481" Type="http://schemas.openxmlformats.org/officeDocument/2006/relationships/hyperlink" Target="https://twitter.com/#!/hayatskinfo/status/1179675858845540352" TargetMode="External" /><Relationship Id="rId482" Type="http://schemas.openxmlformats.org/officeDocument/2006/relationships/hyperlink" Target="https://twitter.com/#!/hayatskinfo/status/1179687225111597056" TargetMode="External" /><Relationship Id="rId483" Type="http://schemas.openxmlformats.org/officeDocument/2006/relationships/hyperlink" Target="https://twitter.com/#!/hayatskinfo/status/1179749117674901508" TargetMode="External" /><Relationship Id="rId484" Type="http://schemas.openxmlformats.org/officeDocument/2006/relationships/hyperlink" Target="https://twitter.com/#!/hayatskinfo/status/1179749289721040898" TargetMode="External" /><Relationship Id="rId485" Type="http://schemas.openxmlformats.org/officeDocument/2006/relationships/hyperlink" Target="https://twitter.com/#!/hayatskinfo/status/1179749447779209217" TargetMode="External" /><Relationship Id="rId486" Type="http://schemas.openxmlformats.org/officeDocument/2006/relationships/hyperlink" Target="https://twitter.com/#!/hayatskinfo/status/1179749639710486528" TargetMode="External" /><Relationship Id="rId487" Type="http://schemas.openxmlformats.org/officeDocument/2006/relationships/hyperlink" Target="https://twitter.com/#!/hayatskinfo/status/1179749789849788417" TargetMode="External" /><Relationship Id="rId488" Type="http://schemas.openxmlformats.org/officeDocument/2006/relationships/hyperlink" Target="https://twitter.com/#!/hayatskinfo/status/1180032969899151360" TargetMode="External" /><Relationship Id="rId489" Type="http://schemas.openxmlformats.org/officeDocument/2006/relationships/hyperlink" Target="https://twitter.com/#!/hayatskinfo/status/1180033545907003393" TargetMode="External" /><Relationship Id="rId490" Type="http://schemas.openxmlformats.org/officeDocument/2006/relationships/hyperlink" Target="https://twitter.com/#!/hayatskinfo/status/1180033902997594117" TargetMode="External" /><Relationship Id="rId491" Type="http://schemas.openxmlformats.org/officeDocument/2006/relationships/hyperlink" Target="https://twitter.com/#!/hayatskinfo/status/1180034347346337792" TargetMode="External" /><Relationship Id="rId492" Type="http://schemas.openxmlformats.org/officeDocument/2006/relationships/hyperlink" Target="https://twitter.com/#!/hayatskinfo/status/1180050906596945920" TargetMode="External" /><Relationship Id="rId493" Type="http://schemas.openxmlformats.org/officeDocument/2006/relationships/hyperlink" Target="https://twitter.com/#!/hayatskinfo/status/1180140016468664325" TargetMode="External" /><Relationship Id="rId494" Type="http://schemas.openxmlformats.org/officeDocument/2006/relationships/hyperlink" Target="https://twitter.com/#!/hayatskinfo/status/1180140202834190337" TargetMode="External" /><Relationship Id="rId495" Type="http://schemas.openxmlformats.org/officeDocument/2006/relationships/hyperlink" Target="https://twitter.com/#!/hayatskinfo/status/1180140404815138816" TargetMode="External" /><Relationship Id="rId496" Type="http://schemas.openxmlformats.org/officeDocument/2006/relationships/hyperlink" Target="https://twitter.com/#!/hayatskinfo/status/1180407856803323904" TargetMode="External" /><Relationship Id="rId497" Type="http://schemas.openxmlformats.org/officeDocument/2006/relationships/hyperlink" Target="https://twitter.com/#!/hayatskinfo/status/1180407944707559425" TargetMode="External" /><Relationship Id="rId498" Type="http://schemas.openxmlformats.org/officeDocument/2006/relationships/hyperlink" Target="https://twitter.com/#!/hayatskinfo/status/1180408007211077632" TargetMode="External" /><Relationship Id="rId499" Type="http://schemas.openxmlformats.org/officeDocument/2006/relationships/hyperlink" Target="https://twitter.com/#!/hayatskinfo/status/1180408088739942400" TargetMode="External" /><Relationship Id="rId500" Type="http://schemas.openxmlformats.org/officeDocument/2006/relationships/hyperlink" Target="https://twitter.com/#!/hayatskinfo/status/1180440297978896384" TargetMode="External" /><Relationship Id="rId501" Type="http://schemas.openxmlformats.org/officeDocument/2006/relationships/hyperlink" Target="https://twitter.com/#!/hayatskinfo/status/1181080822532718595" TargetMode="External" /><Relationship Id="rId502" Type="http://schemas.openxmlformats.org/officeDocument/2006/relationships/hyperlink" Target="https://twitter.com/#!/hayatskinfo/status/1181112692318314497" TargetMode="External" /><Relationship Id="rId503" Type="http://schemas.openxmlformats.org/officeDocument/2006/relationships/hyperlink" Target="https://twitter.com/#!/hayatskinfo/status/1181136709813243904" TargetMode="External" /><Relationship Id="rId504" Type="http://schemas.openxmlformats.org/officeDocument/2006/relationships/hyperlink" Target="https://twitter.com/#!/hayatskinfo/status/1181136892080852992" TargetMode="External" /><Relationship Id="rId505" Type="http://schemas.openxmlformats.org/officeDocument/2006/relationships/hyperlink" Target="https://twitter.com/#!/hayatskinfo/status/1181206916963405825" TargetMode="External" /><Relationship Id="rId506" Type="http://schemas.openxmlformats.org/officeDocument/2006/relationships/hyperlink" Target="https://twitter.com/#!/hayatskinfo/status/1181450395035619328" TargetMode="External" /><Relationship Id="rId507" Type="http://schemas.openxmlformats.org/officeDocument/2006/relationships/hyperlink" Target="https://twitter.com/#!/hayatskinfo/status/1181450578519613440" TargetMode="External" /><Relationship Id="rId508" Type="http://schemas.openxmlformats.org/officeDocument/2006/relationships/hyperlink" Target="https://twitter.com/#!/hayatskinfo/status/1181450831444500482" TargetMode="External" /><Relationship Id="rId509" Type="http://schemas.openxmlformats.org/officeDocument/2006/relationships/hyperlink" Target="https://twitter.com/#!/hayatskinfo/status/1181495126675349504" TargetMode="External" /><Relationship Id="rId510" Type="http://schemas.openxmlformats.org/officeDocument/2006/relationships/hyperlink" Target="https://twitter.com/#!/hayatskinfo/status/1181568555000705025" TargetMode="External" /><Relationship Id="rId511" Type="http://schemas.openxmlformats.org/officeDocument/2006/relationships/hyperlink" Target="https://twitter.com/#!/hayatskinfo/status/1181568859310043138" TargetMode="External" /><Relationship Id="rId512" Type="http://schemas.openxmlformats.org/officeDocument/2006/relationships/hyperlink" Target="https://twitter.com/#!/hayatskinfo/status/1181569370096619520" TargetMode="External" /><Relationship Id="rId513" Type="http://schemas.openxmlformats.org/officeDocument/2006/relationships/hyperlink" Target="https://twitter.com/#!/hayatskinfo/status/1181569598753255427" TargetMode="External" /><Relationship Id="rId514" Type="http://schemas.openxmlformats.org/officeDocument/2006/relationships/hyperlink" Target="https://twitter.com/#!/hayatskinfo/status/1181569772313616389" TargetMode="External" /><Relationship Id="rId515" Type="http://schemas.openxmlformats.org/officeDocument/2006/relationships/hyperlink" Target="https://twitter.com/#!/hayatskinfo/status/1181570021954338820" TargetMode="External" /><Relationship Id="rId516" Type="http://schemas.openxmlformats.org/officeDocument/2006/relationships/hyperlink" Target="https://twitter.com/#!/hayatskinfo/status/1176784708774092800" TargetMode="External" /><Relationship Id="rId517" Type="http://schemas.openxmlformats.org/officeDocument/2006/relationships/hyperlink" Target="https://twitter.com/#!/hayatskinfo/status/1176784846485630978" TargetMode="External" /><Relationship Id="rId518" Type="http://schemas.openxmlformats.org/officeDocument/2006/relationships/hyperlink" Target="https://twitter.com/#!/hayatskinfo/status/1176784934180179970" TargetMode="External" /><Relationship Id="rId519" Type="http://schemas.openxmlformats.org/officeDocument/2006/relationships/hyperlink" Target="https://twitter.com/#!/hayatskinfo/status/1176785012609495040" TargetMode="External" /><Relationship Id="rId520" Type="http://schemas.openxmlformats.org/officeDocument/2006/relationships/hyperlink" Target="https://twitter.com/#!/hayatskinfo/status/1176785079051476992" TargetMode="External" /><Relationship Id="rId521" Type="http://schemas.openxmlformats.org/officeDocument/2006/relationships/hyperlink" Target="https://twitter.com/#!/hayatskinfo/status/1176860428137324544" TargetMode="External" /><Relationship Id="rId522" Type="http://schemas.openxmlformats.org/officeDocument/2006/relationships/hyperlink" Target="https://twitter.com/#!/hayatskinfo/status/1176860623998730254" TargetMode="External" /><Relationship Id="rId523" Type="http://schemas.openxmlformats.org/officeDocument/2006/relationships/hyperlink" Target="https://twitter.com/#!/hayatskinfo/status/1176860866546978816" TargetMode="External" /><Relationship Id="rId524" Type="http://schemas.openxmlformats.org/officeDocument/2006/relationships/hyperlink" Target="https://twitter.com/#!/hayatskinfo/status/1176860969005441024" TargetMode="External" /><Relationship Id="rId525" Type="http://schemas.openxmlformats.org/officeDocument/2006/relationships/hyperlink" Target="https://twitter.com/#!/hayatskinfo/status/1176861107023163395" TargetMode="External" /><Relationship Id="rId526" Type="http://schemas.openxmlformats.org/officeDocument/2006/relationships/hyperlink" Target="https://twitter.com/#!/hayatskinfo/status/1177100006911877120" TargetMode="External" /><Relationship Id="rId527" Type="http://schemas.openxmlformats.org/officeDocument/2006/relationships/hyperlink" Target="https://twitter.com/#!/hayatskinfo/status/1177100159513223168" TargetMode="External" /><Relationship Id="rId528" Type="http://schemas.openxmlformats.org/officeDocument/2006/relationships/hyperlink" Target="https://twitter.com/#!/hayatskinfo/status/1177100406327042049" TargetMode="External" /><Relationship Id="rId529" Type="http://schemas.openxmlformats.org/officeDocument/2006/relationships/hyperlink" Target="https://twitter.com/#!/hayatskinfo/status/1177147374466195456" TargetMode="External" /><Relationship Id="rId530" Type="http://schemas.openxmlformats.org/officeDocument/2006/relationships/hyperlink" Target="https://twitter.com/#!/hayatskinfo/status/1177147768168734721" TargetMode="External" /><Relationship Id="rId531" Type="http://schemas.openxmlformats.org/officeDocument/2006/relationships/hyperlink" Target="https://twitter.com/#!/hayatskinfo/status/1177222946768793602" TargetMode="External" /><Relationship Id="rId532" Type="http://schemas.openxmlformats.org/officeDocument/2006/relationships/hyperlink" Target="https://twitter.com/#!/hayatskinfo/status/1177223134610632705" TargetMode="External" /><Relationship Id="rId533" Type="http://schemas.openxmlformats.org/officeDocument/2006/relationships/hyperlink" Target="https://twitter.com/#!/hayatskinfo/status/1177223295646785537" TargetMode="External" /><Relationship Id="rId534" Type="http://schemas.openxmlformats.org/officeDocument/2006/relationships/hyperlink" Target="https://twitter.com/#!/hayatskinfo/status/1177223503348740098" TargetMode="External" /><Relationship Id="rId535" Type="http://schemas.openxmlformats.org/officeDocument/2006/relationships/hyperlink" Target="https://twitter.com/#!/hayatskinfo/status/1177223646932275200" TargetMode="External" /><Relationship Id="rId536" Type="http://schemas.openxmlformats.org/officeDocument/2006/relationships/hyperlink" Target="https://twitter.com/#!/hayatskinfo/status/1177223874842439680" TargetMode="External" /><Relationship Id="rId537" Type="http://schemas.openxmlformats.org/officeDocument/2006/relationships/hyperlink" Target="https://twitter.com/#!/hayatskinfo/status/1177224076164784128" TargetMode="External" /><Relationship Id="rId538" Type="http://schemas.openxmlformats.org/officeDocument/2006/relationships/hyperlink" Target="https://twitter.com/#!/hayatskinfo/status/1177224232587145216" TargetMode="External" /><Relationship Id="rId539" Type="http://schemas.openxmlformats.org/officeDocument/2006/relationships/hyperlink" Target="https://twitter.com/#!/hayatskinfo/status/1177502104102916096" TargetMode="External" /><Relationship Id="rId540" Type="http://schemas.openxmlformats.org/officeDocument/2006/relationships/hyperlink" Target="https://twitter.com/#!/hayatskinfo/status/1177583128753463296" TargetMode="External" /><Relationship Id="rId541" Type="http://schemas.openxmlformats.org/officeDocument/2006/relationships/hyperlink" Target="https://twitter.com/#!/hayatskinfo/status/1177583263327621121" TargetMode="External" /><Relationship Id="rId542" Type="http://schemas.openxmlformats.org/officeDocument/2006/relationships/hyperlink" Target="https://twitter.com/#!/hayatskinfo/status/1177583430168657925" TargetMode="External" /><Relationship Id="rId543" Type="http://schemas.openxmlformats.org/officeDocument/2006/relationships/hyperlink" Target="https://twitter.com/#!/hayatskinfo/status/1177583541955256322" TargetMode="External" /><Relationship Id="rId544" Type="http://schemas.openxmlformats.org/officeDocument/2006/relationships/hyperlink" Target="https://twitter.com/#!/hayatskinfo/status/1177887290993123328" TargetMode="External" /><Relationship Id="rId545" Type="http://schemas.openxmlformats.org/officeDocument/2006/relationships/hyperlink" Target="https://twitter.com/#!/hayatskinfo/status/1177887471125831680" TargetMode="External" /><Relationship Id="rId546" Type="http://schemas.openxmlformats.org/officeDocument/2006/relationships/hyperlink" Target="https://twitter.com/#!/hayatskinfo/status/1177887605624582145" TargetMode="External" /><Relationship Id="rId547" Type="http://schemas.openxmlformats.org/officeDocument/2006/relationships/hyperlink" Target="https://twitter.com/#!/hayatskinfo/status/1177887734133919746" TargetMode="External" /><Relationship Id="rId548" Type="http://schemas.openxmlformats.org/officeDocument/2006/relationships/hyperlink" Target="https://twitter.com/#!/hayatskinfo/status/1177887881219776513" TargetMode="External" /><Relationship Id="rId549" Type="http://schemas.openxmlformats.org/officeDocument/2006/relationships/hyperlink" Target="https://twitter.com/#!/hayatskinfo/status/1178547677451182082" TargetMode="External" /><Relationship Id="rId550" Type="http://schemas.openxmlformats.org/officeDocument/2006/relationships/hyperlink" Target="https://twitter.com/#!/hayatskinfo/status/1178572089873358849" TargetMode="External" /><Relationship Id="rId551" Type="http://schemas.openxmlformats.org/officeDocument/2006/relationships/hyperlink" Target="https://twitter.com/#!/hayatskinfo/status/1178665501825863682" TargetMode="External" /><Relationship Id="rId552" Type="http://schemas.openxmlformats.org/officeDocument/2006/relationships/hyperlink" Target="https://twitter.com/#!/hayatskinfo/status/1178665740385361920" TargetMode="External" /><Relationship Id="rId553" Type="http://schemas.openxmlformats.org/officeDocument/2006/relationships/hyperlink" Target="https://twitter.com/#!/hayatskinfo/status/1178921403292233728" TargetMode="External" /><Relationship Id="rId554" Type="http://schemas.openxmlformats.org/officeDocument/2006/relationships/hyperlink" Target="https://twitter.com/#!/hayatskinfo/status/1178921563904761861" TargetMode="External" /><Relationship Id="rId555" Type="http://schemas.openxmlformats.org/officeDocument/2006/relationships/hyperlink" Target="https://twitter.com/#!/hayatskinfo/status/1178921724550750209" TargetMode="External" /><Relationship Id="rId556" Type="http://schemas.openxmlformats.org/officeDocument/2006/relationships/hyperlink" Target="https://twitter.com/#!/hayatskinfo/status/1178921893497319424" TargetMode="External" /><Relationship Id="rId557" Type="http://schemas.openxmlformats.org/officeDocument/2006/relationships/hyperlink" Target="https://twitter.com/#!/hayatskinfo/status/1178922166953402368" TargetMode="External" /><Relationship Id="rId558" Type="http://schemas.openxmlformats.org/officeDocument/2006/relationships/hyperlink" Target="https://twitter.com/#!/hayatskinfo/status/1178922362642878466" TargetMode="External" /><Relationship Id="rId559" Type="http://schemas.openxmlformats.org/officeDocument/2006/relationships/hyperlink" Target="https://twitter.com/#!/hayatskinfo/status/1178922651903041537" TargetMode="External" /><Relationship Id="rId560" Type="http://schemas.openxmlformats.org/officeDocument/2006/relationships/hyperlink" Target="https://twitter.com/#!/hayatskinfo/status/1178922739782078464" TargetMode="External" /><Relationship Id="rId561" Type="http://schemas.openxmlformats.org/officeDocument/2006/relationships/hyperlink" Target="https://twitter.com/#!/hayatskinfo/status/1178922912021172224" TargetMode="External" /><Relationship Id="rId562" Type="http://schemas.openxmlformats.org/officeDocument/2006/relationships/hyperlink" Target="https://twitter.com/#!/hayatskinfo/status/1178962323156934656" TargetMode="External" /><Relationship Id="rId563" Type="http://schemas.openxmlformats.org/officeDocument/2006/relationships/hyperlink" Target="https://twitter.com/#!/hayatskinfo/status/1178962478862143488" TargetMode="External" /><Relationship Id="rId564" Type="http://schemas.openxmlformats.org/officeDocument/2006/relationships/hyperlink" Target="https://twitter.com/#!/hayatskinfo/status/1179028481147068417" TargetMode="External" /><Relationship Id="rId565" Type="http://schemas.openxmlformats.org/officeDocument/2006/relationships/hyperlink" Target="https://twitter.com/#!/hayatskinfo/status/1179028722466381826" TargetMode="External" /><Relationship Id="rId566" Type="http://schemas.openxmlformats.org/officeDocument/2006/relationships/hyperlink" Target="https://twitter.com/#!/hayatskinfo/status/1179029376391888905" TargetMode="External" /><Relationship Id="rId567" Type="http://schemas.openxmlformats.org/officeDocument/2006/relationships/hyperlink" Target="https://twitter.com/#!/hayatskinfo/status/1179029605476438016" TargetMode="External" /><Relationship Id="rId568" Type="http://schemas.openxmlformats.org/officeDocument/2006/relationships/hyperlink" Target="https://twitter.com/#!/hayatskinfo/status/1179029778730377217" TargetMode="External" /><Relationship Id="rId569" Type="http://schemas.openxmlformats.org/officeDocument/2006/relationships/hyperlink" Target="https://twitter.com/#!/hayatskinfo/status/1179029928995676160" TargetMode="External" /><Relationship Id="rId570" Type="http://schemas.openxmlformats.org/officeDocument/2006/relationships/hyperlink" Target="https://twitter.com/#!/hayatskinfo/status/1179030152237461505" TargetMode="External" /><Relationship Id="rId571" Type="http://schemas.openxmlformats.org/officeDocument/2006/relationships/hyperlink" Target="https://twitter.com/#!/hayatskinfo/status/1179030291215781889" TargetMode="External" /><Relationship Id="rId572" Type="http://schemas.openxmlformats.org/officeDocument/2006/relationships/hyperlink" Target="https://twitter.com/#!/hayatskinfo/status/1179323933415415812" TargetMode="External" /><Relationship Id="rId573" Type="http://schemas.openxmlformats.org/officeDocument/2006/relationships/hyperlink" Target="https://twitter.com/#!/hayatskinfo/status/1179324045239734272" TargetMode="External" /><Relationship Id="rId574" Type="http://schemas.openxmlformats.org/officeDocument/2006/relationships/hyperlink" Target="https://twitter.com/#!/hayatskinfo/status/1179324631951511552" TargetMode="External" /><Relationship Id="rId575" Type="http://schemas.openxmlformats.org/officeDocument/2006/relationships/hyperlink" Target="https://twitter.com/#!/hayatskinfo/status/1179324759701688321" TargetMode="External" /><Relationship Id="rId576" Type="http://schemas.openxmlformats.org/officeDocument/2006/relationships/hyperlink" Target="https://twitter.com/#!/hayatskinfo/status/1179324875900674048" TargetMode="External" /><Relationship Id="rId577" Type="http://schemas.openxmlformats.org/officeDocument/2006/relationships/hyperlink" Target="https://twitter.com/#!/hayatskinfo/status/1179393185950384128" TargetMode="External" /><Relationship Id="rId578" Type="http://schemas.openxmlformats.org/officeDocument/2006/relationships/hyperlink" Target="https://twitter.com/#!/hayatskinfo/status/1179393393010585600" TargetMode="External" /><Relationship Id="rId579" Type="http://schemas.openxmlformats.org/officeDocument/2006/relationships/hyperlink" Target="https://twitter.com/#!/hayatskinfo/status/1179393558605901824" TargetMode="External" /><Relationship Id="rId580" Type="http://schemas.openxmlformats.org/officeDocument/2006/relationships/hyperlink" Target="https://twitter.com/#!/hayatskinfo/status/1179637402278739968" TargetMode="External" /><Relationship Id="rId581" Type="http://schemas.openxmlformats.org/officeDocument/2006/relationships/hyperlink" Target="https://twitter.com/#!/hayatskinfo/status/1179637790528720896" TargetMode="External" /><Relationship Id="rId582" Type="http://schemas.openxmlformats.org/officeDocument/2006/relationships/hyperlink" Target="https://twitter.com/#!/hayatskinfo/status/1179637891049365504" TargetMode="External" /><Relationship Id="rId583" Type="http://schemas.openxmlformats.org/officeDocument/2006/relationships/hyperlink" Target="https://twitter.com/#!/hayatskinfo/status/1179638104837230593" TargetMode="External" /><Relationship Id="rId584" Type="http://schemas.openxmlformats.org/officeDocument/2006/relationships/hyperlink" Target="https://twitter.com/#!/hayatskinfo/status/1179638269828616192" TargetMode="External" /><Relationship Id="rId585" Type="http://schemas.openxmlformats.org/officeDocument/2006/relationships/hyperlink" Target="https://api.twitter.com/1.1/geo/id/583bd538eb3129d1.json" TargetMode="External" /><Relationship Id="rId586" Type="http://schemas.openxmlformats.org/officeDocument/2006/relationships/comments" Target="../comments13.xml" /><Relationship Id="rId587" Type="http://schemas.openxmlformats.org/officeDocument/2006/relationships/vmlDrawing" Target="../drawings/vmlDrawing6.vml" /><Relationship Id="rId588" Type="http://schemas.openxmlformats.org/officeDocument/2006/relationships/table" Target="../tables/table23.xml" /><Relationship Id="rId589"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hayatsk.info/" TargetMode="External" /><Relationship Id="rId2" Type="http://schemas.openxmlformats.org/officeDocument/2006/relationships/hyperlink" Target="https://t.co/y9mDieAV96" TargetMode="External" /><Relationship Id="rId3" Type="http://schemas.openxmlformats.org/officeDocument/2006/relationships/hyperlink" Target="https://t.co/xW0QdhfAJb" TargetMode="External" /><Relationship Id="rId4" Type="http://schemas.openxmlformats.org/officeDocument/2006/relationships/hyperlink" Target="https://t.co/IGczPBYNoC" TargetMode="External" /><Relationship Id="rId5" Type="http://schemas.openxmlformats.org/officeDocument/2006/relationships/hyperlink" Target="https://t.co/fzaW3rR1gg" TargetMode="External" /><Relationship Id="rId6" Type="http://schemas.openxmlformats.org/officeDocument/2006/relationships/hyperlink" Target="http://t.co/gIyfbI5SQr" TargetMode="External" /><Relationship Id="rId7" Type="http://schemas.openxmlformats.org/officeDocument/2006/relationships/hyperlink" Target="http://hayatsk.info/" TargetMode="External" /><Relationship Id="rId8" Type="http://schemas.openxmlformats.org/officeDocument/2006/relationships/hyperlink" Target="https://t.co/0fr5MgPPk9" TargetMode="External" /><Relationship Id="rId9" Type="http://schemas.openxmlformats.org/officeDocument/2006/relationships/hyperlink" Target="http://t.co/gp6huRtOPh" TargetMode="External" /><Relationship Id="rId10" Type="http://schemas.openxmlformats.org/officeDocument/2006/relationships/hyperlink" Target="https://t.co/erbD1JOaBx" TargetMode="External" /><Relationship Id="rId11" Type="http://schemas.openxmlformats.org/officeDocument/2006/relationships/hyperlink" Target="https://t.co/iRauuySoeV" TargetMode="External" /><Relationship Id="rId12" Type="http://schemas.openxmlformats.org/officeDocument/2006/relationships/hyperlink" Target="http://t.co/DmPR57rwIp" TargetMode="External" /><Relationship Id="rId13" Type="http://schemas.openxmlformats.org/officeDocument/2006/relationships/hyperlink" Target="http://t.co/mc7jbJxbhf" TargetMode="External" /><Relationship Id="rId14" Type="http://schemas.openxmlformats.org/officeDocument/2006/relationships/hyperlink" Target="http://en.azvision.az/" TargetMode="External" /><Relationship Id="rId15" Type="http://schemas.openxmlformats.org/officeDocument/2006/relationships/hyperlink" Target="https://t.co/4LmbuDVdhm" TargetMode="External" /><Relationship Id="rId16" Type="http://schemas.openxmlformats.org/officeDocument/2006/relationships/hyperlink" Target="https://t.co/6mh9fm5iYm" TargetMode="External" /><Relationship Id="rId17" Type="http://schemas.openxmlformats.org/officeDocument/2006/relationships/hyperlink" Target="http://t.co/XV6jQc5a2U" TargetMode="External" /><Relationship Id="rId18" Type="http://schemas.openxmlformats.org/officeDocument/2006/relationships/hyperlink" Target="https://t.co/mG6TltiSeR" TargetMode="External" /><Relationship Id="rId19" Type="http://schemas.openxmlformats.org/officeDocument/2006/relationships/hyperlink" Target="https://t.co/piOxnPJKK8" TargetMode="External" /><Relationship Id="rId20" Type="http://schemas.openxmlformats.org/officeDocument/2006/relationships/hyperlink" Target="https://t.co/piOxnPJKK8" TargetMode="External" /><Relationship Id="rId21" Type="http://schemas.openxmlformats.org/officeDocument/2006/relationships/hyperlink" Target="http://t.co/RRecP2HJD5" TargetMode="External" /><Relationship Id="rId22" Type="http://schemas.openxmlformats.org/officeDocument/2006/relationships/hyperlink" Target="https://t.co/XdWAQoxP3Z" TargetMode="External" /><Relationship Id="rId23" Type="http://schemas.openxmlformats.org/officeDocument/2006/relationships/hyperlink" Target="http://t.co/rk51O3qqFj" TargetMode="External" /><Relationship Id="rId24" Type="http://schemas.openxmlformats.org/officeDocument/2006/relationships/hyperlink" Target="http://www.azambassade.fr/" TargetMode="External" /><Relationship Id="rId25" Type="http://schemas.openxmlformats.org/officeDocument/2006/relationships/hyperlink" Target="https://t.co/OwI9DbQy6H" TargetMode="External" /><Relationship Id="rId26" Type="http://schemas.openxmlformats.org/officeDocument/2006/relationships/hyperlink" Target="https://t.co/IWYY1x1h1H" TargetMode="External" /><Relationship Id="rId27" Type="http://schemas.openxmlformats.org/officeDocument/2006/relationships/hyperlink" Target="https://t.co/lxlwKYMflg" TargetMode="External" /><Relationship Id="rId28" Type="http://schemas.openxmlformats.org/officeDocument/2006/relationships/hyperlink" Target="http://aztwi.com/" TargetMode="External" /><Relationship Id="rId29" Type="http://schemas.openxmlformats.org/officeDocument/2006/relationships/hyperlink" Target="https://t.co/IGczPCgoga" TargetMode="External" /><Relationship Id="rId30" Type="http://schemas.openxmlformats.org/officeDocument/2006/relationships/hyperlink" Target="http://t.co/hq063lc0si" TargetMode="External" /><Relationship Id="rId31" Type="http://schemas.openxmlformats.org/officeDocument/2006/relationships/hyperlink" Target="https://pbs.twimg.com/profile_banners/151822291/1559990773" TargetMode="External" /><Relationship Id="rId32" Type="http://schemas.openxmlformats.org/officeDocument/2006/relationships/hyperlink" Target="https://pbs.twimg.com/profile_banners/1168769556388749313/1567511431" TargetMode="External" /><Relationship Id="rId33" Type="http://schemas.openxmlformats.org/officeDocument/2006/relationships/hyperlink" Target="https://pbs.twimg.com/profile_banners/1139464275209129984/1560510776" TargetMode="External" /><Relationship Id="rId34" Type="http://schemas.openxmlformats.org/officeDocument/2006/relationships/hyperlink" Target="https://pbs.twimg.com/profile_banners/3282706160/1548404324" TargetMode="External" /><Relationship Id="rId35" Type="http://schemas.openxmlformats.org/officeDocument/2006/relationships/hyperlink" Target="https://pbs.twimg.com/profile_banners/819349890/1568306772" TargetMode="External" /><Relationship Id="rId36" Type="http://schemas.openxmlformats.org/officeDocument/2006/relationships/hyperlink" Target="https://pbs.twimg.com/profile_banners/989145086477844480/1568130108" TargetMode="External" /><Relationship Id="rId37" Type="http://schemas.openxmlformats.org/officeDocument/2006/relationships/hyperlink" Target="https://pbs.twimg.com/profile_banners/2155015890/1487003268" TargetMode="External" /><Relationship Id="rId38" Type="http://schemas.openxmlformats.org/officeDocument/2006/relationships/hyperlink" Target="https://pbs.twimg.com/profile_banners/2375882414/1513221503" TargetMode="External" /><Relationship Id="rId39" Type="http://schemas.openxmlformats.org/officeDocument/2006/relationships/hyperlink" Target="https://pbs.twimg.com/profile_banners/1108033549616250880/1553011759" TargetMode="External" /><Relationship Id="rId40" Type="http://schemas.openxmlformats.org/officeDocument/2006/relationships/hyperlink" Target="https://pbs.twimg.com/profile_banners/15538226/1555701336" TargetMode="External" /><Relationship Id="rId41" Type="http://schemas.openxmlformats.org/officeDocument/2006/relationships/hyperlink" Target="https://pbs.twimg.com/profile_banners/2218331720/1413524262" TargetMode="External" /><Relationship Id="rId42" Type="http://schemas.openxmlformats.org/officeDocument/2006/relationships/hyperlink" Target="https://pbs.twimg.com/profile_banners/293398411/1439462622" TargetMode="External" /><Relationship Id="rId43" Type="http://schemas.openxmlformats.org/officeDocument/2006/relationships/hyperlink" Target="https://pbs.twimg.com/profile_banners/727774131819843585/1565718456" TargetMode="External" /><Relationship Id="rId44" Type="http://schemas.openxmlformats.org/officeDocument/2006/relationships/hyperlink" Target="https://pbs.twimg.com/profile_banners/940483797409259520/1569866168" TargetMode="External" /><Relationship Id="rId45" Type="http://schemas.openxmlformats.org/officeDocument/2006/relationships/hyperlink" Target="https://pbs.twimg.com/profile_banners/1478929123/1472688972" TargetMode="External" /><Relationship Id="rId46" Type="http://schemas.openxmlformats.org/officeDocument/2006/relationships/hyperlink" Target="https://pbs.twimg.com/profile_banners/771242107/1515882415" TargetMode="External" /><Relationship Id="rId47" Type="http://schemas.openxmlformats.org/officeDocument/2006/relationships/hyperlink" Target="https://pbs.twimg.com/profile_banners/2835789451/1469522861" TargetMode="External" /><Relationship Id="rId48" Type="http://schemas.openxmlformats.org/officeDocument/2006/relationships/hyperlink" Target="https://pbs.twimg.com/profile_banners/860805278606004224/1531592652" TargetMode="External" /><Relationship Id="rId49" Type="http://schemas.openxmlformats.org/officeDocument/2006/relationships/hyperlink" Target="https://pbs.twimg.com/profile_banners/4566244703/1455800900" TargetMode="External" /><Relationship Id="rId50" Type="http://schemas.openxmlformats.org/officeDocument/2006/relationships/hyperlink" Target="https://pbs.twimg.com/profile_banners/716350953079848962/1557120605" TargetMode="External" /><Relationship Id="rId51" Type="http://schemas.openxmlformats.org/officeDocument/2006/relationships/hyperlink" Target="https://pbs.twimg.com/profile_banners/2904183747/1514310517" TargetMode="External" /><Relationship Id="rId52" Type="http://schemas.openxmlformats.org/officeDocument/2006/relationships/hyperlink" Target="https://pbs.twimg.com/profile_banners/3283108812/1437476552" TargetMode="External" /><Relationship Id="rId53" Type="http://schemas.openxmlformats.org/officeDocument/2006/relationships/hyperlink" Target="https://pbs.twimg.com/profile_banners/185586556/1407159805" TargetMode="External" /><Relationship Id="rId54" Type="http://schemas.openxmlformats.org/officeDocument/2006/relationships/hyperlink" Target="https://pbs.twimg.com/profile_banners/718433499502485506/1534880642" TargetMode="External" /><Relationship Id="rId55" Type="http://schemas.openxmlformats.org/officeDocument/2006/relationships/hyperlink" Target="https://pbs.twimg.com/profile_banners/1074236727835967488/1545336364" TargetMode="External" /><Relationship Id="rId56" Type="http://schemas.openxmlformats.org/officeDocument/2006/relationships/hyperlink" Target="https://pbs.twimg.com/profile_banners/2939939390/1546947832" TargetMode="External" /><Relationship Id="rId57" Type="http://schemas.openxmlformats.org/officeDocument/2006/relationships/hyperlink" Target="https://pbs.twimg.com/profile_banners/143742312/1496229737" TargetMode="External" /><Relationship Id="rId58" Type="http://schemas.openxmlformats.org/officeDocument/2006/relationships/hyperlink" Target="https://pbs.twimg.com/profile_banners/268781020/1456147463" TargetMode="External" /><Relationship Id="rId59" Type="http://schemas.openxmlformats.org/officeDocument/2006/relationships/hyperlink" Target="https://pbs.twimg.com/profile_banners/1047887353/1477302144" TargetMode="External" /><Relationship Id="rId60" Type="http://schemas.openxmlformats.org/officeDocument/2006/relationships/hyperlink" Target="https://pbs.twimg.com/profile_banners/2336409560/1404210187" TargetMode="External" /><Relationship Id="rId61" Type="http://schemas.openxmlformats.org/officeDocument/2006/relationships/hyperlink" Target="https://pbs.twimg.com/profile_banners/851507391506022401/1496949401" TargetMode="External" /><Relationship Id="rId62" Type="http://schemas.openxmlformats.org/officeDocument/2006/relationships/hyperlink" Target="https://pbs.twimg.com/profile_banners/1601096203/1550912658" TargetMode="External" /><Relationship Id="rId63" Type="http://schemas.openxmlformats.org/officeDocument/2006/relationships/hyperlink" Target="https://pbs.twimg.com/profile_banners/1009479707912523778/1529514600" TargetMode="External" /><Relationship Id="rId64" Type="http://schemas.openxmlformats.org/officeDocument/2006/relationships/hyperlink" Target="https://pbs.twimg.com/profile_banners/1630353224/1497432660" TargetMode="External" /><Relationship Id="rId65" Type="http://schemas.openxmlformats.org/officeDocument/2006/relationships/hyperlink" Target="https://pbs.twimg.com/profile_banners/1491063300/1528921719" TargetMode="External" /><Relationship Id="rId66" Type="http://schemas.openxmlformats.org/officeDocument/2006/relationships/hyperlink" Target="https://pbs.twimg.com/profile_banners/1004335387/1355344833" TargetMode="External" /><Relationship Id="rId67" Type="http://schemas.openxmlformats.org/officeDocument/2006/relationships/hyperlink" Target="https://pbs.twimg.com/profile_banners/236865129/1361808712" TargetMode="External" /><Relationship Id="rId68" Type="http://schemas.openxmlformats.org/officeDocument/2006/relationships/hyperlink" Target="https://pbs.twimg.com/profile_banners/69948337/1565554956" TargetMode="External" /><Relationship Id="rId69" Type="http://schemas.openxmlformats.org/officeDocument/2006/relationships/hyperlink" Target="https://pbs.twimg.com/profile_banners/1179121836111646720/1569962146" TargetMode="External" /><Relationship Id="rId70" Type="http://schemas.openxmlformats.org/officeDocument/2006/relationships/hyperlink" Target="https://pbs.twimg.com/profile_banners/740083182427639808/1465289235" TargetMode="External" /><Relationship Id="rId71" Type="http://schemas.openxmlformats.org/officeDocument/2006/relationships/hyperlink" Target="https://pbs.twimg.com/profile_banners/714793456414171137/1459325345" TargetMode="External" /><Relationship Id="rId72" Type="http://schemas.openxmlformats.org/officeDocument/2006/relationships/hyperlink" Target="http://abs.twimg.com/images/themes/theme12/bg.gif"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4/bg.gif" TargetMode="External" /><Relationship Id="rId77" Type="http://schemas.openxmlformats.org/officeDocument/2006/relationships/hyperlink" Target="http://abs.twimg.com/images/themes/theme15/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4/bg.gif"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4/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8/bg.gif"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8/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4/bg.gif"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pbs.twimg.com/profile_background_images/450234508952862720/kwypo5LT.jpe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4/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5/bg.png" TargetMode="External" /><Relationship Id="rId103" Type="http://schemas.openxmlformats.org/officeDocument/2006/relationships/hyperlink" Target="http://abs.twimg.com/images/themes/theme14/bg.gif" TargetMode="External" /><Relationship Id="rId104" Type="http://schemas.openxmlformats.org/officeDocument/2006/relationships/hyperlink" Target="http://abs.twimg.com/images/themes/theme15/bg.png" TargetMode="External" /><Relationship Id="rId105" Type="http://schemas.openxmlformats.org/officeDocument/2006/relationships/hyperlink" Target="http://pbs.twimg.com/profile_background_images/415096916/Twitter.jpg" TargetMode="External" /><Relationship Id="rId106" Type="http://schemas.openxmlformats.org/officeDocument/2006/relationships/hyperlink" Target="http://pbs.twimg.com/profile_images/902558217380569088/RgqFjsNR_normal.jpg" TargetMode="External" /><Relationship Id="rId107" Type="http://schemas.openxmlformats.org/officeDocument/2006/relationships/hyperlink" Target="http://pbs.twimg.com/profile_images/1168769848199061504/epPyp1WI_normal.jpg" TargetMode="External" /><Relationship Id="rId108" Type="http://schemas.openxmlformats.org/officeDocument/2006/relationships/hyperlink" Target="http://pbs.twimg.com/profile_images/1139483403680735232/7Sc2etVq_normal.png" TargetMode="External" /><Relationship Id="rId109" Type="http://schemas.openxmlformats.org/officeDocument/2006/relationships/hyperlink" Target="http://pbs.twimg.com/profile_images/1088712855950630912/gfQJUXic_normal.jpg" TargetMode="External" /><Relationship Id="rId110" Type="http://schemas.openxmlformats.org/officeDocument/2006/relationships/hyperlink" Target="http://pbs.twimg.com/profile_images/813367594044588033/sKqbTg_C_normal.jpg" TargetMode="External" /><Relationship Id="rId111" Type="http://schemas.openxmlformats.org/officeDocument/2006/relationships/hyperlink" Target="http://pbs.twimg.com/profile_images/2602191876/fblogonews_normal.jpg" TargetMode="External" /><Relationship Id="rId112" Type="http://schemas.openxmlformats.org/officeDocument/2006/relationships/hyperlink" Target="http://pbs.twimg.com/profile_images/1153179970954584065/esZT91Wy_normal.jpg" TargetMode="External" /><Relationship Id="rId113" Type="http://schemas.openxmlformats.org/officeDocument/2006/relationships/hyperlink" Target="http://pbs.twimg.com/profile_images/717355441265750017/lifwREe0_normal.jpg" TargetMode="External" /><Relationship Id="rId114" Type="http://schemas.openxmlformats.org/officeDocument/2006/relationships/hyperlink" Target="http://pbs.twimg.com/profile_images/1158343606459088898/D_2uSig9_normal.jpg" TargetMode="External" /><Relationship Id="rId115" Type="http://schemas.openxmlformats.org/officeDocument/2006/relationships/hyperlink" Target="http://pbs.twimg.com/profile_images/378800000645849060/398a3c54ea975a5e66a35a1d7e5897cd_normal.jpeg" TargetMode="External" /><Relationship Id="rId116" Type="http://schemas.openxmlformats.org/officeDocument/2006/relationships/hyperlink" Target="http://pbs.twimg.com/profile_images/914499125458153472/3DQJwBfd_normal.jpg" TargetMode="External" /><Relationship Id="rId117" Type="http://schemas.openxmlformats.org/officeDocument/2006/relationships/hyperlink" Target="http://pbs.twimg.com/profile_images/1108034499605082112/znswtaKE_normal.jpg" TargetMode="External" /><Relationship Id="rId118" Type="http://schemas.openxmlformats.org/officeDocument/2006/relationships/hyperlink" Target="http://pbs.twimg.com/profile_images/1080557016463147008/sPN7F0Dd_normal.jpg" TargetMode="External" /><Relationship Id="rId119" Type="http://schemas.openxmlformats.org/officeDocument/2006/relationships/hyperlink" Target="http://pbs.twimg.com/profile_images/378800000798772182/56314e6cababe6d6a4f08199cf2fe4b4_normal.png" TargetMode="External" /><Relationship Id="rId120" Type="http://schemas.openxmlformats.org/officeDocument/2006/relationships/hyperlink" Target="http://pbs.twimg.com/profile_images/1102966423746428930/0XObbRYl_normal.jpg" TargetMode="External" /><Relationship Id="rId121" Type="http://schemas.openxmlformats.org/officeDocument/2006/relationships/hyperlink" Target="http://pbs.twimg.com/profile_images/727776560682545152/mzNSIbFe_normal.jpg" TargetMode="External" /><Relationship Id="rId122" Type="http://schemas.openxmlformats.org/officeDocument/2006/relationships/hyperlink" Target="http://pbs.twimg.com/profile_images/1179414679703171075/BItjUZlD_normal.jpg" TargetMode="External" /><Relationship Id="rId123" Type="http://schemas.openxmlformats.org/officeDocument/2006/relationships/hyperlink" Target="http://pbs.twimg.com/profile_images/724845343662301184/mUWLxHEX_normal.jpg" TargetMode="External" /><Relationship Id="rId124" Type="http://schemas.openxmlformats.org/officeDocument/2006/relationships/hyperlink" Target="http://pbs.twimg.com/profile_images/1133879359138390016/ZzXzCPX1_normal.png" TargetMode="External" /><Relationship Id="rId125" Type="http://schemas.openxmlformats.org/officeDocument/2006/relationships/hyperlink" Target="http://pbs.twimg.com/profile_images/757859986341003264/KWPLGvh8_normal.jpg" TargetMode="External" /><Relationship Id="rId126" Type="http://schemas.openxmlformats.org/officeDocument/2006/relationships/hyperlink" Target="http://pbs.twimg.com/profile_images/1132914555997315072/nmhCxbrD_normal.png" TargetMode="External" /><Relationship Id="rId127" Type="http://schemas.openxmlformats.org/officeDocument/2006/relationships/hyperlink" Target="http://pbs.twimg.com/profile_images/799213750712680448/Qa_qbQC5_normal.jpg" TargetMode="External" /><Relationship Id="rId128" Type="http://schemas.openxmlformats.org/officeDocument/2006/relationships/hyperlink" Target="http://pbs.twimg.com/profile_images/981047416353943552/8VlZKN_0_normal.jpg" TargetMode="External" /><Relationship Id="rId129" Type="http://schemas.openxmlformats.org/officeDocument/2006/relationships/hyperlink" Target="http://pbs.twimg.com/profile_images/983221439414394880/ou0O2Zs5_normal.jpg" TargetMode="External" /><Relationship Id="rId130" Type="http://schemas.openxmlformats.org/officeDocument/2006/relationships/hyperlink" Target="http://pbs.twimg.com/profile_images/1115141817345826817/ikabvnsC_normal.png" TargetMode="External" /><Relationship Id="rId131" Type="http://schemas.openxmlformats.org/officeDocument/2006/relationships/hyperlink" Target="http://pbs.twimg.com/profile_images/739726848179965952/ggg4hsXb_normal.jpg" TargetMode="External" /><Relationship Id="rId132" Type="http://schemas.openxmlformats.org/officeDocument/2006/relationships/hyperlink" Target="http://pbs.twimg.com/profile_images/622318656895062016/ZO-TUM5R_normal.jpg" TargetMode="External" /><Relationship Id="rId133" Type="http://schemas.openxmlformats.org/officeDocument/2006/relationships/hyperlink" Target="http://pbs.twimg.com/profile_images/1072839243033120768/QEYHJzWW_normal.jpg" TargetMode="External" /><Relationship Id="rId134" Type="http://schemas.openxmlformats.org/officeDocument/2006/relationships/hyperlink" Target="http://pbs.twimg.com/profile_images/1177934407346327553/65d-sSrG_normal.jpg" TargetMode="External" /><Relationship Id="rId135" Type="http://schemas.openxmlformats.org/officeDocument/2006/relationships/hyperlink" Target="http://pbs.twimg.com/profile_images/1076406155574947842/bWHCVu3G_normal.jpg" TargetMode="External" /><Relationship Id="rId136" Type="http://schemas.openxmlformats.org/officeDocument/2006/relationships/hyperlink" Target="http://pbs.twimg.com/profile_images/1114066428796243968/T4MrRKwA_normal.jpg" TargetMode="External" /><Relationship Id="rId137" Type="http://schemas.openxmlformats.org/officeDocument/2006/relationships/hyperlink" Target="http://pbs.twimg.com/profile_images/1094687415774691328/u-JHm3K6_normal.jpg" TargetMode="External" /><Relationship Id="rId138" Type="http://schemas.openxmlformats.org/officeDocument/2006/relationships/hyperlink" Target="http://pbs.twimg.com/profile_images/822699273640931329/hRayPD2G_normal.jpg" TargetMode="External" /><Relationship Id="rId139" Type="http://schemas.openxmlformats.org/officeDocument/2006/relationships/hyperlink" Target="http://pbs.twimg.com/profile_images/2313018695/yvw9x7dconij1v57qz63_normal.jpeg" TargetMode="External" /><Relationship Id="rId140" Type="http://schemas.openxmlformats.org/officeDocument/2006/relationships/hyperlink" Target="http://pbs.twimg.com/profile_images/884808891346845697/vXoHa3oq_normal.jpg" TargetMode="External" /><Relationship Id="rId141" Type="http://schemas.openxmlformats.org/officeDocument/2006/relationships/hyperlink" Target="http://pbs.twimg.com/profile_images/563579184895635456/wtkIWjgu_normal.jpeg" TargetMode="External" /><Relationship Id="rId142" Type="http://schemas.openxmlformats.org/officeDocument/2006/relationships/hyperlink" Target="http://pbs.twimg.com/profile_images/851513005821112322/RMjiTMuM_normal.jpg" TargetMode="External" /><Relationship Id="rId143" Type="http://schemas.openxmlformats.org/officeDocument/2006/relationships/hyperlink" Target="http://pbs.twimg.com/profile_images/909832780426743808/g1O72ANW_normal.jpg" TargetMode="External" /><Relationship Id="rId144" Type="http://schemas.openxmlformats.org/officeDocument/2006/relationships/hyperlink" Target="http://pbs.twimg.com/profile_images/1038226889310175232/V-1Rjub0_normal.jpg" TargetMode="External" /><Relationship Id="rId145" Type="http://schemas.openxmlformats.org/officeDocument/2006/relationships/hyperlink" Target="http://pbs.twimg.com/profile_images/378800000208402079/971fd0d9703355d3536205c699b6a5c2_normal.jpeg" TargetMode="External" /><Relationship Id="rId146" Type="http://schemas.openxmlformats.org/officeDocument/2006/relationships/hyperlink" Target="http://pbs.twimg.com/profile_images/1161606500214812672/-yH6Otwu_normal.jpg" TargetMode="External" /><Relationship Id="rId147" Type="http://schemas.openxmlformats.org/officeDocument/2006/relationships/hyperlink" Target="http://pbs.twimg.com/profile_images/901438966511140864/LZrNYMwN_normal.jpg" TargetMode="External" /><Relationship Id="rId148" Type="http://schemas.openxmlformats.org/officeDocument/2006/relationships/hyperlink" Target="http://pbs.twimg.com/profile_images/2370427839/kaado2sve90u2swc2l4r_normal.jpeg" TargetMode="External" /><Relationship Id="rId149" Type="http://schemas.openxmlformats.org/officeDocument/2006/relationships/hyperlink" Target="http://pbs.twimg.com/profile_images/1180869574100733952/DVE_AmXF_normal.jpg" TargetMode="External" /><Relationship Id="rId150" Type="http://schemas.openxmlformats.org/officeDocument/2006/relationships/hyperlink" Target="http://pbs.twimg.com/profile_images/1180871930020282369/B1CTqrVr_normal.jpg" TargetMode="External" /><Relationship Id="rId151" Type="http://schemas.openxmlformats.org/officeDocument/2006/relationships/hyperlink" Target="http://pbs.twimg.com/profile_images/1181128711401287680/5zEusjhM_normal.jpg" TargetMode="External" /><Relationship Id="rId152" Type="http://schemas.openxmlformats.org/officeDocument/2006/relationships/hyperlink" Target="http://pbs.twimg.com/profile_images/740102896243642368/h2mjQw2G_normal.jpg" TargetMode="External" /><Relationship Id="rId153" Type="http://schemas.openxmlformats.org/officeDocument/2006/relationships/hyperlink" Target="http://pbs.twimg.com/profile_images/714797098059829248/2v5VQoYl_normal.jpg" TargetMode="External" /><Relationship Id="rId154" Type="http://schemas.openxmlformats.org/officeDocument/2006/relationships/hyperlink" Target="http://pbs.twimg.com/profile_images/1107116538/KFdingbatfromlogo_normal.jpg" TargetMode="External" /><Relationship Id="rId155" Type="http://schemas.openxmlformats.org/officeDocument/2006/relationships/hyperlink" Target="https://twitter.com/anitabakian" TargetMode="External" /><Relationship Id="rId156" Type="http://schemas.openxmlformats.org/officeDocument/2006/relationships/hyperlink" Target="https://twitter.com/spashazade" TargetMode="External" /><Relationship Id="rId157" Type="http://schemas.openxmlformats.org/officeDocument/2006/relationships/hyperlink" Target="https://twitter.com/faridgahramanov" TargetMode="External" /><Relationship Id="rId158" Type="http://schemas.openxmlformats.org/officeDocument/2006/relationships/hyperlink" Target="https://twitter.com/voicekarabakh" TargetMode="External" /><Relationship Id="rId159" Type="http://schemas.openxmlformats.org/officeDocument/2006/relationships/hyperlink" Target="https://twitter.com/elmeddinbehbud" TargetMode="External" /><Relationship Id="rId160" Type="http://schemas.openxmlformats.org/officeDocument/2006/relationships/hyperlink" Target="https://twitter.com/newtimes_az" TargetMode="External" /><Relationship Id="rId161" Type="http://schemas.openxmlformats.org/officeDocument/2006/relationships/hyperlink" Target="https://twitter.com/hayatskinfo1" TargetMode="External" /><Relationship Id="rId162" Type="http://schemas.openxmlformats.org/officeDocument/2006/relationships/hyperlink" Target="https://twitter.com/narenonar" TargetMode="External" /><Relationship Id="rId163" Type="http://schemas.openxmlformats.org/officeDocument/2006/relationships/hyperlink" Target="https://twitter.com/eminn998" TargetMode="External" /><Relationship Id="rId164" Type="http://schemas.openxmlformats.org/officeDocument/2006/relationships/hyperlink" Target="https://twitter.com/micfo35" TargetMode="External" /><Relationship Id="rId165" Type="http://schemas.openxmlformats.org/officeDocument/2006/relationships/hyperlink" Target="https://twitter.com/ukrainik" TargetMode="External" /><Relationship Id="rId166" Type="http://schemas.openxmlformats.org/officeDocument/2006/relationships/hyperlink" Target="https://twitter.com/karvacharmath" TargetMode="External" /><Relationship Id="rId167" Type="http://schemas.openxmlformats.org/officeDocument/2006/relationships/hyperlink" Target="https://twitter.com/scratch" TargetMode="External" /><Relationship Id="rId168" Type="http://schemas.openxmlformats.org/officeDocument/2006/relationships/hyperlink" Target="https://twitter.com/vmakenas" TargetMode="External" /><Relationship Id="rId169" Type="http://schemas.openxmlformats.org/officeDocument/2006/relationships/hyperlink" Target="https://twitter.com/vuqarm" TargetMode="External" /><Relationship Id="rId170" Type="http://schemas.openxmlformats.org/officeDocument/2006/relationships/hyperlink" Target="https://twitter.com/azembiran" TargetMode="External" /><Relationship Id="rId171" Type="http://schemas.openxmlformats.org/officeDocument/2006/relationships/hyperlink" Target="https://twitter.com/aynurnargis" TargetMode="External" /><Relationship Id="rId172" Type="http://schemas.openxmlformats.org/officeDocument/2006/relationships/hyperlink" Target="https://twitter.com/azembkorea" TargetMode="External" /><Relationship Id="rId173" Type="http://schemas.openxmlformats.org/officeDocument/2006/relationships/hyperlink" Target="https://twitter.com/mammadli_t" TargetMode="External" /><Relationship Id="rId174" Type="http://schemas.openxmlformats.org/officeDocument/2006/relationships/hyperlink" Target="https://twitter.com/azvisionen" TargetMode="External" /><Relationship Id="rId175" Type="http://schemas.openxmlformats.org/officeDocument/2006/relationships/hyperlink" Target="https://twitter.com/leilaenazvision" TargetMode="External" /><Relationship Id="rId176" Type="http://schemas.openxmlformats.org/officeDocument/2006/relationships/hyperlink" Target="https://twitter.com/elmindaaliewa" TargetMode="External" /><Relationship Id="rId177" Type="http://schemas.openxmlformats.org/officeDocument/2006/relationships/hyperlink" Target="https://twitter.com/guluzah92" TargetMode="External" /><Relationship Id="rId178" Type="http://schemas.openxmlformats.org/officeDocument/2006/relationships/hyperlink" Target="https://twitter.com/currentnews_en" TargetMode="External" /><Relationship Id="rId179" Type="http://schemas.openxmlformats.org/officeDocument/2006/relationships/hyperlink" Target="https://twitter.com/nkobserver" TargetMode="External" /><Relationship Id="rId180" Type="http://schemas.openxmlformats.org/officeDocument/2006/relationships/hyperlink" Target="https://twitter.com/_saltus" TargetMode="External" /><Relationship Id="rId181" Type="http://schemas.openxmlformats.org/officeDocument/2006/relationships/hyperlink" Target="https://twitter.com/karabakh_mod" TargetMode="External" /><Relationship Id="rId182" Type="http://schemas.openxmlformats.org/officeDocument/2006/relationships/hyperlink" Target="https://twitter.com/hnikogh" TargetMode="External" /><Relationship Id="rId183" Type="http://schemas.openxmlformats.org/officeDocument/2006/relationships/hyperlink" Target="https://twitter.com/mirzayev1386" TargetMode="External" /><Relationship Id="rId184" Type="http://schemas.openxmlformats.org/officeDocument/2006/relationships/hyperlink" Target="https://twitter.com/azecommunitynk" TargetMode="External" /><Relationship Id="rId185" Type="http://schemas.openxmlformats.org/officeDocument/2006/relationships/hyperlink" Target="https://twitter.com/tganjaliyev" TargetMode="External" /><Relationship Id="rId186" Type="http://schemas.openxmlformats.org/officeDocument/2006/relationships/hyperlink" Target="https://twitter.com/elsanagalar" TargetMode="External" /><Relationship Id="rId187" Type="http://schemas.openxmlformats.org/officeDocument/2006/relationships/hyperlink" Target="https://twitter.com/presidentaz" TargetMode="External" /><Relationship Id="rId188" Type="http://schemas.openxmlformats.org/officeDocument/2006/relationships/hyperlink" Target="https://twitter.com/nargizxelef" TargetMode="External" /><Relationship Id="rId189" Type="http://schemas.openxmlformats.org/officeDocument/2006/relationships/hyperlink" Target="https://twitter.com/fkqarabaghen" TargetMode="External" /><Relationship Id="rId190" Type="http://schemas.openxmlformats.org/officeDocument/2006/relationships/hyperlink" Target="https://twitter.com/fkqarabagh" TargetMode="External" /><Relationship Id="rId191" Type="http://schemas.openxmlformats.org/officeDocument/2006/relationships/hyperlink" Target="https://twitter.com/azeri_voice" TargetMode="External" /><Relationship Id="rId192" Type="http://schemas.openxmlformats.org/officeDocument/2006/relationships/hyperlink" Target="https://twitter.com/azambassadefr" TargetMode="External" /><Relationship Id="rId193" Type="http://schemas.openxmlformats.org/officeDocument/2006/relationships/hyperlink" Target="https://twitter.com/frazdialogue" TargetMode="External" /><Relationship Id="rId194" Type="http://schemas.openxmlformats.org/officeDocument/2006/relationships/hyperlink" Target="https://twitter.com/azembgermany" TargetMode="External" /><Relationship Id="rId195" Type="http://schemas.openxmlformats.org/officeDocument/2006/relationships/hyperlink" Target="https://twitter.com/detoma7o" TargetMode="External" /><Relationship Id="rId196" Type="http://schemas.openxmlformats.org/officeDocument/2006/relationships/hyperlink" Target="https://twitter.com/seymur66723636" TargetMode="External" /><Relationship Id="rId197" Type="http://schemas.openxmlformats.org/officeDocument/2006/relationships/hyperlink" Target="https://twitter.com/toptweetsaz" TargetMode="External" /><Relationship Id="rId198" Type="http://schemas.openxmlformats.org/officeDocument/2006/relationships/hyperlink" Target="https://twitter.com/_aziza_abasova_" TargetMode="External" /><Relationship Id="rId199" Type="http://schemas.openxmlformats.org/officeDocument/2006/relationships/hyperlink" Target="https://twitter.com/ahsan_jehangir" TargetMode="External" /><Relationship Id="rId200" Type="http://schemas.openxmlformats.org/officeDocument/2006/relationships/hyperlink" Target="https://twitter.com/_hairapetian_i" TargetMode="External" /><Relationship Id="rId201" Type="http://schemas.openxmlformats.org/officeDocument/2006/relationships/hyperlink" Target="https://twitter.com/hayatskinfo" TargetMode="External" /><Relationship Id="rId202" Type="http://schemas.openxmlformats.org/officeDocument/2006/relationships/hyperlink" Target="https://twitter.com/armenian_terror" TargetMode="External" /><Relationship Id="rId203" Type="http://schemas.openxmlformats.org/officeDocument/2006/relationships/hyperlink" Target="https://twitter.com/karabakhfound" TargetMode="External" /><Relationship Id="rId204" Type="http://schemas.openxmlformats.org/officeDocument/2006/relationships/comments" Target="../comments2.xml" /><Relationship Id="rId205" Type="http://schemas.openxmlformats.org/officeDocument/2006/relationships/vmlDrawing" Target="../drawings/vmlDrawing2.vml" /><Relationship Id="rId206" Type="http://schemas.openxmlformats.org/officeDocument/2006/relationships/table" Target="../tables/table2.xml" /><Relationship Id="rId20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n.azvision.az/news/112868/--photo--of-azerbaijani-civilian-killed-as-a-result-of-armenian-provocation-.html#.XZXQPk7cYnM.twitter" TargetMode="External" /><Relationship Id="rId2" Type="http://schemas.openxmlformats.org/officeDocument/2006/relationships/hyperlink" Target="https://en.azvision.az/news/112851/news.html" TargetMode="External" /><Relationship Id="rId3" Type="http://schemas.openxmlformats.org/officeDocument/2006/relationships/hyperlink" Target="http://hayatsk.info/news/92457" TargetMode="External" /><Relationship Id="rId4" Type="http://schemas.openxmlformats.org/officeDocument/2006/relationships/hyperlink" Target="http://hayatsk.info/news/92249" TargetMode="External" /><Relationship Id="rId5" Type="http://schemas.openxmlformats.org/officeDocument/2006/relationships/hyperlink" Target="http://hayatsk.info/news/93001" TargetMode="External" /><Relationship Id="rId6" Type="http://schemas.openxmlformats.org/officeDocument/2006/relationships/hyperlink" Target="http://hayatsk.info/news/92997" TargetMode="External" /><Relationship Id="rId7" Type="http://schemas.openxmlformats.org/officeDocument/2006/relationships/hyperlink" Target="http://hayatsk.info/news/92986" TargetMode="External" /><Relationship Id="rId8" Type="http://schemas.openxmlformats.org/officeDocument/2006/relationships/hyperlink" Target="http://hayatsk.info/news/92995" TargetMode="External" /><Relationship Id="rId9" Type="http://schemas.openxmlformats.org/officeDocument/2006/relationships/hyperlink" Target="http://hayatsk.info/news/92999" TargetMode="External" /><Relationship Id="rId10" Type="http://schemas.openxmlformats.org/officeDocument/2006/relationships/hyperlink" Target="http://hayatsk.info/news/92992" TargetMode="External" /><Relationship Id="rId11" Type="http://schemas.openxmlformats.org/officeDocument/2006/relationships/hyperlink" Target="https://www.youtube.com/watch?v=d9vh_IFGN_I&amp;feature=share&amp;fbclid=IwAR3MSKTyGniYDXveFuLvrTHpxDqJcMAU3WmcqLr51qYIuHFO2O7aCusBAtk" TargetMode="External" /><Relationship Id="rId12" Type="http://schemas.openxmlformats.org/officeDocument/2006/relationships/hyperlink" Target="https://www.youtube.com/watch?v=VBsharMQyZk&amp;feature=share&amp;fbclid=IwAR38TQd2oa4FxrfqXWjAlamlWQW8IiDmxQ2s68yCqupLcasAH8b3YdZuOnA" TargetMode="External" /><Relationship Id="rId13" Type="http://schemas.openxmlformats.org/officeDocument/2006/relationships/hyperlink" Target="https://en.azvision.az/news/112868/--photo--of-azerbaijani-civilian-killed-as-a-result-of-armenian-provocation-.html#.XZXQPk7cYnM.twitter" TargetMode="External" /><Relationship Id="rId14" Type="http://schemas.openxmlformats.org/officeDocument/2006/relationships/hyperlink" Target="https://twitter.com/VoiceKarabakh/status/1179288708241133569" TargetMode="External" /><Relationship Id="rId15" Type="http://schemas.openxmlformats.org/officeDocument/2006/relationships/hyperlink" Target="https://twitter.com/VoiceKarabakh/status/1179285674530410496" TargetMode="External" /><Relationship Id="rId16" Type="http://schemas.openxmlformats.org/officeDocument/2006/relationships/hyperlink" Target="https://twitter.com/zinvor/status/1176866528555405312" TargetMode="External" /><Relationship Id="rId17" Type="http://schemas.openxmlformats.org/officeDocument/2006/relationships/hyperlink" Target="http://hayatsk.info/news/92249" TargetMode="External" /><Relationship Id="rId18" Type="http://schemas.openxmlformats.org/officeDocument/2006/relationships/hyperlink" Target="http://www.nkobserver.com/?p=5054" TargetMode="External" /><Relationship Id="rId19" Type="http://schemas.openxmlformats.org/officeDocument/2006/relationships/hyperlink" Target="https://en.azvision.az/news/112868/--photo--of-azerbaijani-civilian-killed-as-a-result-of-armenian-provocation-.html#.XZXQPk7cYnM.twitter" TargetMode="External" /><Relationship Id="rId20" Type="http://schemas.openxmlformats.org/officeDocument/2006/relationships/hyperlink" Target="https://en.azvision.az/news/112851/news.html" TargetMode="External" /><Relationship Id="rId21" Type="http://schemas.openxmlformats.org/officeDocument/2006/relationships/hyperlink" Target="http://hayatsk.info/news/92457" TargetMode="External" /><Relationship Id="rId22" Type="http://schemas.openxmlformats.org/officeDocument/2006/relationships/hyperlink" Target="http://hayatsk.info/news/93001" TargetMode="External" /><Relationship Id="rId23" Type="http://schemas.openxmlformats.org/officeDocument/2006/relationships/hyperlink" Target="http://hayatsk.info/news/91988" TargetMode="External" /><Relationship Id="rId24" Type="http://schemas.openxmlformats.org/officeDocument/2006/relationships/hyperlink" Target="http://hayatsk.info/news/91994" TargetMode="External" /><Relationship Id="rId25" Type="http://schemas.openxmlformats.org/officeDocument/2006/relationships/hyperlink" Target="http://hayatsk.info/news/92004" TargetMode="External" /><Relationship Id="rId26" Type="http://schemas.openxmlformats.org/officeDocument/2006/relationships/hyperlink" Target="http://hayatsk.info/news/92006" TargetMode="External" /><Relationship Id="rId27" Type="http://schemas.openxmlformats.org/officeDocument/2006/relationships/hyperlink" Target="http://hayatsk.info/news/92007" TargetMode="External" /><Relationship Id="rId28" Type="http://schemas.openxmlformats.org/officeDocument/2006/relationships/hyperlink" Target="http://hayatsk.info/news/92036" TargetMode="External" /><Relationship Id="rId29" Type="http://schemas.openxmlformats.org/officeDocument/2006/relationships/hyperlink" Target="http://hayatsk.info/news/92027" TargetMode="External" /><Relationship Id="rId30" Type="http://schemas.openxmlformats.org/officeDocument/2006/relationships/hyperlink" Target="http://hayatsk.info/news/92034" TargetMode="External" /><Relationship Id="rId31" Type="http://schemas.openxmlformats.org/officeDocument/2006/relationships/hyperlink" Target="https://twitter.com/FKQarabagh/status/1179868464049205248" TargetMode="External" /><Relationship Id="rId32" Type="http://schemas.openxmlformats.org/officeDocument/2006/relationships/hyperlink" Target="https://twitter.com/HaberGlobal/status/1179851476774064128" TargetMode="External" /><Relationship Id="rId33" Type="http://schemas.openxmlformats.org/officeDocument/2006/relationships/hyperlink" Target="https://twitter.com/RahuShirinova/status/1180037530001006592" TargetMode="External" /><Relationship Id="rId34" Type="http://schemas.openxmlformats.org/officeDocument/2006/relationships/hyperlink" Target="https://www.mfa.am/en/interviews-articles-and-comments/2019/10/03/comment_spokesperson_karabakh/9877" TargetMode="External" /><Relationship Id="rId35" Type="http://schemas.openxmlformats.org/officeDocument/2006/relationships/hyperlink" Target="https://www.tert.am/am/news/2019/10/03/soldier/3109077" TargetMode="External" /><Relationship Id="rId36" Type="http://schemas.openxmlformats.org/officeDocument/2006/relationships/hyperlink" Target="http://nkrmil.am/news/view/2546" TargetMode="External" /><Relationship Id="rId37" Type="http://schemas.openxmlformats.org/officeDocument/2006/relationships/table" Target="../tables/table11.xml" /><Relationship Id="rId38" Type="http://schemas.openxmlformats.org/officeDocument/2006/relationships/table" Target="../tables/table12.xml" /><Relationship Id="rId39" Type="http://schemas.openxmlformats.org/officeDocument/2006/relationships/table" Target="../tables/table13.xml" /><Relationship Id="rId40" Type="http://schemas.openxmlformats.org/officeDocument/2006/relationships/table" Target="../tables/table14.xml" /><Relationship Id="rId41" Type="http://schemas.openxmlformats.org/officeDocument/2006/relationships/table" Target="../tables/table15.xml" /><Relationship Id="rId42" Type="http://schemas.openxmlformats.org/officeDocument/2006/relationships/table" Target="../tables/table16.xml" /><Relationship Id="rId43" Type="http://schemas.openxmlformats.org/officeDocument/2006/relationships/table" Target="../tables/table17.xml" /><Relationship Id="rId4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1457</v>
      </c>
      <c r="BB2" s="13" t="s">
        <v>1477</v>
      </c>
      <c r="BC2" s="13" t="s">
        <v>1478</v>
      </c>
      <c r="BD2" s="119" t="s">
        <v>2064</v>
      </c>
      <c r="BE2" s="119" t="s">
        <v>2065</v>
      </c>
      <c r="BF2" s="119" t="s">
        <v>2066</v>
      </c>
      <c r="BG2" s="119" t="s">
        <v>2067</v>
      </c>
      <c r="BH2" s="119" t="s">
        <v>2068</v>
      </c>
      <c r="BI2" s="119" t="s">
        <v>2069</v>
      </c>
      <c r="BJ2" s="119" t="s">
        <v>2070</v>
      </c>
      <c r="BK2" s="119" t="s">
        <v>2071</v>
      </c>
      <c r="BL2" s="119" t="s">
        <v>2072</v>
      </c>
    </row>
    <row r="3" spans="1:64" ht="15" customHeight="1">
      <c r="A3" s="64" t="s">
        <v>212</v>
      </c>
      <c r="B3" s="64" t="s">
        <v>212</v>
      </c>
      <c r="C3" s="65" t="s">
        <v>2149</v>
      </c>
      <c r="D3" s="66">
        <v>3</v>
      </c>
      <c r="E3" s="67" t="s">
        <v>132</v>
      </c>
      <c r="F3" s="68">
        <v>35</v>
      </c>
      <c r="G3" s="65"/>
      <c r="H3" s="69"/>
      <c r="I3" s="70"/>
      <c r="J3" s="70"/>
      <c r="K3" s="34" t="s">
        <v>65</v>
      </c>
      <c r="L3" s="71">
        <v>3</v>
      </c>
      <c r="M3" s="71"/>
      <c r="N3" s="72"/>
      <c r="O3" s="78" t="s">
        <v>176</v>
      </c>
      <c r="P3" s="80">
        <v>43734.37826388889</v>
      </c>
      <c r="Q3" s="78" t="s">
        <v>263</v>
      </c>
      <c r="R3" s="82" t="s">
        <v>410</v>
      </c>
      <c r="S3" s="78" t="s">
        <v>527</v>
      </c>
      <c r="T3" s="78" t="s">
        <v>535</v>
      </c>
      <c r="U3" s="78"/>
      <c r="V3" s="82" t="s">
        <v>694</v>
      </c>
      <c r="W3" s="80">
        <v>43734.37826388889</v>
      </c>
      <c r="X3" s="82" t="s">
        <v>725</v>
      </c>
      <c r="Y3" s="78"/>
      <c r="Z3" s="78"/>
      <c r="AA3" s="84" t="s">
        <v>894</v>
      </c>
      <c r="AB3" s="78"/>
      <c r="AC3" s="78" t="b">
        <v>0</v>
      </c>
      <c r="AD3" s="78">
        <v>0</v>
      </c>
      <c r="AE3" s="84" t="s">
        <v>1066</v>
      </c>
      <c r="AF3" s="78" t="b">
        <v>1</v>
      </c>
      <c r="AG3" s="78" t="s">
        <v>1070</v>
      </c>
      <c r="AH3" s="78"/>
      <c r="AI3" s="84" t="s">
        <v>1074</v>
      </c>
      <c r="AJ3" s="78" t="b">
        <v>0</v>
      </c>
      <c r="AK3" s="78">
        <v>0</v>
      </c>
      <c r="AL3" s="84" t="s">
        <v>1066</v>
      </c>
      <c r="AM3" s="78" t="s">
        <v>1078</v>
      </c>
      <c r="AN3" s="78" t="b">
        <v>0</v>
      </c>
      <c r="AO3" s="84" t="s">
        <v>894</v>
      </c>
      <c r="AP3" s="78" t="s">
        <v>176</v>
      </c>
      <c r="AQ3" s="78">
        <v>0</v>
      </c>
      <c r="AR3" s="78">
        <v>0</v>
      </c>
      <c r="AS3" s="78" t="s">
        <v>1085</v>
      </c>
      <c r="AT3" s="78" t="s">
        <v>1086</v>
      </c>
      <c r="AU3" s="78" t="s">
        <v>1087</v>
      </c>
      <c r="AV3" s="78" t="s">
        <v>1086</v>
      </c>
      <c r="AW3" s="78" t="s">
        <v>1088</v>
      </c>
      <c r="AX3" s="78" t="s">
        <v>1086</v>
      </c>
      <c r="AY3" s="78" t="s">
        <v>1089</v>
      </c>
      <c r="AZ3" s="82" t="s">
        <v>1090</v>
      </c>
      <c r="BA3">
        <v>1</v>
      </c>
      <c r="BB3" s="78" t="str">
        <f>REPLACE(INDEX(GroupVertices[Group],MATCH(Edges[[#This Row],[Vertex 1]],GroupVertices[Vertex],0)),1,1,"")</f>
        <v>3</v>
      </c>
      <c r="BC3" s="78" t="str">
        <f>REPLACE(INDEX(GroupVertices[Group],MATCH(Edges[[#This Row],[Vertex 2]],GroupVertices[Vertex],0)),1,1,"")</f>
        <v>3</v>
      </c>
      <c r="BD3" s="48">
        <v>1</v>
      </c>
      <c r="BE3" s="49">
        <v>16.666666666666668</v>
      </c>
      <c r="BF3" s="48">
        <v>0</v>
      </c>
      <c r="BG3" s="49">
        <v>0</v>
      </c>
      <c r="BH3" s="48">
        <v>0</v>
      </c>
      <c r="BI3" s="49">
        <v>0</v>
      </c>
      <c r="BJ3" s="48">
        <v>5</v>
      </c>
      <c r="BK3" s="49">
        <v>83.33333333333333</v>
      </c>
      <c r="BL3" s="48">
        <v>6</v>
      </c>
    </row>
    <row r="4" spans="1:64" ht="15" customHeight="1">
      <c r="A4" s="64" t="s">
        <v>213</v>
      </c>
      <c r="B4" s="64" t="s">
        <v>213</v>
      </c>
      <c r="C4" s="65" t="s">
        <v>2149</v>
      </c>
      <c r="D4" s="66">
        <v>3</v>
      </c>
      <c r="E4" s="67" t="s">
        <v>132</v>
      </c>
      <c r="F4" s="68">
        <v>35</v>
      </c>
      <c r="G4" s="65"/>
      <c r="H4" s="69"/>
      <c r="I4" s="70"/>
      <c r="J4" s="70"/>
      <c r="K4" s="34" t="s">
        <v>65</v>
      </c>
      <c r="L4" s="77">
        <v>4</v>
      </c>
      <c r="M4" s="77"/>
      <c r="N4" s="72"/>
      <c r="O4" s="79" t="s">
        <v>176</v>
      </c>
      <c r="P4" s="81">
        <v>43735.35428240741</v>
      </c>
      <c r="Q4" s="79" t="s">
        <v>264</v>
      </c>
      <c r="R4" s="79"/>
      <c r="S4" s="79"/>
      <c r="T4" s="79" t="s">
        <v>536</v>
      </c>
      <c r="U4" s="83" t="s">
        <v>576</v>
      </c>
      <c r="V4" s="83" t="s">
        <v>576</v>
      </c>
      <c r="W4" s="81">
        <v>43735.35428240741</v>
      </c>
      <c r="X4" s="83" t="s">
        <v>726</v>
      </c>
      <c r="Y4" s="79"/>
      <c r="Z4" s="79"/>
      <c r="AA4" s="85" t="s">
        <v>895</v>
      </c>
      <c r="AB4" s="79"/>
      <c r="AC4" s="79" t="b">
        <v>0</v>
      </c>
      <c r="AD4" s="79">
        <v>0</v>
      </c>
      <c r="AE4" s="85" t="s">
        <v>1066</v>
      </c>
      <c r="AF4" s="79" t="b">
        <v>0</v>
      </c>
      <c r="AG4" s="79" t="s">
        <v>1070</v>
      </c>
      <c r="AH4" s="79"/>
      <c r="AI4" s="85" t="s">
        <v>1066</v>
      </c>
      <c r="AJ4" s="79" t="b">
        <v>0</v>
      </c>
      <c r="AK4" s="79">
        <v>0</v>
      </c>
      <c r="AL4" s="85" t="s">
        <v>1066</v>
      </c>
      <c r="AM4" s="79" t="s">
        <v>1079</v>
      </c>
      <c r="AN4" s="79" t="b">
        <v>0</v>
      </c>
      <c r="AO4" s="85" t="s">
        <v>895</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v>0</v>
      </c>
      <c r="BE4" s="49">
        <v>0</v>
      </c>
      <c r="BF4" s="48">
        <v>0</v>
      </c>
      <c r="BG4" s="49">
        <v>0</v>
      </c>
      <c r="BH4" s="48">
        <v>0</v>
      </c>
      <c r="BI4" s="49">
        <v>0</v>
      </c>
      <c r="BJ4" s="48">
        <v>23</v>
      </c>
      <c r="BK4" s="49">
        <v>100</v>
      </c>
      <c r="BL4" s="48">
        <v>23</v>
      </c>
    </row>
    <row r="5" spans="1:64" ht="15">
      <c r="A5" s="64" t="s">
        <v>214</v>
      </c>
      <c r="B5" s="64" t="s">
        <v>236</v>
      </c>
      <c r="C5" s="65" t="s">
        <v>2149</v>
      </c>
      <c r="D5" s="66">
        <v>3</v>
      </c>
      <c r="E5" s="67" t="s">
        <v>132</v>
      </c>
      <c r="F5" s="68">
        <v>35</v>
      </c>
      <c r="G5" s="65"/>
      <c r="H5" s="69"/>
      <c r="I5" s="70"/>
      <c r="J5" s="70"/>
      <c r="K5" s="34" t="s">
        <v>65</v>
      </c>
      <c r="L5" s="77">
        <v>5</v>
      </c>
      <c r="M5" s="77"/>
      <c r="N5" s="72"/>
      <c r="O5" s="79" t="s">
        <v>261</v>
      </c>
      <c r="P5" s="81">
        <v>43735.379212962966</v>
      </c>
      <c r="Q5" s="79" t="s">
        <v>265</v>
      </c>
      <c r="R5" s="79"/>
      <c r="S5" s="79"/>
      <c r="T5" s="79" t="s">
        <v>537</v>
      </c>
      <c r="U5" s="79"/>
      <c r="V5" s="83" t="s">
        <v>695</v>
      </c>
      <c r="W5" s="81">
        <v>43735.379212962966</v>
      </c>
      <c r="X5" s="83" t="s">
        <v>727</v>
      </c>
      <c r="Y5" s="79"/>
      <c r="Z5" s="79"/>
      <c r="AA5" s="85" t="s">
        <v>896</v>
      </c>
      <c r="AB5" s="79"/>
      <c r="AC5" s="79" t="b">
        <v>0</v>
      </c>
      <c r="AD5" s="79">
        <v>0</v>
      </c>
      <c r="AE5" s="85" t="s">
        <v>1066</v>
      </c>
      <c r="AF5" s="79" t="b">
        <v>0</v>
      </c>
      <c r="AG5" s="79" t="s">
        <v>1070</v>
      </c>
      <c r="AH5" s="79"/>
      <c r="AI5" s="85" t="s">
        <v>1066</v>
      </c>
      <c r="AJ5" s="79" t="b">
        <v>0</v>
      </c>
      <c r="AK5" s="79">
        <v>4</v>
      </c>
      <c r="AL5" s="85" t="s">
        <v>950</v>
      </c>
      <c r="AM5" s="79" t="s">
        <v>1079</v>
      </c>
      <c r="AN5" s="79" t="b">
        <v>0</v>
      </c>
      <c r="AO5" s="85" t="s">
        <v>950</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19</v>
      </c>
      <c r="BK5" s="49">
        <v>100</v>
      </c>
      <c r="BL5" s="48">
        <v>19</v>
      </c>
    </row>
    <row r="6" spans="1:64" ht="15">
      <c r="A6" s="64" t="s">
        <v>215</v>
      </c>
      <c r="B6" s="64" t="s">
        <v>236</v>
      </c>
      <c r="C6" s="65" t="s">
        <v>2149</v>
      </c>
      <c r="D6" s="66">
        <v>3</v>
      </c>
      <c r="E6" s="67" t="s">
        <v>132</v>
      </c>
      <c r="F6" s="68">
        <v>35</v>
      </c>
      <c r="G6" s="65"/>
      <c r="H6" s="69"/>
      <c r="I6" s="70"/>
      <c r="J6" s="70"/>
      <c r="K6" s="34" t="s">
        <v>65</v>
      </c>
      <c r="L6" s="77">
        <v>6</v>
      </c>
      <c r="M6" s="77"/>
      <c r="N6" s="72"/>
      <c r="O6" s="79" t="s">
        <v>261</v>
      </c>
      <c r="P6" s="81">
        <v>43735.52216435185</v>
      </c>
      <c r="Q6" s="79" t="s">
        <v>265</v>
      </c>
      <c r="R6" s="79"/>
      <c r="S6" s="79"/>
      <c r="T6" s="79" t="s">
        <v>537</v>
      </c>
      <c r="U6" s="79"/>
      <c r="V6" s="83" t="s">
        <v>696</v>
      </c>
      <c r="W6" s="81">
        <v>43735.52216435185</v>
      </c>
      <c r="X6" s="83" t="s">
        <v>728</v>
      </c>
      <c r="Y6" s="79"/>
      <c r="Z6" s="79"/>
      <c r="AA6" s="85" t="s">
        <v>897</v>
      </c>
      <c r="AB6" s="79"/>
      <c r="AC6" s="79" t="b">
        <v>0</v>
      </c>
      <c r="AD6" s="79">
        <v>0</v>
      </c>
      <c r="AE6" s="85" t="s">
        <v>1066</v>
      </c>
      <c r="AF6" s="79" t="b">
        <v>0</v>
      </c>
      <c r="AG6" s="79" t="s">
        <v>1070</v>
      </c>
      <c r="AH6" s="79"/>
      <c r="AI6" s="85" t="s">
        <v>1066</v>
      </c>
      <c r="AJ6" s="79" t="b">
        <v>0</v>
      </c>
      <c r="AK6" s="79">
        <v>4</v>
      </c>
      <c r="AL6" s="85" t="s">
        <v>950</v>
      </c>
      <c r="AM6" s="79" t="s">
        <v>1080</v>
      </c>
      <c r="AN6" s="79" t="b">
        <v>0</v>
      </c>
      <c r="AO6" s="85" t="s">
        <v>950</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19</v>
      </c>
      <c r="BK6" s="49">
        <v>100</v>
      </c>
      <c r="BL6" s="48">
        <v>19</v>
      </c>
    </row>
    <row r="7" spans="1:64" ht="15">
      <c r="A7" s="64" t="s">
        <v>216</v>
      </c>
      <c r="B7" s="64" t="s">
        <v>236</v>
      </c>
      <c r="C7" s="65" t="s">
        <v>2149</v>
      </c>
      <c r="D7" s="66">
        <v>3</v>
      </c>
      <c r="E7" s="67" t="s">
        <v>132</v>
      </c>
      <c r="F7" s="68">
        <v>35</v>
      </c>
      <c r="G7" s="65"/>
      <c r="H7" s="69"/>
      <c r="I7" s="70"/>
      <c r="J7" s="70"/>
      <c r="K7" s="34" t="s">
        <v>65</v>
      </c>
      <c r="L7" s="77">
        <v>7</v>
      </c>
      <c r="M7" s="77"/>
      <c r="N7" s="72"/>
      <c r="O7" s="79" t="s">
        <v>261</v>
      </c>
      <c r="P7" s="81">
        <v>43735.632881944446</v>
      </c>
      <c r="Q7" s="79" t="s">
        <v>265</v>
      </c>
      <c r="R7" s="79"/>
      <c r="S7" s="79"/>
      <c r="T7" s="79" t="s">
        <v>537</v>
      </c>
      <c r="U7" s="79"/>
      <c r="V7" s="83" t="s">
        <v>697</v>
      </c>
      <c r="W7" s="81">
        <v>43735.632881944446</v>
      </c>
      <c r="X7" s="83" t="s">
        <v>729</v>
      </c>
      <c r="Y7" s="79"/>
      <c r="Z7" s="79"/>
      <c r="AA7" s="85" t="s">
        <v>898</v>
      </c>
      <c r="AB7" s="79"/>
      <c r="AC7" s="79" t="b">
        <v>0</v>
      </c>
      <c r="AD7" s="79">
        <v>0</v>
      </c>
      <c r="AE7" s="85" t="s">
        <v>1066</v>
      </c>
      <c r="AF7" s="79" t="b">
        <v>0</v>
      </c>
      <c r="AG7" s="79" t="s">
        <v>1070</v>
      </c>
      <c r="AH7" s="79"/>
      <c r="AI7" s="85" t="s">
        <v>1066</v>
      </c>
      <c r="AJ7" s="79" t="b">
        <v>0</v>
      </c>
      <c r="AK7" s="79">
        <v>5</v>
      </c>
      <c r="AL7" s="85" t="s">
        <v>950</v>
      </c>
      <c r="AM7" s="79" t="s">
        <v>1079</v>
      </c>
      <c r="AN7" s="79" t="b">
        <v>0</v>
      </c>
      <c r="AO7" s="85" t="s">
        <v>950</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19</v>
      </c>
      <c r="BK7" s="49">
        <v>100</v>
      </c>
      <c r="BL7" s="48">
        <v>19</v>
      </c>
    </row>
    <row r="8" spans="1:64" ht="15">
      <c r="A8" s="64" t="s">
        <v>217</v>
      </c>
      <c r="B8" s="64" t="s">
        <v>217</v>
      </c>
      <c r="C8" s="65" t="s">
        <v>2149</v>
      </c>
      <c r="D8" s="66">
        <v>3</v>
      </c>
      <c r="E8" s="67" t="s">
        <v>132</v>
      </c>
      <c r="F8" s="68">
        <v>35</v>
      </c>
      <c r="G8" s="65"/>
      <c r="H8" s="69"/>
      <c r="I8" s="70"/>
      <c r="J8" s="70"/>
      <c r="K8" s="34" t="s">
        <v>65</v>
      </c>
      <c r="L8" s="77">
        <v>8</v>
      </c>
      <c r="M8" s="77"/>
      <c r="N8" s="72"/>
      <c r="O8" s="79" t="s">
        <v>176</v>
      </c>
      <c r="P8" s="81">
        <v>43736.34805555556</v>
      </c>
      <c r="Q8" s="79" t="s">
        <v>266</v>
      </c>
      <c r="R8" s="83" t="s">
        <v>411</v>
      </c>
      <c r="S8" s="79" t="s">
        <v>528</v>
      </c>
      <c r="T8" s="79" t="s">
        <v>538</v>
      </c>
      <c r="U8" s="83" t="s">
        <v>577</v>
      </c>
      <c r="V8" s="83" t="s">
        <v>577</v>
      </c>
      <c r="W8" s="81">
        <v>43736.34805555556</v>
      </c>
      <c r="X8" s="83" t="s">
        <v>730</v>
      </c>
      <c r="Y8" s="79"/>
      <c r="Z8" s="79"/>
      <c r="AA8" s="85" t="s">
        <v>899</v>
      </c>
      <c r="AB8" s="79"/>
      <c r="AC8" s="79" t="b">
        <v>0</v>
      </c>
      <c r="AD8" s="79">
        <v>0</v>
      </c>
      <c r="AE8" s="85" t="s">
        <v>1066</v>
      </c>
      <c r="AF8" s="79" t="b">
        <v>0</v>
      </c>
      <c r="AG8" s="79" t="s">
        <v>1071</v>
      </c>
      <c r="AH8" s="79"/>
      <c r="AI8" s="85" t="s">
        <v>1066</v>
      </c>
      <c r="AJ8" s="79" t="b">
        <v>0</v>
      </c>
      <c r="AK8" s="79">
        <v>0</v>
      </c>
      <c r="AL8" s="85" t="s">
        <v>1066</v>
      </c>
      <c r="AM8" s="79" t="s">
        <v>1079</v>
      </c>
      <c r="AN8" s="79" t="b">
        <v>0</v>
      </c>
      <c r="AO8" s="85" t="s">
        <v>899</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0</v>
      </c>
      <c r="BE8" s="49">
        <v>0</v>
      </c>
      <c r="BF8" s="48">
        <v>0</v>
      </c>
      <c r="BG8" s="49">
        <v>0</v>
      </c>
      <c r="BH8" s="48">
        <v>0</v>
      </c>
      <c r="BI8" s="49">
        <v>0</v>
      </c>
      <c r="BJ8" s="48">
        <v>90</v>
      </c>
      <c r="BK8" s="49">
        <v>100</v>
      </c>
      <c r="BL8" s="48">
        <v>90</v>
      </c>
    </row>
    <row r="9" spans="1:64" ht="15">
      <c r="A9" s="64" t="s">
        <v>218</v>
      </c>
      <c r="B9" s="64" t="s">
        <v>218</v>
      </c>
      <c r="C9" s="65" t="s">
        <v>2149</v>
      </c>
      <c r="D9" s="66">
        <v>3</v>
      </c>
      <c r="E9" s="67" t="s">
        <v>132</v>
      </c>
      <c r="F9" s="68">
        <v>35</v>
      </c>
      <c r="G9" s="65"/>
      <c r="H9" s="69"/>
      <c r="I9" s="70"/>
      <c r="J9" s="70"/>
      <c r="K9" s="34" t="s">
        <v>65</v>
      </c>
      <c r="L9" s="77">
        <v>9</v>
      </c>
      <c r="M9" s="77"/>
      <c r="N9" s="72"/>
      <c r="O9" s="79" t="s">
        <v>176</v>
      </c>
      <c r="P9" s="81">
        <v>42465.69287037037</v>
      </c>
      <c r="Q9" s="79" t="s">
        <v>267</v>
      </c>
      <c r="R9" s="79"/>
      <c r="S9" s="79"/>
      <c r="T9" s="79" t="s">
        <v>539</v>
      </c>
      <c r="U9" s="83" t="s">
        <v>578</v>
      </c>
      <c r="V9" s="83" t="s">
        <v>578</v>
      </c>
      <c r="W9" s="81">
        <v>42465.69287037037</v>
      </c>
      <c r="X9" s="83" t="s">
        <v>731</v>
      </c>
      <c r="Y9" s="79"/>
      <c r="Z9" s="79"/>
      <c r="AA9" s="85" t="s">
        <v>900</v>
      </c>
      <c r="AB9" s="79"/>
      <c r="AC9" s="79" t="b">
        <v>0</v>
      </c>
      <c r="AD9" s="79">
        <v>3</v>
      </c>
      <c r="AE9" s="85" t="s">
        <v>1066</v>
      </c>
      <c r="AF9" s="79" t="b">
        <v>0</v>
      </c>
      <c r="AG9" s="79" t="s">
        <v>1072</v>
      </c>
      <c r="AH9" s="79"/>
      <c r="AI9" s="85" t="s">
        <v>1066</v>
      </c>
      <c r="AJ9" s="79" t="b">
        <v>0</v>
      </c>
      <c r="AK9" s="79">
        <v>3</v>
      </c>
      <c r="AL9" s="85" t="s">
        <v>1066</v>
      </c>
      <c r="AM9" s="79" t="s">
        <v>1078</v>
      </c>
      <c r="AN9" s="79" t="b">
        <v>0</v>
      </c>
      <c r="AO9" s="85" t="s">
        <v>900</v>
      </c>
      <c r="AP9" s="79" t="s">
        <v>1084</v>
      </c>
      <c r="AQ9" s="79">
        <v>0</v>
      </c>
      <c r="AR9" s="79">
        <v>0</v>
      </c>
      <c r="AS9" s="79"/>
      <c r="AT9" s="79"/>
      <c r="AU9" s="79"/>
      <c r="AV9" s="79"/>
      <c r="AW9" s="79"/>
      <c r="AX9" s="79"/>
      <c r="AY9" s="79"/>
      <c r="AZ9" s="79"/>
      <c r="BA9">
        <v>1</v>
      </c>
      <c r="BB9" s="78" t="str">
        <f>REPLACE(INDEX(GroupVertices[Group],MATCH(Edges[[#This Row],[Vertex 1]],GroupVertices[Vertex],0)),1,1,"")</f>
        <v>9</v>
      </c>
      <c r="BC9" s="78" t="str">
        <f>REPLACE(INDEX(GroupVertices[Group],MATCH(Edges[[#This Row],[Vertex 2]],GroupVertices[Vertex],0)),1,1,"")</f>
        <v>9</v>
      </c>
      <c r="BD9" s="48">
        <v>0</v>
      </c>
      <c r="BE9" s="49">
        <v>0</v>
      </c>
      <c r="BF9" s="48">
        <v>0</v>
      </c>
      <c r="BG9" s="49">
        <v>0</v>
      </c>
      <c r="BH9" s="48">
        <v>0</v>
      </c>
      <c r="BI9" s="49">
        <v>0</v>
      </c>
      <c r="BJ9" s="48">
        <v>4</v>
      </c>
      <c r="BK9" s="49">
        <v>100</v>
      </c>
      <c r="BL9" s="48">
        <v>4</v>
      </c>
    </row>
    <row r="10" spans="1:64" ht="15">
      <c r="A10" s="64" t="s">
        <v>219</v>
      </c>
      <c r="B10" s="64" t="s">
        <v>218</v>
      </c>
      <c r="C10" s="65" t="s">
        <v>2149</v>
      </c>
      <c r="D10" s="66">
        <v>3</v>
      </c>
      <c r="E10" s="67" t="s">
        <v>132</v>
      </c>
      <c r="F10" s="68">
        <v>35</v>
      </c>
      <c r="G10" s="65"/>
      <c r="H10" s="69"/>
      <c r="I10" s="70"/>
      <c r="J10" s="70"/>
      <c r="K10" s="34" t="s">
        <v>65</v>
      </c>
      <c r="L10" s="77">
        <v>10</v>
      </c>
      <c r="M10" s="77"/>
      <c r="N10" s="72"/>
      <c r="O10" s="79" t="s">
        <v>261</v>
      </c>
      <c r="P10" s="81">
        <v>43736.390543981484</v>
      </c>
      <c r="Q10" s="79" t="s">
        <v>268</v>
      </c>
      <c r="R10" s="79"/>
      <c r="S10" s="79"/>
      <c r="T10" s="79" t="s">
        <v>539</v>
      </c>
      <c r="U10" s="83" t="s">
        <v>578</v>
      </c>
      <c r="V10" s="83" t="s">
        <v>578</v>
      </c>
      <c r="W10" s="81">
        <v>43736.390543981484</v>
      </c>
      <c r="X10" s="83" t="s">
        <v>732</v>
      </c>
      <c r="Y10" s="79"/>
      <c r="Z10" s="79"/>
      <c r="AA10" s="85" t="s">
        <v>901</v>
      </c>
      <c r="AB10" s="79"/>
      <c r="AC10" s="79" t="b">
        <v>0</v>
      </c>
      <c r="AD10" s="79">
        <v>0</v>
      </c>
      <c r="AE10" s="85" t="s">
        <v>1066</v>
      </c>
      <c r="AF10" s="79" t="b">
        <v>0</v>
      </c>
      <c r="AG10" s="79" t="s">
        <v>1072</v>
      </c>
      <c r="AH10" s="79"/>
      <c r="AI10" s="85" t="s">
        <v>1066</v>
      </c>
      <c r="AJ10" s="79" t="b">
        <v>0</v>
      </c>
      <c r="AK10" s="79">
        <v>3</v>
      </c>
      <c r="AL10" s="85" t="s">
        <v>900</v>
      </c>
      <c r="AM10" s="79" t="s">
        <v>1078</v>
      </c>
      <c r="AN10" s="79" t="b">
        <v>0</v>
      </c>
      <c r="AO10" s="85" t="s">
        <v>900</v>
      </c>
      <c r="AP10" s="79" t="s">
        <v>176</v>
      </c>
      <c r="AQ10" s="79">
        <v>0</v>
      </c>
      <c r="AR10" s="79">
        <v>0</v>
      </c>
      <c r="AS10" s="79"/>
      <c r="AT10" s="79"/>
      <c r="AU10" s="79"/>
      <c r="AV10" s="79"/>
      <c r="AW10" s="79"/>
      <c r="AX10" s="79"/>
      <c r="AY10" s="79"/>
      <c r="AZ10" s="79"/>
      <c r="BA10">
        <v>1</v>
      </c>
      <c r="BB10" s="78" t="str">
        <f>REPLACE(INDEX(GroupVertices[Group],MATCH(Edges[[#This Row],[Vertex 1]],GroupVertices[Vertex],0)),1,1,"")</f>
        <v>9</v>
      </c>
      <c r="BC10" s="78" t="str">
        <f>REPLACE(INDEX(GroupVertices[Group],MATCH(Edges[[#This Row],[Vertex 2]],GroupVertices[Vertex],0)),1,1,"")</f>
        <v>9</v>
      </c>
      <c r="BD10" s="48">
        <v>0</v>
      </c>
      <c r="BE10" s="49">
        <v>0</v>
      </c>
      <c r="BF10" s="48">
        <v>0</v>
      </c>
      <c r="BG10" s="49">
        <v>0</v>
      </c>
      <c r="BH10" s="48">
        <v>0</v>
      </c>
      <c r="BI10" s="49">
        <v>0</v>
      </c>
      <c r="BJ10" s="48">
        <v>6</v>
      </c>
      <c r="BK10" s="49">
        <v>100</v>
      </c>
      <c r="BL10" s="48">
        <v>6</v>
      </c>
    </row>
    <row r="11" spans="1:64" ht="15">
      <c r="A11" s="64" t="s">
        <v>220</v>
      </c>
      <c r="B11" s="64" t="s">
        <v>236</v>
      </c>
      <c r="C11" s="65" t="s">
        <v>2149</v>
      </c>
      <c r="D11" s="66">
        <v>3</v>
      </c>
      <c r="E11" s="67" t="s">
        <v>136</v>
      </c>
      <c r="F11" s="68">
        <v>35</v>
      </c>
      <c r="G11" s="65"/>
      <c r="H11" s="69"/>
      <c r="I11" s="70"/>
      <c r="J11" s="70"/>
      <c r="K11" s="34" t="s">
        <v>65</v>
      </c>
      <c r="L11" s="77">
        <v>11</v>
      </c>
      <c r="M11" s="77"/>
      <c r="N11" s="72"/>
      <c r="O11" s="79" t="s">
        <v>261</v>
      </c>
      <c r="P11" s="81">
        <v>43736.55915509259</v>
      </c>
      <c r="Q11" s="79" t="s">
        <v>269</v>
      </c>
      <c r="R11" s="79"/>
      <c r="S11" s="79"/>
      <c r="T11" s="79" t="s">
        <v>537</v>
      </c>
      <c r="U11" s="79"/>
      <c r="V11" s="83" t="s">
        <v>698</v>
      </c>
      <c r="W11" s="81">
        <v>43736.55915509259</v>
      </c>
      <c r="X11" s="83" t="s">
        <v>733</v>
      </c>
      <c r="Y11" s="79"/>
      <c r="Z11" s="79"/>
      <c r="AA11" s="85" t="s">
        <v>902</v>
      </c>
      <c r="AB11" s="79"/>
      <c r="AC11" s="79" t="b">
        <v>0</v>
      </c>
      <c r="AD11" s="79">
        <v>0</v>
      </c>
      <c r="AE11" s="85" t="s">
        <v>1066</v>
      </c>
      <c r="AF11" s="79" t="b">
        <v>0</v>
      </c>
      <c r="AG11" s="79" t="s">
        <v>1070</v>
      </c>
      <c r="AH11" s="79"/>
      <c r="AI11" s="85" t="s">
        <v>1066</v>
      </c>
      <c r="AJ11" s="79" t="b">
        <v>0</v>
      </c>
      <c r="AK11" s="79">
        <v>6</v>
      </c>
      <c r="AL11" s="85" t="s">
        <v>950</v>
      </c>
      <c r="AM11" s="79" t="s">
        <v>1081</v>
      </c>
      <c r="AN11" s="79" t="b">
        <v>0</v>
      </c>
      <c r="AO11" s="85" t="s">
        <v>950</v>
      </c>
      <c r="AP11" s="79" t="s">
        <v>176</v>
      </c>
      <c r="AQ11" s="79">
        <v>0</v>
      </c>
      <c r="AR11" s="79">
        <v>0</v>
      </c>
      <c r="AS11" s="79"/>
      <c r="AT11" s="79"/>
      <c r="AU11" s="79"/>
      <c r="AV11" s="79"/>
      <c r="AW11" s="79"/>
      <c r="AX11" s="79"/>
      <c r="AY11" s="79"/>
      <c r="AZ11" s="79"/>
      <c r="BA11">
        <v>2</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19</v>
      </c>
      <c r="BK11" s="49">
        <v>100</v>
      </c>
      <c r="BL11" s="48">
        <v>19</v>
      </c>
    </row>
    <row r="12" spans="1:64" ht="15">
      <c r="A12" s="64" t="s">
        <v>220</v>
      </c>
      <c r="B12" s="64" t="s">
        <v>236</v>
      </c>
      <c r="C12" s="65" t="s">
        <v>2149</v>
      </c>
      <c r="D12" s="66">
        <v>3</v>
      </c>
      <c r="E12" s="67" t="s">
        <v>136</v>
      </c>
      <c r="F12" s="68">
        <v>35</v>
      </c>
      <c r="G12" s="65"/>
      <c r="H12" s="69"/>
      <c r="I12" s="70"/>
      <c r="J12" s="70"/>
      <c r="K12" s="34" t="s">
        <v>65</v>
      </c>
      <c r="L12" s="77">
        <v>12</v>
      </c>
      <c r="M12" s="77"/>
      <c r="N12" s="72"/>
      <c r="O12" s="79" t="s">
        <v>261</v>
      </c>
      <c r="P12" s="81">
        <v>43736.559594907405</v>
      </c>
      <c r="Q12" s="79" t="s">
        <v>270</v>
      </c>
      <c r="R12" s="79"/>
      <c r="S12" s="79"/>
      <c r="T12" s="79" t="s">
        <v>540</v>
      </c>
      <c r="U12" s="79"/>
      <c r="V12" s="83" t="s">
        <v>698</v>
      </c>
      <c r="W12" s="81">
        <v>43736.559594907405</v>
      </c>
      <c r="X12" s="83" t="s">
        <v>734</v>
      </c>
      <c r="Y12" s="79"/>
      <c r="Z12" s="79"/>
      <c r="AA12" s="85" t="s">
        <v>903</v>
      </c>
      <c r="AB12" s="79"/>
      <c r="AC12" s="79" t="b">
        <v>0</v>
      </c>
      <c r="AD12" s="79">
        <v>0</v>
      </c>
      <c r="AE12" s="85" t="s">
        <v>1066</v>
      </c>
      <c r="AF12" s="79" t="b">
        <v>0</v>
      </c>
      <c r="AG12" s="79" t="s">
        <v>1070</v>
      </c>
      <c r="AH12" s="79"/>
      <c r="AI12" s="85" t="s">
        <v>1066</v>
      </c>
      <c r="AJ12" s="79" t="b">
        <v>0</v>
      </c>
      <c r="AK12" s="79">
        <v>4</v>
      </c>
      <c r="AL12" s="85" t="s">
        <v>949</v>
      </c>
      <c r="AM12" s="79" t="s">
        <v>1081</v>
      </c>
      <c r="AN12" s="79" t="b">
        <v>0</v>
      </c>
      <c r="AO12" s="85" t="s">
        <v>949</v>
      </c>
      <c r="AP12" s="79" t="s">
        <v>176</v>
      </c>
      <c r="AQ12" s="79">
        <v>0</v>
      </c>
      <c r="AR12" s="79">
        <v>0</v>
      </c>
      <c r="AS12" s="79"/>
      <c r="AT12" s="79"/>
      <c r="AU12" s="79"/>
      <c r="AV12" s="79"/>
      <c r="AW12" s="79"/>
      <c r="AX12" s="79"/>
      <c r="AY12" s="79"/>
      <c r="AZ12" s="79"/>
      <c r="BA12">
        <v>2</v>
      </c>
      <c r="BB12" s="78" t="str">
        <f>REPLACE(INDEX(GroupVertices[Group],MATCH(Edges[[#This Row],[Vertex 1]],GroupVertices[Vertex],0)),1,1,"")</f>
        <v>1</v>
      </c>
      <c r="BC12" s="78" t="str">
        <f>REPLACE(INDEX(GroupVertices[Group],MATCH(Edges[[#This Row],[Vertex 2]],GroupVertices[Vertex],0)),1,1,"")</f>
        <v>1</v>
      </c>
      <c r="BD12" s="48">
        <v>1</v>
      </c>
      <c r="BE12" s="49">
        <v>4.761904761904762</v>
      </c>
      <c r="BF12" s="48">
        <v>0</v>
      </c>
      <c r="BG12" s="49">
        <v>0</v>
      </c>
      <c r="BH12" s="48">
        <v>0</v>
      </c>
      <c r="BI12" s="49">
        <v>0</v>
      </c>
      <c r="BJ12" s="48">
        <v>20</v>
      </c>
      <c r="BK12" s="49">
        <v>95.23809523809524</v>
      </c>
      <c r="BL12" s="48">
        <v>21</v>
      </c>
    </row>
    <row r="13" spans="1:64" ht="15">
      <c r="A13" s="64" t="s">
        <v>221</v>
      </c>
      <c r="B13" s="64" t="s">
        <v>221</v>
      </c>
      <c r="C13" s="65" t="s">
        <v>2149</v>
      </c>
      <c r="D13" s="66">
        <v>3</v>
      </c>
      <c r="E13" s="67" t="s">
        <v>136</v>
      </c>
      <c r="F13" s="68">
        <v>35</v>
      </c>
      <c r="G13" s="65"/>
      <c r="H13" s="69"/>
      <c r="I13" s="70"/>
      <c r="J13" s="70"/>
      <c r="K13" s="34" t="s">
        <v>65</v>
      </c>
      <c r="L13" s="77">
        <v>13</v>
      </c>
      <c r="M13" s="77"/>
      <c r="N13" s="72"/>
      <c r="O13" s="79" t="s">
        <v>176</v>
      </c>
      <c r="P13" s="81">
        <v>42477.74377314815</v>
      </c>
      <c r="Q13" s="79" t="s">
        <v>271</v>
      </c>
      <c r="R13" s="79"/>
      <c r="S13" s="79"/>
      <c r="T13" s="79" t="s">
        <v>541</v>
      </c>
      <c r="U13" s="83" t="s">
        <v>579</v>
      </c>
      <c r="V13" s="83" t="s">
        <v>579</v>
      </c>
      <c r="W13" s="81">
        <v>42477.74377314815</v>
      </c>
      <c r="X13" s="83" t="s">
        <v>735</v>
      </c>
      <c r="Y13" s="79"/>
      <c r="Z13" s="79"/>
      <c r="AA13" s="85" t="s">
        <v>904</v>
      </c>
      <c r="AB13" s="85" t="s">
        <v>1063</v>
      </c>
      <c r="AC13" s="79" t="b">
        <v>0</v>
      </c>
      <c r="AD13" s="79">
        <v>11</v>
      </c>
      <c r="AE13" s="85" t="s">
        <v>1067</v>
      </c>
      <c r="AF13" s="79" t="b">
        <v>0</v>
      </c>
      <c r="AG13" s="79" t="s">
        <v>1070</v>
      </c>
      <c r="AH13" s="79"/>
      <c r="AI13" s="85" t="s">
        <v>1066</v>
      </c>
      <c r="AJ13" s="79" t="b">
        <v>0</v>
      </c>
      <c r="AK13" s="79">
        <v>10</v>
      </c>
      <c r="AL13" s="85" t="s">
        <v>1066</v>
      </c>
      <c r="AM13" s="79" t="s">
        <v>1082</v>
      </c>
      <c r="AN13" s="79" t="b">
        <v>0</v>
      </c>
      <c r="AO13" s="85" t="s">
        <v>1063</v>
      </c>
      <c r="AP13" s="79" t="s">
        <v>1084</v>
      </c>
      <c r="AQ13" s="79">
        <v>0</v>
      </c>
      <c r="AR13" s="79">
        <v>0</v>
      </c>
      <c r="AS13" s="79"/>
      <c r="AT13" s="79"/>
      <c r="AU13" s="79"/>
      <c r="AV13" s="79"/>
      <c r="AW13" s="79"/>
      <c r="AX13" s="79"/>
      <c r="AY13" s="79"/>
      <c r="AZ13" s="79"/>
      <c r="BA13">
        <v>2</v>
      </c>
      <c r="BB13" s="78" t="str">
        <f>REPLACE(INDEX(GroupVertices[Group],MATCH(Edges[[#This Row],[Vertex 1]],GroupVertices[Vertex],0)),1,1,"")</f>
        <v>3</v>
      </c>
      <c r="BC13" s="78" t="str">
        <f>REPLACE(INDEX(GroupVertices[Group],MATCH(Edges[[#This Row],[Vertex 2]],GroupVertices[Vertex],0)),1,1,"")</f>
        <v>3</v>
      </c>
      <c r="BD13" s="48">
        <v>0</v>
      </c>
      <c r="BE13" s="49">
        <v>0</v>
      </c>
      <c r="BF13" s="48">
        <v>1</v>
      </c>
      <c r="BG13" s="49">
        <v>5.555555555555555</v>
      </c>
      <c r="BH13" s="48">
        <v>0</v>
      </c>
      <c r="BI13" s="49">
        <v>0</v>
      </c>
      <c r="BJ13" s="48">
        <v>17</v>
      </c>
      <c r="BK13" s="49">
        <v>94.44444444444444</v>
      </c>
      <c r="BL13" s="48">
        <v>18</v>
      </c>
    </row>
    <row r="14" spans="1:64" ht="15">
      <c r="A14" s="64" t="s">
        <v>221</v>
      </c>
      <c r="B14" s="64" t="s">
        <v>221</v>
      </c>
      <c r="C14" s="65" t="s">
        <v>2149</v>
      </c>
      <c r="D14" s="66">
        <v>3</v>
      </c>
      <c r="E14" s="67" t="s">
        <v>136</v>
      </c>
      <c r="F14" s="68">
        <v>35</v>
      </c>
      <c r="G14" s="65"/>
      <c r="H14" s="69"/>
      <c r="I14" s="70"/>
      <c r="J14" s="70"/>
      <c r="K14" s="34" t="s">
        <v>65</v>
      </c>
      <c r="L14" s="77">
        <v>14</v>
      </c>
      <c r="M14" s="77"/>
      <c r="N14" s="72"/>
      <c r="O14" s="79" t="s">
        <v>176</v>
      </c>
      <c r="P14" s="81">
        <v>43737.16050925926</v>
      </c>
      <c r="Q14" s="79" t="s">
        <v>272</v>
      </c>
      <c r="R14" s="79"/>
      <c r="S14" s="79"/>
      <c r="T14" s="79" t="s">
        <v>541</v>
      </c>
      <c r="U14" s="79"/>
      <c r="V14" s="83" t="s">
        <v>699</v>
      </c>
      <c r="W14" s="81">
        <v>43737.16050925926</v>
      </c>
      <c r="X14" s="83" t="s">
        <v>736</v>
      </c>
      <c r="Y14" s="79"/>
      <c r="Z14" s="79"/>
      <c r="AA14" s="85" t="s">
        <v>905</v>
      </c>
      <c r="AB14" s="79"/>
      <c r="AC14" s="79" t="b">
        <v>0</v>
      </c>
      <c r="AD14" s="79">
        <v>0</v>
      </c>
      <c r="AE14" s="85" t="s">
        <v>1066</v>
      </c>
      <c r="AF14" s="79" t="b">
        <v>0</v>
      </c>
      <c r="AG14" s="79" t="s">
        <v>1070</v>
      </c>
      <c r="AH14" s="79"/>
      <c r="AI14" s="85" t="s">
        <v>1066</v>
      </c>
      <c r="AJ14" s="79" t="b">
        <v>0</v>
      </c>
      <c r="AK14" s="79">
        <v>10</v>
      </c>
      <c r="AL14" s="85" t="s">
        <v>904</v>
      </c>
      <c r="AM14" s="79" t="s">
        <v>1079</v>
      </c>
      <c r="AN14" s="79" t="b">
        <v>0</v>
      </c>
      <c r="AO14" s="85" t="s">
        <v>904</v>
      </c>
      <c r="AP14" s="79" t="s">
        <v>176</v>
      </c>
      <c r="AQ14" s="79">
        <v>0</v>
      </c>
      <c r="AR14" s="79">
        <v>0</v>
      </c>
      <c r="AS14" s="79"/>
      <c r="AT14" s="79"/>
      <c r="AU14" s="79"/>
      <c r="AV14" s="79"/>
      <c r="AW14" s="79"/>
      <c r="AX14" s="79"/>
      <c r="AY14" s="79"/>
      <c r="AZ14" s="79"/>
      <c r="BA14">
        <v>2</v>
      </c>
      <c r="BB14" s="78" t="str">
        <f>REPLACE(INDEX(GroupVertices[Group],MATCH(Edges[[#This Row],[Vertex 1]],GroupVertices[Vertex],0)),1,1,"")</f>
        <v>3</v>
      </c>
      <c r="BC14" s="78" t="str">
        <f>REPLACE(INDEX(GroupVertices[Group],MATCH(Edges[[#This Row],[Vertex 2]],GroupVertices[Vertex],0)),1,1,"")</f>
        <v>3</v>
      </c>
      <c r="BD14" s="48">
        <v>0</v>
      </c>
      <c r="BE14" s="49">
        <v>0</v>
      </c>
      <c r="BF14" s="48">
        <v>1</v>
      </c>
      <c r="BG14" s="49">
        <v>5</v>
      </c>
      <c r="BH14" s="48">
        <v>0</v>
      </c>
      <c r="BI14" s="49">
        <v>0</v>
      </c>
      <c r="BJ14" s="48">
        <v>19</v>
      </c>
      <c r="BK14" s="49">
        <v>95</v>
      </c>
      <c r="BL14" s="48">
        <v>20</v>
      </c>
    </row>
    <row r="15" spans="1:64" ht="15">
      <c r="A15" s="64" t="s">
        <v>222</v>
      </c>
      <c r="B15" s="64" t="s">
        <v>252</v>
      </c>
      <c r="C15" s="65" t="s">
        <v>2149</v>
      </c>
      <c r="D15" s="66">
        <v>3</v>
      </c>
      <c r="E15" s="67" t="s">
        <v>132</v>
      </c>
      <c r="F15" s="68">
        <v>35</v>
      </c>
      <c r="G15" s="65"/>
      <c r="H15" s="69"/>
      <c r="I15" s="70"/>
      <c r="J15" s="70"/>
      <c r="K15" s="34" t="s">
        <v>65</v>
      </c>
      <c r="L15" s="77">
        <v>15</v>
      </c>
      <c r="M15" s="77"/>
      <c r="N15" s="72"/>
      <c r="O15" s="79" t="s">
        <v>261</v>
      </c>
      <c r="P15" s="81">
        <v>43739.784467592595</v>
      </c>
      <c r="Q15" s="79" t="s">
        <v>273</v>
      </c>
      <c r="R15" s="79"/>
      <c r="S15" s="79"/>
      <c r="T15" s="79" t="s">
        <v>542</v>
      </c>
      <c r="U15" s="83" t="s">
        <v>580</v>
      </c>
      <c r="V15" s="83" t="s">
        <v>580</v>
      </c>
      <c r="W15" s="81">
        <v>43739.784467592595</v>
      </c>
      <c r="X15" s="83" t="s">
        <v>737</v>
      </c>
      <c r="Y15" s="79"/>
      <c r="Z15" s="79"/>
      <c r="AA15" s="85" t="s">
        <v>906</v>
      </c>
      <c r="AB15" s="79"/>
      <c r="AC15" s="79" t="b">
        <v>0</v>
      </c>
      <c r="AD15" s="79">
        <v>0</v>
      </c>
      <c r="AE15" s="85" t="s">
        <v>1066</v>
      </c>
      <c r="AF15" s="79" t="b">
        <v>0</v>
      </c>
      <c r="AG15" s="79" t="s">
        <v>1070</v>
      </c>
      <c r="AH15" s="79"/>
      <c r="AI15" s="85" t="s">
        <v>1066</v>
      </c>
      <c r="AJ15" s="79" t="b">
        <v>0</v>
      </c>
      <c r="AK15" s="79">
        <v>1</v>
      </c>
      <c r="AL15" s="85" t="s">
        <v>1066</v>
      </c>
      <c r="AM15" s="79" t="s">
        <v>1080</v>
      </c>
      <c r="AN15" s="79" t="b">
        <v>0</v>
      </c>
      <c r="AO15" s="85" t="s">
        <v>906</v>
      </c>
      <c r="AP15" s="79" t="s">
        <v>176</v>
      </c>
      <c r="AQ15" s="79">
        <v>0</v>
      </c>
      <c r="AR15" s="79">
        <v>0</v>
      </c>
      <c r="AS15" s="79"/>
      <c r="AT15" s="79"/>
      <c r="AU15" s="79"/>
      <c r="AV15" s="79"/>
      <c r="AW15" s="79"/>
      <c r="AX15" s="79"/>
      <c r="AY15" s="79"/>
      <c r="AZ15" s="79"/>
      <c r="BA15">
        <v>1</v>
      </c>
      <c r="BB15" s="78" t="str">
        <f>REPLACE(INDEX(GroupVertices[Group],MATCH(Edges[[#This Row],[Vertex 1]],GroupVertices[Vertex],0)),1,1,"")</f>
        <v>8</v>
      </c>
      <c r="BC15" s="78" t="str">
        <f>REPLACE(INDEX(GroupVertices[Group],MATCH(Edges[[#This Row],[Vertex 2]],GroupVertices[Vertex],0)),1,1,"")</f>
        <v>8</v>
      </c>
      <c r="BD15" s="48">
        <v>0</v>
      </c>
      <c r="BE15" s="49">
        <v>0</v>
      </c>
      <c r="BF15" s="48">
        <v>0</v>
      </c>
      <c r="BG15" s="49">
        <v>0</v>
      </c>
      <c r="BH15" s="48">
        <v>0</v>
      </c>
      <c r="BI15" s="49">
        <v>0</v>
      </c>
      <c r="BJ15" s="48">
        <v>20</v>
      </c>
      <c r="BK15" s="49">
        <v>100</v>
      </c>
      <c r="BL15" s="48">
        <v>20</v>
      </c>
    </row>
    <row r="16" spans="1:64" ht="15">
      <c r="A16" s="64" t="s">
        <v>223</v>
      </c>
      <c r="B16" s="64" t="s">
        <v>252</v>
      </c>
      <c r="C16" s="65" t="s">
        <v>2149</v>
      </c>
      <c r="D16" s="66">
        <v>3</v>
      </c>
      <c r="E16" s="67" t="s">
        <v>132</v>
      </c>
      <c r="F16" s="68">
        <v>35</v>
      </c>
      <c r="G16" s="65"/>
      <c r="H16" s="69"/>
      <c r="I16" s="70"/>
      <c r="J16" s="70"/>
      <c r="K16" s="34" t="s">
        <v>65</v>
      </c>
      <c r="L16" s="77">
        <v>16</v>
      </c>
      <c r="M16" s="77"/>
      <c r="N16" s="72"/>
      <c r="O16" s="79" t="s">
        <v>261</v>
      </c>
      <c r="P16" s="81">
        <v>43739.78570601852</v>
      </c>
      <c r="Q16" s="79" t="s">
        <v>274</v>
      </c>
      <c r="R16" s="79"/>
      <c r="S16" s="79"/>
      <c r="T16" s="79" t="s">
        <v>543</v>
      </c>
      <c r="U16" s="79"/>
      <c r="V16" s="83" t="s">
        <v>700</v>
      </c>
      <c r="W16" s="81">
        <v>43739.78570601852</v>
      </c>
      <c r="X16" s="83" t="s">
        <v>738</v>
      </c>
      <c r="Y16" s="79"/>
      <c r="Z16" s="79"/>
      <c r="AA16" s="85" t="s">
        <v>907</v>
      </c>
      <c r="AB16" s="79"/>
      <c r="AC16" s="79" t="b">
        <v>0</v>
      </c>
      <c r="AD16" s="79">
        <v>0</v>
      </c>
      <c r="AE16" s="85" t="s">
        <v>1066</v>
      </c>
      <c r="AF16" s="79" t="b">
        <v>0</v>
      </c>
      <c r="AG16" s="79" t="s">
        <v>1070</v>
      </c>
      <c r="AH16" s="79"/>
      <c r="AI16" s="85" t="s">
        <v>1066</v>
      </c>
      <c r="AJ16" s="79" t="b">
        <v>0</v>
      </c>
      <c r="AK16" s="79">
        <v>1</v>
      </c>
      <c r="AL16" s="85" t="s">
        <v>906</v>
      </c>
      <c r="AM16" s="79" t="s">
        <v>1080</v>
      </c>
      <c r="AN16" s="79" t="b">
        <v>0</v>
      </c>
      <c r="AO16" s="85" t="s">
        <v>906</v>
      </c>
      <c r="AP16" s="79" t="s">
        <v>176</v>
      </c>
      <c r="AQ16" s="79">
        <v>0</v>
      </c>
      <c r="AR16" s="79">
        <v>0</v>
      </c>
      <c r="AS16" s="79"/>
      <c r="AT16" s="79"/>
      <c r="AU16" s="79"/>
      <c r="AV16" s="79"/>
      <c r="AW16" s="79"/>
      <c r="AX16" s="79"/>
      <c r="AY16" s="79"/>
      <c r="AZ16" s="79"/>
      <c r="BA16">
        <v>1</v>
      </c>
      <c r="BB16" s="78" t="str">
        <f>REPLACE(INDEX(GroupVertices[Group],MATCH(Edges[[#This Row],[Vertex 1]],GroupVertices[Vertex],0)),1,1,"")</f>
        <v>8</v>
      </c>
      <c r="BC16" s="78" t="str">
        <f>REPLACE(INDEX(GroupVertices[Group],MATCH(Edges[[#This Row],[Vertex 2]],GroupVertices[Vertex],0)),1,1,"")</f>
        <v>8</v>
      </c>
      <c r="BD16" s="48"/>
      <c r="BE16" s="49"/>
      <c r="BF16" s="48"/>
      <c r="BG16" s="49"/>
      <c r="BH16" s="48"/>
      <c r="BI16" s="49"/>
      <c r="BJ16" s="48"/>
      <c r="BK16" s="49"/>
      <c r="BL16" s="48"/>
    </row>
    <row r="17" spans="1:64" ht="15">
      <c r="A17" s="64" t="s">
        <v>223</v>
      </c>
      <c r="B17" s="64" t="s">
        <v>222</v>
      </c>
      <c r="C17" s="65" t="s">
        <v>2149</v>
      </c>
      <c r="D17" s="66">
        <v>3</v>
      </c>
      <c r="E17" s="67" t="s">
        <v>132</v>
      </c>
      <c r="F17" s="68">
        <v>35</v>
      </c>
      <c r="G17" s="65"/>
      <c r="H17" s="69"/>
      <c r="I17" s="70"/>
      <c r="J17" s="70"/>
      <c r="K17" s="34" t="s">
        <v>65</v>
      </c>
      <c r="L17" s="77">
        <v>17</v>
      </c>
      <c r="M17" s="77"/>
      <c r="N17" s="72"/>
      <c r="O17" s="79" t="s">
        <v>261</v>
      </c>
      <c r="P17" s="81">
        <v>43739.78570601852</v>
      </c>
      <c r="Q17" s="79" t="s">
        <v>274</v>
      </c>
      <c r="R17" s="79"/>
      <c r="S17" s="79"/>
      <c r="T17" s="79" t="s">
        <v>543</v>
      </c>
      <c r="U17" s="79"/>
      <c r="V17" s="83" t="s">
        <v>700</v>
      </c>
      <c r="W17" s="81">
        <v>43739.78570601852</v>
      </c>
      <c r="X17" s="83" t="s">
        <v>738</v>
      </c>
      <c r="Y17" s="79"/>
      <c r="Z17" s="79"/>
      <c r="AA17" s="85" t="s">
        <v>907</v>
      </c>
      <c r="AB17" s="79"/>
      <c r="AC17" s="79" t="b">
        <v>0</v>
      </c>
      <c r="AD17" s="79">
        <v>0</v>
      </c>
      <c r="AE17" s="85" t="s">
        <v>1066</v>
      </c>
      <c r="AF17" s="79" t="b">
        <v>0</v>
      </c>
      <c r="AG17" s="79" t="s">
        <v>1070</v>
      </c>
      <c r="AH17" s="79"/>
      <c r="AI17" s="85" t="s">
        <v>1066</v>
      </c>
      <c r="AJ17" s="79" t="b">
        <v>0</v>
      </c>
      <c r="AK17" s="79">
        <v>1</v>
      </c>
      <c r="AL17" s="85" t="s">
        <v>906</v>
      </c>
      <c r="AM17" s="79" t="s">
        <v>1080</v>
      </c>
      <c r="AN17" s="79" t="b">
        <v>0</v>
      </c>
      <c r="AO17" s="85" t="s">
        <v>906</v>
      </c>
      <c r="AP17" s="79" t="s">
        <v>176</v>
      </c>
      <c r="AQ17" s="79">
        <v>0</v>
      </c>
      <c r="AR17" s="79">
        <v>0</v>
      </c>
      <c r="AS17" s="79"/>
      <c r="AT17" s="79"/>
      <c r="AU17" s="79"/>
      <c r="AV17" s="79"/>
      <c r="AW17" s="79"/>
      <c r="AX17" s="79"/>
      <c r="AY17" s="79"/>
      <c r="AZ17" s="79"/>
      <c r="BA17">
        <v>1</v>
      </c>
      <c r="BB17" s="78" t="str">
        <f>REPLACE(INDEX(GroupVertices[Group],MATCH(Edges[[#This Row],[Vertex 1]],GroupVertices[Vertex],0)),1,1,"")</f>
        <v>8</v>
      </c>
      <c r="BC17" s="78" t="str">
        <f>REPLACE(INDEX(GroupVertices[Group],MATCH(Edges[[#This Row],[Vertex 2]],GroupVertices[Vertex],0)),1,1,"")</f>
        <v>8</v>
      </c>
      <c r="BD17" s="48">
        <v>0</v>
      </c>
      <c r="BE17" s="49">
        <v>0</v>
      </c>
      <c r="BF17" s="48">
        <v>0</v>
      </c>
      <c r="BG17" s="49">
        <v>0</v>
      </c>
      <c r="BH17" s="48">
        <v>0</v>
      </c>
      <c r="BI17" s="49">
        <v>0</v>
      </c>
      <c r="BJ17" s="48">
        <v>18</v>
      </c>
      <c r="BK17" s="49">
        <v>100</v>
      </c>
      <c r="BL17" s="48">
        <v>18</v>
      </c>
    </row>
    <row r="18" spans="1:64" ht="15">
      <c r="A18" s="64" t="s">
        <v>224</v>
      </c>
      <c r="B18" s="64" t="s">
        <v>236</v>
      </c>
      <c r="C18" s="65" t="s">
        <v>2149</v>
      </c>
      <c r="D18" s="66">
        <v>3</v>
      </c>
      <c r="E18" s="67" t="s">
        <v>132</v>
      </c>
      <c r="F18" s="68">
        <v>35</v>
      </c>
      <c r="G18" s="65"/>
      <c r="H18" s="69"/>
      <c r="I18" s="70"/>
      <c r="J18" s="70"/>
      <c r="K18" s="34" t="s">
        <v>65</v>
      </c>
      <c r="L18" s="77">
        <v>18</v>
      </c>
      <c r="M18" s="77"/>
      <c r="N18" s="72"/>
      <c r="O18" s="79" t="s">
        <v>261</v>
      </c>
      <c r="P18" s="81">
        <v>43740.3002662037</v>
      </c>
      <c r="Q18" s="79" t="s">
        <v>275</v>
      </c>
      <c r="R18" s="79"/>
      <c r="S18" s="79"/>
      <c r="T18" s="79" t="s">
        <v>544</v>
      </c>
      <c r="U18" s="79"/>
      <c r="V18" s="83" t="s">
        <v>701</v>
      </c>
      <c r="W18" s="81">
        <v>43740.3002662037</v>
      </c>
      <c r="X18" s="83" t="s">
        <v>739</v>
      </c>
      <c r="Y18" s="79"/>
      <c r="Z18" s="79"/>
      <c r="AA18" s="85" t="s">
        <v>908</v>
      </c>
      <c r="AB18" s="79"/>
      <c r="AC18" s="79" t="b">
        <v>0</v>
      </c>
      <c r="AD18" s="79">
        <v>0</v>
      </c>
      <c r="AE18" s="85" t="s">
        <v>1066</v>
      </c>
      <c r="AF18" s="79" t="b">
        <v>0</v>
      </c>
      <c r="AG18" s="79" t="s">
        <v>1070</v>
      </c>
      <c r="AH18" s="79"/>
      <c r="AI18" s="85" t="s">
        <v>1066</v>
      </c>
      <c r="AJ18" s="79" t="b">
        <v>0</v>
      </c>
      <c r="AK18" s="79">
        <v>1</v>
      </c>
      <c r="AL18" s="85" t="s">
        <v>953</v>
      </c>
      <c r="AM18" s="79" t="s">
        <v>1079</v>
      </c>
      <c r="AN18" s="79" t="b">
        <v>0</v>
      </c>
      <c r="AO18" s="85" t="s">
        <v>953</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22</v>
      </c>
      <c r="BK18" s="49">
        <v>100</v>
      </c>
      <c r="BL18" s="48">
        <v>22</v>
      </c>
    </row>
    <row r="19" spans="1:64" ht="15">
      <c r="A19" s="64" t="s">
        <v>225</v>
      </c>
      <c r="B19" s="64" t="s">
        <v>236</v>
      </c>
      <c r="C19" s="65" t="s">
        <v>2149</v>
      </c>
      <c r="D19" s="66">
        <v>3</v>
      </c>
      <c r="E19" s="67" t="s">
        <v>136</v>
      </c>
      <c r="F19" s="68">
        <v>35</v>
      </c>
      <c r="G19" s="65"/>
      <c r="H19" s="69"/>
      <c r="I19" s="70"/>
      <c r="J19" s="70"/>
      <c r="K19" s="34" t="s">
        <v>65</v>
      </c>
      <c r="L19" s="77">
        <v>19</v>
      </c>
      <c r="M19" s="77"/>
      <c r="N19" s="72"/>
      <c r="O19" s="79" t="s">
        <v>261</v>
      </c>
      <c r="P19" s="81">
        <v>43735.37923611111</v>
      </c>
      <c r="Q19" s="79" t="s">
        <v>265</v>
      </c>
      <c r="R19" s="79"/>
      <c r="S19" s="79"/>
      <c r="T19" s="79" t="s">
        <v>537</v>
      </c>
      <c r="U19" s="79"/>
      <c r="V19" s="83" t="s">
        <v>702</v>
      </c>
      <c r="W19" s="81">
        <v>43735.37923611111</v>
      </c>
      <c r="X19" s="83" t="s">
        <v>740</v>
      </c>
      <c r="Y19" s="79"/>
      <c r="Z19" s="79"/>
      <c r="AA19" s="85" t="s">
        <v>909</v>
      </c>
      <c r="AB19" s="79"/>
      <c r="AC19" s="79" t="b">
        <v>0</v>
      </c>
      <c r="AD19" s="79">
        <v>0</v>
      </c>
      <c r="AE19" s="85" t="s">
        <v>1066</v>
      </c>
      <c r="AF19" s="79" t="b">
        <v>0</v>
      </c>
      <c r="AG19" s="79" t="s">
        <v>1070</v>
      </c>
      <c r="AH19" s="79"/>
      <c r="AI19" s="85" t="s">
        <v>1066</v>
      </c>
      <c r="AJ19" s="79" t="b">
        <v>0</v>
      </c>
      <c r="AK19" s="79">
        <v>4</v>
      </c>
      <c r="AL19" s="85" t="s">
        <v>950</v>
      </c>
      <c r="AM19" s="79" t="s">
        <v>1080</v>
      </c>
      <c r="AN19" s="79" t="b">
        <v>0</v>
      </c>
      <c r="AO19" s="85" t="s">
        <v>950</v>
      </c>
      <c r="AP19" s="79" t="s">
        <v>176</v>
      </c>
      <c r="AQ19" s="79">
        <v>0</v>
      </c>
      <c r="AR19" s="79">
        <v>0</v>
      </c>
      <c r="AS19" s="79"/>
      <c r="AT19" s="79"/>
      <c r="AU19" s="79"/>
      <c r="AV19" s="79"/>
      <c r="AW19" s="79"/>
      <c r="AX19" s="79"/>
      <c r="AY19" s="79"/>
      <c r="AZ19" s="79"/>
      <c r="BA19">
        <v>4</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19</v>
      </c>
      <c r="BK19" s="49">
        <v>100</v>
      </c>
      <c r="BL19" s="48">
        <v>19</v>
      </c>
    </row>
    <row r="20" spans="1:64" ht="15">
      <c r="A20" s="64" t="s">
        <v>225</v>
      </c>
      <c r="B20" s="64" t="s">
        <v>236</v>
      </c>
      <c r="C20" s="65" t="s">
        <v>2149</v>
      </c>
      <c r="D20" s="66">
        <v>3</v>
      </c>
      <c r="E20" s="67" t="s">
        <v>136</v>
      </c>
      <c r="F20" s="68">
        <v>35</v>
      </c>
      <c r="G20" s="65"/>
      <c r="H20" s="69"/>
      <c r="I20" s="70"/>
      <c r="J20" s="70"/>
      <c r="K20" s="34" t="s">
        <v>65</v>
      </c>
      <c r="L20" s="77">
        <v>20</v>
      </c>
      <c r="M20" s="77"/>
      <c r="N20" s="72"/>
      <c r="O20" s="79" t="s">
        <v>261</v>
      </c>
      <c r="P20" s="81">
        <v>43740.57130787037</v>
      </c>
      <c r="Q20" s="79" t="s">
        <v>276</v>
      </c>
      <c r="R20" s="79"/>
      <c r="S20" s="79"/>
      <c r="T20" s="79" t="s">
        <v>545</v>
      </c>
      <c r="U20" s="79"/>
      <c r="V20" s="83" t="s">
        <v>702</v>
      </c>
      <c r="W20" s="81">
        <v>43740.57130787037</v>
      </c>
      <c r="X20" s="83" t="s">
        <v>741</v>
      </c>
      <c r="Y20" s="79"/>
      <c r="Z20" s="79"/>
      <c r="AA20" s="85" t="s">
        <v>910</v>
      </c>
      <c r="AB20" s="79"/>
      <c r="AC20" s="79" t="b">
        <v>0</v>
      </c>
      <c r="AD20" s="79">
        <v>0</v>
      </c>
      <c r="AE20" s="85" t="s">
        <v>1066</v>
      </c>
      <c r="AF20" s="79" t="b">
        <v>0</v>
      </c>
      <c r="AG20" s="79" t="s">
        <v>1070</v>
      </c>
      <c r="AH20" s="79"/>
      <c r="AI20" s="85" t="s">
        <v>1066</v>
      </c>
      <c r="AJ20" s="79" t="b">
        <v>0</v>
      </c>
      <c r="AK20" s="79">
        <v>1</v>
      </c>
      <c r="AL20" s="85" t="s">
        <v>952</v>
      </c>
      <c r="AM20" s="79" t="s">
        <v>1079</v>
      </c>
      <c r="AN20" s="79" t="b">
        <v>0</v>
      </c>
      <c r="AO20" s="85" t="s">
        <v>952</v>
      </c>
      <c r="AP20" s="79" t="s">
        <v>176</v>
      </c>
      <c r="AQ20" s="79">
        <v>0</v>
      </c>
      <c r="AR20" s="79">
        <v>0</v>
      </c>
      <c r="AS20" s="79"/>
      <c r="AT20" s="79"/>
      <c r="AU20" s="79"/>
      <c r="AV20" s="79"/>
      <c r="AW20" s="79"/>
      <c r="AX20" s="79"/>
      <c r="AY20" s="79"/>
      <c r="AZ20" s="79"/>
      <c r="BA20">
        <v>4</v>
      </c>
      <c r="BB20" s="78" t="str">
        <f>REPLACE(INDEX(GroupVertices[Group],MATCH(Edges[[#This Row],[Vertex 1]],GroupVertices[Vertex],0)),1,1,"")</f>
        <v>1</v>
      </c>
      <c r="BC20" s="78" t="str">
        <f>REPLACE(INDEX(GroupVertices[Group],MATCH(Edges[[#This Row],[Vertex 2]],GroupVertices[Vertex],0)),1,1,"")</f>
        <v>1</v>
      </c>
      <c r="BD20" s="48">
        <v>0</v>
      </c>
      <c r="BE20" s="49">
        <v>0</v>
      </c>
      <c r="BF20" s="48">
        <v>3</v>
      </c>
      <c r="BG20" s="49">
        <v>15.789473684210526</v>
      </c>
      <c r="BH20" s="48">
        <v>0</v>
      </c>
      <c r="BI20" s="49">
        <v>0</v>
      </c>
      <c r="BJ20" s="48">
        <v>16</v>
      </c>
      <c r="BK20" s="49">
        <v>84.21052631578948</v>
      </c>
      <c r="BL20" s="48">
        <v>19</v>
      </c>
    </row>
    <row r="21" spans="1:64" ht="15">
      <c r="A21" s="64" t="s">
        <v>225</v>
      </c>
      <c r="B21" s="64" t="s">
        <v>236</v>
      </c>
      <c r="C21" s="65" t="s">
        <v>2149</v>
      </c>
      <c r="D21" s="66">
        <v>3</v>
      </c>
      <c r="E21" s="67" t="s">
        <v>136</v>
      </c>
      <c r="F21" s="68">
        <v>35</v>
      </c>
      <c r="G21" s="65"/>
      <c r="H21" s="69"/>
      <c r="I21" s="70"/>
      <c r="J21" s="70"/>
      <c r="K21" s="34" t="s">
        <v>65</v>
      </c>
      <c r="L21" s="77">
        <v>21</v>
      </c>
      <c r="M21" s="77"/>
      <c r="N21" s="72"/>
      <c r="O21" s="79" t="s">
        <v>261</v>
      </c>
      <c r="P21" s="81">
        <v>43740.57655092593</v>
      </c>
      <c r="Q21" s="79" t="s">
        <v>277</v>
      </c>
      <c r="R21" s="79"/>
      <c r="S21" s="79"/>
      <c r="T21" s="79" t="s">
        <v>546</v>
      </c>
      <c r="U21" s="79"/>
      <c r="V21" s="83" t="s">
        <v>702</v>
      </c>
      <c r="W21" s="81">
        <v>43740.57655092593</v>
      </c>
      <c r="X21" s="83" t="s">
        <v>742</v>
      </c>
      <c r="Y21" s="79"/>
      <c r="Z21" s="79"/>
      <c r="AA21" s="85" t="s">
        <v>911</v>
      </c>
      <c r="AB21" s="79"/>
      <c r="AC21" s="79" t="b">
        <v>0</v>
      </c>
      <c r="AD21" s="79">
        <v>0</v>
      </c>
      <c r="AE21" s="85" t="s">
        <v>1066</v>
      </c>
      <c r="AF21" s="79" t="b">
        <v>0</v>
      </c>
      <c r="AG21" s="79" t="s">
        <v>1070</v>
      </c>
      <c r="AH21" s="79"/>
      <c r="AI21" s="85" t="s">
        <v>1066</v>
      </c>
      <c r="AJ21" s="79" t="b">
        <v>0</v>
      </c>
      <c r="AK21" s="79">
        <v>1</v>
      </c>
      <c r="AL21" s="85" t="s">
        <v>954</v>
      </c>
      <c r="AM21" s="79" t="s">
        <v>1080</v>
      </c>
      <c r="AN21" s="79" t="b">
        <v>0</v>
      </c>
      <c r="AO21" s="85" t="s">
        <v>954</v>
      </c>
      <c r="AP21" s="79" t="s">
        <v>176</v>
      </c>
      <c r="AQ21" s="79">
        <v>0</v>
      </c>
      <c r="AR21" s="79">
        <v>0</v>
      </c>
      <c r="AS21" s="79"/>
      <c r="AT21" s="79"/>
      <c r="AU21" s="79"/>
      <c r="AV21" s="79"/>
      <c r="AW21" s="79"/>
      <c r="AX21" s="79"/>
      <c r="AY21" s="79"/>
      <c r="AZ21" s="79"/>
      <c r="BA21">
        <v>4</v>
      </c>
      <c r="BB21" s="78" t="str">
        <f>REPLACE(INDEX(GroupVertices[Group],MATCH(Edges[[#This Row],[Vertex 1]],GroupVertices[Vertex],0)),1,1,"")</f>
        <v>1</v>
      </c>
      <c r="BC21" s="78" t="str">
        <f>REPLACE(INDEX(GroupVertices[Group],MATCH(Edges[[#This Row],[Vertex 2]],GroupVertices[Vertex],0)),1,1,"")</f>
        <v>1</v>
      </c>
      <c r="BD21" s="48">
        <v>1</v>
      </c>
      <c r="BE21" s="49">
        <v>5.555555555555555</v>
      </c>
      <c r="BF21" s="48">
        <v>0</v>
      </c>
      <c r="BG21" s="49">
        <v>0</v>
      </c>
      <c r="BH21" s="48">
        <v>0</v>
      </c>
      <c r="BI21" s="49">
        <v>0</v>
      </c>
      <c r="BJ21" s="48">
        <v>17</v>
      </c>
      <c r="BK21" s="49">
        <v>94.44444444444444</v>
      </c>
      <c r="BL21" s="48">
        <v>18</v>
      </c>
    </row>
    <row r="22" spans="1:64" ht="15">
      <c r="A22" s="64" t="s">
        <v>225</v>
      </c>
      <c r="B22" s="64" t="s">
        <v>236</v>
      </c>
      <c r="C22" s="65" t="s">
        <v>2149</v>
      </c>
      <c r="D22" s="66">
        <v>3</v>
      </c>
      <c r="E22" s="67" t="s">
        <v>136</v>
      </c>
      <c r="F22" s="68">
        <v>35</v>
      </c>
      <c r="G22" s="65"/>
      <c r="H22" s="69"/>
      <c r="I22" s="70"/>
      <c r="J22" s="70"/>
      <c r="K22" s="34" t="s">
        <v>65</v>
      </c>
      <c r="L22" s="77">
        <v>22</v>
      </c>
      <c r="M22" s="77"/>
      <c r="N22" s="72"/>
      <c r="O22" s="79" t="s">
        <v>261</v>
      </c>
      <c r="P22" s="81">
        <v>43740.576585648145</v>
      </c>
      <c r="Q22" s="79" t="s">
        <v>275</v>
      </c>
      <c r="R22" s="79"/>
      <c r="S22" s="79"/>
      <c r="T22" s="79" t="s">
        <v>544</v>
      </c>
      <c r="U22" s="79"/>
      <c r="V22" s="83" t="s">
        <v>702</v>
      </c>
      <c r="W22" s="81">
        <v>43740.576585648145</v>
      </c>
      <c r="X22" s="83" t="s">
        <v>743</v>
      </c>
      <c r="Y22" s="79"/>
      <c r="Z22" s="79"/>
      <c r="AA22" s="85" t="s">
        <v>912</v>
      </c>
      <c r="AB22" s="79"/>
      <c r="AC22" s="79" t="b">
        <v>0</v>
      </c>
      <c r="AD22" s="79">
        <v>0</v>
      </c>
      <c r="AE22" s="85" t="s">
        <v>1066</v>
      </c>
      <c r="AF22" s="79" t="b">
        <v>0</v>
      </c>
      <c r="AG22" s="79" t="s">
        <v>1070</v>
      </c>
      <c r="AH22" s="79"/>
      <c r="AI22" s="85" t="s">
        <v>1066</v>
      </c>
      <c r="AJ22" s="79" t="b">
        <v>0</v>
      </c>
      <c r="AK22" s="79">
        <v>4</v>
      </c>
      <c r="AL22" s="85" t="s">
        <v>953</v>
      </c>
      <c r="AM22" s="79" t="s">
        <v>1080</v>
      </c>
      <c r="AN22" s="79" t="b">
        <v>0</v>
      </c>
      <c r="AO22" s="85" t="s">
        <v>953</v>
      </c>
      <c r="AP22" s="79" t="s">
        <v>176</v>
      </c>
      <c r="AQ22" s="79">
        <v>0</v>
      </c>
      <c r="AR22" s="79">
        <v>0</v>
      </c>
      <c r="AS22" s="79"/>
      <c r="AT22" s="79"/>
      <c r="AU22" s="79"/>
      <c r="AV22" s="79"/>
      <c r="AW22" s="79"/>
      <c r="AX22" s="79"/>
      <c r="AY22" s="79"/>
      <c r="AZ22" s="79"/>
      <c r="BA22">
        <v>4</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22</v>
      </c>
      <c r="BK22" s="49">
        <v>100</v>
      </c>
      <c r="BL22" s="48">
        <v>22</v>
      </c>
    </row>
    <row r="23" spans="1:64" ht="15">
      <c r="A23" s="64" t="s">
        <v>226</v>
      </c>
      <c r="B23" s="64" t="s">
        <v>236</v>
      </c>
      <c r="C23" s="65" t="s">
        <v>2149</v>
      </c>
      <c r="D23" s="66">
        <v>3</v>
      </c>
      <c r="E23" s="67" t="s">
        <v>132</v>
      </c>
      <c r="F23" s="68">
        <v>35</v>
      </c>
      <c r="G23" s="65"/>
      <c r="H23" s="69"/>
      <c r="I23" s="70"/>
      <c r="J23" s="70"/>
      <c r="K23" s="34" t="s">
        <v>65</v>
      </c>
      <c r="L23" s="77">
        <v>23</v>
      </c>
      <c r="M23" s="77"/>
      <c r="N23" s="72"/>
      <c r="O23" s="79" t="s">
        <v>261</v>
      </c>
      <c r="P23" s="81">
        <v>43740.63659722222</v>
      </c>
      <c r="Q23" s="79" t="s">
        <v>275</v>
      </c>
      <c r="R23" s="79"/>
      <c r="S23" s="79"/>
      <c r="T23" s="79" t="s">
        <v>544</v>
      </c>
      <c r="U23" s="79"/>
      <c r="V23" s="83" t="s">
        <v>703</v>
      </c>
      <c r="W23" s="81">
        <v>43740.63659722222</v>
      </c>
      <c r="X23" s="83" t="s">
        <v>744</v>
      </c>
      <c r="Y23" s="79"/>
      <c r="Z23" s="79"/>
      <c r="AA23" s="85" t="s">
        <v>913</v>
      </c>
      <c r="AB23" s="79"/>
      <c r="AC23" s="79" t="b">
        <v>0</v>
      </c>
      <c r="AD23" s="79">
        <v>0</v>
      </c>
      <c r="AE23" s="85" t="s">
        <v>1066</v>
      </c>
      <c r="AF23" s="79" t="b">
        <v>0</v>
      </c>
      <c r="AG23" s="79" t="s">
        <v>1070</v>
      </c>
      <c r="AH23" s="79"/>
      <c r="AI23" s="85" t="s">
        <v>1066</v>
      </c>
      <c r="AJ23" s="79" t="b">
        <v>0</v>
      </c>
      <c r="AK23" s="79">
        <v>4</v>
      </c>
      <c r="AL23" s="85" t="s">
        <v>953</v>
      </c>
      <c r="AM23" s="79" t="s">
        <v>1080</v>
      </c>
      <c r="AN23" s="79" t="b">
        <v>0</v>
      </c>
      <c r="AO23" s="85" t="s">
        <v>953</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22</v>
      </c>
      <c r="BK23" s="49">
        <v>100</v>
      </c>
      <c r="BL23" s="48">
        <v>22</v>
      </c>
    </row>
    <row r="24" spans="1:64" ht="15">
      <c r="A24" s="64" t="s">
        <v>227</v>
      </c>
      <c r="B24" s="64" t="s">
        <v>236</v>
      </c>
      <c r="C24" s="65" t="s">
        <v>2149</v>
      </c>
      <c r="D24" s="66">
        <v>3</v>
      </c>
      <c r="E24" s="67" t="s">
        <v>132</v>
      </c>
      <c r="F24" s="68">
        <v>35</v>
      </c>
      <c r="G24" s="65"/>
      <c r="H24" s="69"/>
      <c r="I24" s="70"/>
      <c r="J24" s="70"/>
      <c r="K24" s="34" t="s">
        <v>65</v>
      </c>
      <c r="L24" s="77">
        <v>24</v>
      </c>
      <c r="M24" s="77"/>
      <c r="N24" s="72"/>
      <c r="O24" s="79" t="s">
        <v>261</v>
      </c>
      <c r="P24" s="81">
        <v>43741.13141203704</v>
      </c>
      <c r="Q24" s="79" t="s">
        <v>275</v>
      </c>
      <c r="R24" s="79"/>
      <c r="S24" s="79"/>
      <c r="T24" s="79" t="s">
        <v>544</v>
      </c>
      <c r="U24" s="79"/>
      <c r="V24" s="83" t="s">
        <v>704</v>
      </c>
      <c r="W24" s="81">
        <v>43741.13141203704</v>
      </c>
      <c r="X24" s="83" t="s">
        <v>745</v>
      </c>
      <c r="Y24" s="79"/>
      <c r="Z24" s="79"/>
      <c r="AA24" s="85" t="s">
        <v>914</v>
      </c>
      <c r="AB24" s="79"/>
      <c r="AC24" s="79" t="b">
        <v>0</v>
      </c>
      <c r="AD24" s="79">
        <v>0</v>
      </c>
      <c r="AE24" s="85" t="s">
        <v>1066</v>
      </c>
      <c r="AF24" s="79" t="b">
        <v>0</v>
      </c>
      <c r="AG24" s="79" t="s">
        <v>1070</v>
      </c>
      <c r="AH24" s="79"/>
      <c r="AI24" s="85" t="s">
        <v>1066</v>
      </c>
      <c r="AJ24" s="79" t="b">
        <v>0</v>
      </c>
      <c r="AK24" s="79">
        <v>4</v>
      </c>
      <c r="AL24" s="85" t="s">
        <v>953</v>
      </c>
      <c r="AM24" s="79" t="s">
        <v>1080</v>
      </c>
      <c r="AN24" s="79" t="b">
        <v>0</v>
      </c>
      <c r="AO24" s="85" t="s">
        <v>953</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22</v>
      </c>
      <c r="BK24" s="49">
        <v>100</v>
      </c>
      <c r="BL24" s="48">
        <v>22</v>
      </c>
    </row>
    <row r="25" spans="1:64" ht="15">
      <c r="A25" s="64" t="s">
        <v>228</v>
      </c>
      <c r="B25" s="64" t="s">
        <v>245</v>
      </c>
      <c r="C25" s="65" t="s">
        <v>2149</v>
      </c>
      <c r="D25" s="66">
        <v>3</v>
      </c>
      <c r="E25" s="67" t="s">
        <v>136</v>
      </c>
      <c r="F25" s="68">
        <v>35</v>
      </c>
      <c r="G25" s="65"/>
      <c r="H25" s="69"/>
      <c r="I25" s="70"/>
      <c r="J25" s="70"/>
      <c r="K25" s="34" t="s">
        <v>65</v>
      </c>
      <c r="L25" s="77">
        <v>25</v>
      </c>
      <c r="M25" s="77"/>
      <c r="N25" s="72"/>
      <c r="O25" s="79" t="s">
        <v>261</v>
      </c>
      <c r="P25" s="81">
        <v>43741.311574074076</v>
      </c>
      <c r="Q25" s="79" t="s">
        <v>278</v>
      </c>
      <c r="R25" s="83" t="s">
        <v>412</v>
      </c>
      <c r="S25" s="79" t="s">
        <v>529</v>
      </c>
      <c r="T25" s="79" t="s">
        <v>547</v>
      </c>
      <c r="U25" s="79"/>
      <c r="V25" s="83" t="s">
        <v>705</v>
      </c>
      <c r="W25" s="81">
        <v>43741.311574074076</v>
      </c>
      <c r="X25" s="83" t="s">
        <v>746</v>
      </c>
      <c r="Y25" s="79"/>
      <c r="Z25" s="79"/>
      <c r="AA25" s="85" t="s">
        <v>915</v>
      </c>
      <c r="AB25" s="79"/>
      <c r="AC25" s="79" t="b">
        <v>0</v>
      </c>
      <c r="AD25" s="79">
        <v>0</v>
      </c>
      <c r="AE25" s="85" t="s">
        <v>1066</v>
      </c>
      <c r="AF25" s="79" t="b">
        <v>0</v>
      </c>
      <c r="AG25" s="79" t="s">
        <v>1070</v>
      </c>
      <c r="AH25" s="79"/>
      <c r="AI25" s="85" t="s">
        <v>1066</v>
      </c>
      <c r="AJ25" s="79" t="b">
        <v>0</v>
      </c>
      <c r="AK25" s="79">
        <v>2</v>
      </c>
      <c r="AL25" s="85" t="s">
        <v>940</v>
      </c>
      <c r="AM25" s="79" t="s">
        <v>1079</v>
      </c>
      <c r="AN25" s="79" t="b">
        <v>0</v>
      </c>
      <c r="AO25" s="85" t="s">
        <v>940</v>
      </c>
      <c r="AP25" s="79" t="s">
        <v>176</v>
      </c>
      <c r="AQ25" s="79">
        <v>0</v>
      </c>
      <c r="AR25" s="79">
        <v>0</v>
      </c>
      <c r="AS25" s="79"/>
      <c r="AT25" s="79"/>
      <c r="AU25" s="79"/>
      <c r="AV25" s="79"/>
      <c r="AW25" s="79"/>
      <c r="AX25" s="79"/>
      <c r="AY25" s="79"/>
      <c r="AZ25" s="79"/>
      <c r="BA25">
        <v>2</v>
      </c>
      <c r="BB25" s="78" t="str">
        <f>REPLACE(INDEX(GroupVertices[Group],MATCH(Edges[[#This Row],[Vertex 1]],GroupVertices[Vertex],0)),1,1,"")</f>
        <v>4</v>
      </c>
      <c r="BC25" s="78" t="str">
        <f>REPLACE(INDEX(GroupVertices[Group],MATCH(Edges[[#This Row],[Vertex 2]],GroupVertices[Vertex],0)),1,1,"")</f>
        <v>4</v>
      </c>
      <c r="BD25" s="48">
        <v>0</v>
      </c>
      <c r="BE25" s="49">
        <v>0</v>
      </c>
      <c r="BF25" s="48">
        <v>2</v>
      </c>
      <c r="BG25" s="49">
        <v>16.666666666666668</v>
      </c>
      <c r="BH25" s="48">
        <v>0</v>
      </c>
      <c r="BI25" s="49">
        <v>0</v>
      </c>
      <c r="BJ25" s="48">
        <v>10</v>
      </c>
      <c r="BK25" s="49">
        <v>83.33333333333333</v>
      </c>
      <c r="BL25" s="48">
        <v>12</v>
      </c>
    </row>
    <row r="26" spans="1:64" ht="15">
      <c r="A26" s="64" t="s">
        <v>228</v>
      </c>
      <c r="B26" s="64" t="s">
        <v>245</v>
      </c>
      <c r="C26" s="65" t="s">
        <v>2149</v>
      </c>
      <c r="D26" s="66">
        <v>3</v>
      </c>
      <c r="E26" s="67" t="s">
        <v>136</v>
      </c>
      <c r="F26" s="68">
        <v>35</v>
      </c>
      <c r="G26" s="65"/>
      <c r="H26" s="69"/>
      <c r="I26" s="70"/>
      <c r="J26" s="70"/>
      <c r="K26" s="34" t="s">
        <v>65</v>
      </c>
      <c r="L26" s="77">
        <v>26</v>
      </c>
      <c r="M26" s="77"/>
      <c r="N26" s="72"/>
      <c r="O26" s="79" t="s">
        <v>261</v>
      </c>
      <c r="P26" s="81">
        <v>43741.44646990741</v>
      </c>
      <c r="Q26" s="79" t="s">
        <v>279</v>
      </c>
      <c r="R26" s="83" t="s">
        <v>413</v>
      </c>
      <c r="S26" s="79" t="s">
        <v>529</v>
      </c>
      <c r="T26" s="79" t="s">
        <v>548</v>
      </c>
      <c r="U26" s="79"/>
      <c r="V26" s="83" t="s">
        <v>705</v>
      </c>
      <c r="W26" s="81">
        <v>43741.44646990741</v>
      </c>
      <c r="X26" s="83" t="s">
        <v>747</v>
      </c>
      <c r="Y26" s="79"/>
      <c r="Z26" s="79"/>
      <c r="AA26" s="85" t="s">
        <v>916</v>
      </c>
      <c r="AB26" s="79"/>
      <c r="AC26" s="79" t="b">
        <v>0</v>
      </c>
      <c r="AD26" s="79">
        <v>0</v>
      </c>
      <c r="AE26" s="85" t="s">
        <v>1066</v>
      </c>
      <c r="AF26" s="79" t="b">
        <v>0</v>
      </c>
      <c r="AG26" s="79" t="s">
        <v>1070</v>
      </c>
      <c r="AH26" s="79"/>
      <c r="AI26" s="85" t="s">
        <v>1066</v>
      </c>
      <c r="AJ26" s="79" t="b">
        <v>0</v>
      </c>
      <c r="AK26" s="79">
        <v>6</v>
      </c>
      <c r="AL26" s="85" t="s">
        <v>941</v>
      </c>
      <c r="AM26" s="79" t="s">
        <v>1079</v>
      </c>
      <c r="AN26" s="79" t="b">
        <v>0</v>
      </c>
      <c r="AO26" s="85" t="s">
        <v>941</v>
      </c>
      <c r="AP26" s="79" t="s">
        <v>176</v>
      </c>
      <c r="AQ26" s="79">
        <v>0</v>
      </c>
      <c r="AR26" s="79">
        <v>0</v>
      </c>
      <c r="AS26" s="79"/>
      <c r="AT26" s="79"/>
      <c r="AU26" s="79"/>
      <c r="AV26" s="79"/>
      <c r="AW26" s="79"/>
      <c r="AX26" s="79"/>
      <c r="AY26" s="79"/>
      <c r="AZ26" s="79"/>
      <c r="BA26">
        <v>2</v>
      </c>
      <c r="BB26" s="78" t="str">
        <f>REPLACE(INDEX(GroupVertices[Group],MATCH(Edges[[#This Row],[Vertex 1]],GroupVertices[Vertex],0)),1,1,"")</f>
        <v>4</v>
      </c>
      <c r="BC26" s="78" t="str">
        <f>REPLACE(INDEX(GroupVertices[Group],MATCH(Edges[[#This Row],[Vertex 2]],GroupVertices[Vertex],0)),1,1,"")</f>
        <v>4</v>
      </c>
      <c r="BD26" s="48">
        <v>0</v>
      </c>
      <c r="BE26" s="49">
        <v>0</v>
      </c>
      <c r="BF26" s="48">
        <v>2</v>
      </c>
      <c r="BG26" s="49">
        <v>15.384615384615385</v>
      </c>
      <c r="BH26" s="48">
        <v>0</v>
      </c>
      <c r="BI26" s="49">
        <v>0</v>
      </c>
      <c r="BJ26" s="48">
        <v>11</v>
      </c>
      <c r="BK26" s="49">
        <v>84.61538461538461</v>
      </c>
      <c r="BL26" s="48">
        <v>13</v>
      </c>
    </row>
    <row r="27" spans="1:64" ht="15">
      <c r="A27" s="64" t="s">
        <v>229</v>
      </c>
      <c r="B27" s="64" t="s">
        <v>245</v>
      </c>
      <c r="C27" s="65" t="s">
        <v>2149</v>
      </c>
      <c r="D27" s="66">
        <v>3</v>
      </c>
      <c r="E27" s="67" t="s">
        <v>136</v>
      </c>
      <c r="F27" s="68">
        <v>35</v>
      </c>
      <c r="G27" s="65"/>
      <c r="H27" s="69"/>
      <c r="I27" s="70"/>
      <c r="J27" s="70"/>
      <c r="K27" s="34" t="s">
        <v>65</v>
      </c>
      <c r="L27" s="77">
        <v>27</v>
      </c>
      <c r="M27" s="77"/>
      <c r="N27" s="72"/>
      <c r="O27" s="79" t="s">
        <v>261</v>
      </c>
      <c r="P27" s="81">
        <v>43741.2987037037</v>
      </c>
      <c r="Q27" s="79" t="s">
        <v>278</v>
      </c>
      <c r="R27" s="83" t="s">
        <v>412</v>
      </c>
      <c r="S27" s="79" t="s">
        <v>529</v>
      </c>
      <c r="T27" s="79" t="s">
        <v>547</v>
      </c>
      <c r="U27" s="79"/>
      <c r="V27" s="83" t="s">
        <v>706</v>
      </c>
      <c r="W27" s="81">
        <v>43741.2987037037</v>
      </c>
      <c r="X27" s="83" t="s">
        <v>748</v>
      </c>
      <c r="Y27" s="79"/>
      <c r="Z27" s="79"/>
      <c r="AA27" s="85" t="s">
        <v>917</v>
      </c>
      <c r="AB27" s="79"/>
      <c r="AC27" s="79" t="b">
        <v>0</v>
      </c>
      <c r="AD27" s="79">
        <v>0</v>
      </c>
      <c r="AE27" s="85" t="s">
        <v>1066</v>
      </c>
      <c r="AF27" s="79" t="b">
        <v>0</v>
      </c>
      <c r="AG27" s="79" t="s">
        <v>1070</v>
      </c>
      <c r="AH27" s="79"/>
      <c r="AI27" s="85" t="s">
        <v>1066</v>
      </c>
      <c r="AJ27" s="79" t="b">
        <v>0</v>
      </c>
      <c r="AK27" s="79">
        <v>2</v>
      </c>
      <c r="AL27" s="85" t="s">
        <v>940</v>
      </c>
      <c r="AM27" s="79" t="s">
        <v>1079</v>
      </c>
      <c r="AN27" s="79" t="b">
        <v>0</v>
      </c>
      <c r="AO27" s="85" t="s">
        <v>940</v>
      </c>
      <c r="AP27" s="79" t="s">
        <v>176</v>
      </c>
      <c r="AQ27" s="79">
        <v>0</v>
      </c>
      <c r="AR27" s="79">
        <v>0</v>
      </c>
      <c r="AS27" s="79"/>
      <c r="AT27" s="79"/>
      <c r="AU27" s="79"/>
      <c r="AV27" s="79"/>
      <c r="AW27" s="79"/>
      <c r="AX27" s="79"/>
      <c r="AY27" s="79"/>
      <c r="AZ27" s="79"/>
      <c r="BA27">
        <v>2</v>
      </c>
      <c r="BB27" s="78" t="str">
        <f>REPLACE(INDEX(GroupVertices[Group],MATCH(Edges[[#This Row],[Vertex 1]],GroupVertices[Vertex],0)),1,1,"")</f>
        <v>4</v>
      </c>
      <c r="BC27" s="78" t="str">
        <f>REPLACE(INDEX(GroupVertices[Group],MATCH(Edges[[#This Row],[Vertex 2]],GroupVertices[Vertex],0)),1,1,"")</f>
        <v>4</v>
      </c>
      <c r="BD27" s="48">
        <v>0</v>
      </c>
      <c r="BE27" s="49">
        <v>0</v>
      </c>
      <c r="BF27" s="48">
        <v>2</v>
      </c>
      <c r="BG27" s="49">
        <v>16.666666666666668</v>
      </c>
      <c r="BH27" s="48">
        <v>0</v>
      </c>
      <c r="BI27" s="49">
        <v>0</v>
      </c>
      <c r="BJ27" s="48">
        <v>10</v>
      </c>
      <c r="BK27" s="49">
        <v>83.33333333333333</v>
      </c>
      <c r="BL27" s="48">
        <v>12</v>
      </c>
    </row>
    <row r="28" spans="1:64" ht="15">
      <c r="A28" s="64" t="s">
        <v>229</v>
      </c>
      <c r="B28" s="64" t="s">
        <v>245</v>
      </c>
      <c r="C28" s="65" t="s">
        <v>2149</v>
      </c>
      <c r="D28" s="66">
        <v>3</v>
      </c>
      <c r="E28" s="67" t="s">
        <v>136</v>
      </c>
      <c r="F28" s="68">
        <v>35</v>
      </c>
      <c r="G28" s="65"/>
      <c r="H28" s="69"/>
      <c r="I28" s="70"/>
      <c r="J28" s="70"/>
      <c r="K28" s="34" t="s">
        <v>65</v>
      </c>
      <c r="L28" s="77">
        <v>28</v>
      </c>
      <c r="M28" s="77"/>
      <c r="N28" s="72"/>
      <c r="O28" s="79" t="s">
        <v>261</v>
      </c>
      <c r="P28" s="81">
        <v>43741.446851851855</v>
      </c>
      <c r="Q28" s="79" t="s">
        <v>279</v>
      </c>
      <c r="R28" s="83" t="s">
        <v>413</v>
      </c>
      <c r="S28" s="79" t="s">
        <v>529</v>
      </c>
      <c r="T28" s="79" t="s">
        <v>548</v>
      </c>
      <c r="U28" s="79"/>
      <c r="V28" s="83" t="s">
        <v>706</v>
      </c>
      <c r="W28" s="81">
        <v>43741.446851851855</v>
      </c>
      <c r="X28" s="83" t="s">
        <v>749</v>
      </c>
      <c r="Y28" s="79"/>
      <c r="Z28" s="79"/>
      <c r="AA28" s="85" t="s">
        <v>918</v>
      </c>
      <c r="AB28" s="79"/>
      <c r="AC28" s="79" t="b">
        <v>0</v>
      </c>
      <c r="AD28" s="79">
        <v>0</v>
      </c>
      <c r="AE28" s="85" t="s">
        <v>1066</v>
      </c>
      <c r="AF28" s="79" t="b">
        <v>0</v>
      </c>
      <c r="AG28" s="79" t="s">
        <v>1070</v>
      </c>
      <c r="AH28" s="79"/>
      <c r="AI28" s="85" t="s">
        <v>1066</v>
      </c>
      <c r="AJ28" s="79" t="b">
        <v>0</v>
      </c>
      <c r="AK28" s="79">
        <v>6</v>
      </c>
      <c r="AL28" s="85" t="s">
        <v>941</v>
      </c>
      <c r="AM28" s="79" t="s">
        <v>1079</v>
      </c>
      <c r="AN28" s="79" t="b">
        <v>0</v>
      </c>
      <c r="AO28" s="85" t="s">
        <v>941</v>
      </c>
      <c r="AP28" s="79" t="s">
        <v>176</v>
      </c>
      <c r="AQ28" s="79">
        <v>0</v>
      </c>
      <c r="AR28" s="79">
        <v>0</v>
      </c>
      <c r="AS28" s="79"/>
      <c r="AT28" s="79"/>
      <c r="AU28" s="79"/>
      <c r="AV28" s="79"/>
      <c r="AW28" s="79"/>
      <c r="AX28" s="79"/>
      <c r="AY28" s="79"/>
      <c r="AZ28" s="79"/>
      <c r="BA28">
        <v>2</v>
      </c>
      <c r="BB28" s="78" t="str">
        <f>REPLACE(INDEX(GroupVertices[Group],MATCH(Edges[[#This Row],[Vertex 1]],GroupVertices[Vertex],0)),1,1,"")</f>
        <v>4</v>
      </c>
      <c r="BC28" s="78" t="str">
        <f>REPLACE(INDEX(GroupVertices[Group],MATCH(Edges[[#This Row],[Vertex 2]],GroupVertices[Vertex],0)),1,1,"")</f>
        <v>4</v>
      </c>
      <c r="BD28" s="48">
        <v>0</v>
      </c>
      <c r="BE28" s="49">
        <v>0</v>
      </c>
      <c r="BF28" s="48">
        <v>2</v>
      </c>
      <c r="BG28" s="49">
        <v>15.384615384615385</v>
      </c>
      <c r="BH28" s="48">
        <v>0</v>
      </c>
      <c r="BI28" s="49">
        <v>0</v>
      </c>
      <c r="BJ28" s="48">
        <v>11</v>
      </c>
      <c r="BK28" s="49">
        <v>84.61538461538461</v>
      </c>
      <c r="BL28" s="48">
        <v>13</v>
      </c>
    </row>
    <row r="29" spans="1:64" ht="15">
      <c r="A29" s="64" t="s">
        <v>230</v>
      </c>
      <c r="B29" s="64" t="s">
        <v>245</v>
      </c>
      <c r="C29" s="65" t="s">
        <v>2149</v>
      </c>
      <c r="D29" s="66">
        <v>3</v>
      </c>
      <c r="E29" s="67" t="s">
        <v>132</v>
      </c>
      <c r="F29" s="68">
        <v>35</v>
      </c>
      <c r="G29" s="65"/>
      <c r="H29" s="69"/>
      <c r="I29" s="70"/>
      <c r="J29" s="70"/>
      <c r="K29" s="34" t="s">
        <v>65</v>
      </c>
      <c r="L29" s="77">
        <v>29</v>
      </c>
      <c r="M29" s="77"/>
      <c r="N29" s="72"/>
      <c r="O29" s="79" t="s">
        <v>261</v>
      </c>
      <c r="P29" s="81">
        <v>43741.44708333333</v>
      </c>
      <c r="Q29" s="79" t="s">
        <v>279</v>
      </c>
      <c r="R29" s="83" t="s">
        <v>413</v>
      </c>
      <c r="S29" s="79" t="s">
        <v>529</v>
      </c>
      <c r="T29" s="79" t="s">
        <v>548</v>
      </c>
      <c r="U29" s="79"/>
      <c r="V29" s="83" t="s">
        <v>707</v>
      </c>
      <c r="W29" s="81">
        <v>43741.44708333333</v>
      </c>
      <c r="X29" s="83" t="s">
        <v>750</v>
      </c>
      <c r="Y29" s="79"/>
      <c r="Z29" s="79"/>
      <c r="AA29" s="85" t="s">
        <v>919</v>
      </c>
      <c r="AB29" s="79"/>
      <c r="AC29" s="79" t="b">
        <v>0</v>
      </c>
      <c r="AD29" s="79">
        <v>0</v>
      </c>
      <c r="AE29" s="85" t="s">
        <v>1066</v>
      </c>
      <c r="AF29" s="79" t="b">
        <v>0</v>
      </c>
      <c r="AG29" s="79" t="s">
        <v>1070</v>
      </c>
      <c r="AH29" s="79"/>
      <c r="AI29" s="85" t="s">
        <v>1066</v>
      </c>
      <c r="AJ29" s="79" t="b">
        <v>0</v>
      </c>
      <c r="AK29" s="79">
        <v>6</v>
      </c>
      <c r="AL29" s="85" t="s">
        <v>941</v>
      </c>
      <c r="AM29" s="79" t="s">
        <v>1079</v>
      </c>
      <c r="AN29" s="79" t="b">
        <v>0</v>
      </c>
      <c r="AO29" s="85" t="s">
        <v>941</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v>0</v>
      </c>
      <c r="BE29" s="49">
        <v>0</v>
      </c>
      <c r="BF29" s="48">
        <v>2</v>
      </c>
      <c r="BG29" s="49">
        <v>15.384615384615385</v>
      </c>
      <c r="BH29" s="48">
        <v>0</v>
      </c>
      <c r="BI29" s="49">
        <v>0</v>
      </c>
      <c r="BJ29" s="48">
        <v>11</v>
      </c>
      <c r="BK29" s="49">
        <v>84.61538461538461</v>
      </c>
      <c r="BL29" s="48">
        <v>13</v>
      </c>
    </row>
    <row r="30" spans="1:64" ht="15">
      <c r="A30" s="64" t="s">
        <v>231</v>
      </c>
      <c r="B30" s="64" t="s">
        <v>245</v>
      </c>
      <c r="C30" s="65" t="s">
        <v>2149</v>
      </c>
      <c r="D30" s="66">
        <v>3</v>
      </c>
      <c r="E30" s="67" t="s">
        <v>132</v>
      </c>
      <c r="F30" s="68">
        <v>35</v>
      </c>
      <c r="G30" s="65"/>
      <c r="H30" s="69"/>
      <c r="I30" s="70"/>
      <c r="J30" s="70"/>
      <c r="K30" s="34" t="s">
        <v>65</v>
      </c>
      <c r="L30" s="77">
        <v>30</v>
      </c>
      <c r="M30" s="77"/>
      <c r="N30" s="72"/>
      <c r="O30" s="79" t="s">
        <v>261</v>
      </c>
      <c r="P30" s="81">
        <v>43741.44709490741</v>
      </c>
      <c r="Q30" s="79" t="s">
        <v>279</v>
      </c>
      <c r="R30" s="83" t="s">
        <v>413</v>
      </c>
      <c r="S30" s="79" t="s">
        <v>529</v>
      </c>
      <c r="T30" s="79" t="s">
        <v>548</v>
      </c>
      <c r="U30" s="79"/>
      <c r="V30" s="83" t="s">
        <v>708</v>
      </c>
      <c r="W30" s="81">
        <v>43741.44709490741</v>
      </c>
      <c r="X30" s="83" t="s">
        <v>751</v>
      </c>
      <c r="Y30" s="79"/>
      <c r="Z30" s="79"/>
      <c r="AA30" s="85" t="s">
        <v>920</v>
      </c>
      <c r="AB30" s="79"/>
      <c r="AC30" s="79" t="b">
        <v>0</v>
      </c>
      <c r="AD30" s="79">
        <v>0</v>
      </c>
      <c r="AE30" s="85" t="s">
        <v>1066</v>
      </c>
      <c r="AF30" s="79" t="b">
        <v>0</v>
      </c>
      <c r="AG30" s="79" t="s">
        <v>1070</v>
      </c>
      <c r="AH30" s="79"/>
      <c r="AI30" s="85" t="s">
        <v>1066</v>
      </c>
      <c r="AJ30" s="79" t="b">
        <v>0</v>
      </c>
      <c r="AK30" s="79">
        <v>6</v>
      </c>
      <c r="AL30" s="85" t="s">
        <v>941</v>
      </c>
      <c r="AM30" s="79" t="s">
        <v>1079</v>
      </c>
      <c r="AN30" s="79" t="b">
        <v>0</v>
      </c>
      <c r="AO30" s="85" t="s">
        <v>941</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v>0</v>
      </c>
      <c r="BE30" s="49">
        <v>0</v>
      </c>
      <c r="BF30" s="48">
        <v>2</v>
      </c>
      <c r="BG30" s="49">
        <v>15.384615384615385</v>
      </c>
      <c r="BH30" s="48">
        <v>0</v>
      </c>
      <c r="BI30" s="49">
        <v>0</v>
      </c>
      <c r="BJ30" s="48">
        <v>11</v>
      </c>
      <c r="BK30" s="49">
        <v>84.61538461538461</v>
      </c>
      <c r="BL30" s="48">
        <v>13</v>
      </c>
    </row>
    <row r="31" spans="1:64" ht="15">
      <c r="A31" s="64" t="s">
        <v>232</v>
      </c>
      <c r="B31" s="64" t="s">
        <v>245</v>
      </c>
      <c r="C31" s="65" t="s">
        <v>2149</v>
      </c>
      <c r="D31" s="66">
        <v>3</v>
      </c>
      <c r="E31" s="67" t="s">
        <v>132</v>
      </c>
      <c r="F31" s="68">
        <v>35</v>
      </c>
      <c r="G31" s="65"/>
      <c r="H31" s="69"/>
      <c r="I31" s="70"/>
      <c r="J31" s="70"/>
      <c r="K31" s="34" t="s">
        <v>65</v>
      </c>
      <c r="L31" s="77">
        <v>31</v>
      </c>
      <c r="M31" s="77"/>
      <c r="N31" s="72"/>
      <c r="O31" s="79" t="s">
        <v>261</v>
      </c>
      <c r="P31" s="81">
        <v>43741.521944444445</v>
      </c>
      <c r="Q31" s="79" t="s">
        <v>279</v>
      </c>
      <c r="R31" s="83" t="s">
        <v>413</v>
      </c>
      <c r="S31" s="79" t="s">
        <v>529</v>
      </c>
      <c r="T31" s="79" t="s">
        <v>548</v>
      </c>
      <c r="U31" s="79"/>
      <c r="V31" s="83" t="s">
        <v>709</v>
      </c>
      <c r="W31" s="81">
        <v>43741.521944444445</v>
      </c>
      <c r="X31" s="83" t="s">
        <v>752</v>
      </c>
      <c r="Y31" s="79"/>
      <c r="Z31" s="79"/>
      <c r="AA31" s="85" t="s">
        <v>921</v>
      </c>
      <c r="AB31" s="79"/>
      <c r="AC31" s="79" t="b">
        <v>0</v>
      </c>
      <c r="AD31" s="79">
        <v>0</v>
      </c>
      <c r="AE31" s="85" t="s">
        <v>1066</v>
      </c>
      <c r="AF31" s="79" t="b">
        <v>0</v>
      </c>
      <c r="AG31" s="79" t="s">
        <v>1070</v>
      </c>
      <c r="AH31" s="79"/>
      <c r="AI31" s="85" t="s">
        <v>1066</v>
      </c>
      <c r="AJ31" s="79" t="b">
        <v>0</v>
      </c>
      <c r="AK31" s="79">
        <v>6</v>
      </c>
      <c r="AL31" s="85" t="s">
        <v>941</v>
      </c>
      <c r="AM31" s="79" t="s">
        <v>1079</v>
      </c>
      <c r="AN31" s="79" t="b">
        <v>0</v>
      </c>
      <c r="AO31" s="85" t="s">
        <v>941</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v>0</v>
      </c>
      <c r="BE31" s="49">
        <v>0</v>
      </c>
      <c r="BF31" s="48">
        <v>2</v>
      </c>
      <c r="BG31" s="49">
        <v>15.384615384615385</v>
      </c>
      <c r="BH31" s="48">
        <v>0</v>
      </c>
      <c r="BI31" s="49">
        <v>0</v>
      </c>
      <c r="BJ31" s="48">
        <v>11</v>
      </c>
      <c r="BK31" s="49">
        <v>84.61538461538461</v>
      </c>
      <c r="BL31" s="48">
        <v>13</v>
      </c>
    </row>
    <row r="32" spans="1:64" ht="15">
      <c r="A32" s="64" t="s">
        <v>233</v>
      </c>
      <c r="B32" s="64" t="s">
        <v>233</v>
      </c>
      <c r="C32" s="65" t="s">
        <v>2149</v>
      </c>
      <c r="D32" s="66">
        <v>3</v>
      </c>
      <c r="E32" s="67" t="s">
        <v>132</v>
      </c>
      <c r="F32" s="68">
        <v>35</v>
      </c>
      <c r="G32" s="65"/>
      <c r="H32" s="69"/>
      <c r="I32" s="70"/>
      <c r="J32" s="70"/>
      <c r="K32" s="34" t="s">
        <v>65</v>
      </c>
      <c r="L32" s="77">
        <v>32</v>
      </c>
      <c r="M32" s="77"/>
      <c r="N32" s="72"/>
      <c r="O32" s="79" t="s">
        <v>176</v>
      </c>
      <c r="P32" s="81">
        <v>43741.737974537034</v>
      </c>
      <c r="Q32" s="79" t="s">
        <v>280</v>
      </c>
      <c r="R32" s="83" t="s">
        <v>414</v>
      </c>
      <c r="S32" s="79" t="s">
        <v>530</v>
      </c>
      <c r="T32" s="79" t="s">
        <v>549</v>
      </c>
      <c r="U32" s="83" t="s">
        <v>581</v>
      </c>
      <c r="V32" s="83" t="s">
        <v>581</v>
      </c>
      <c r="W32" s="81">
        <v>43741.737974537034</v>
      </c>
      <c r="X32" s="83" t="s">
        <v>753</v>
      </c>
      <c r="Y32" s="79"/>
      <c r="Z32" s="79"/>
      <c r="AA32" s="85" t="s">
        <v>922</v>
      </c>
      <c r="AB32" s="79"/>
      <c r="AC32" s="79" t="b">
        <v>0</v>
      </c>
      <c r="AD32" s="79">
        <v>2</v>
      </c>
      <c r="AE32" s="85" t="s">
        <v>1066</v>
      </c>
      <c r="AF32" s="79" t="b">
        <v>0</v>
      </c>
      <c r="AG32" s="79" t="s">
        <v>1070</v>
      </c>
      <c r="AH32" s="79"/>
      <c r="AI32" s="85" t="s">
        <v>1066</v>
      </c>
      <c r="AJ32" s="79" t="b">
        <v>0</v>
      </c>
      <c r="AK32" s="79">
        <v>0</v>
      </c>
      <c r="AL32" s="85" t="s">
        <v>1066</v>
      </c>
      <c r="AM32" s="79" t="s">
        <v>1082</v>
      </c>
      <c r="AN32" s="79" t="b">
        <v>0</v>
      </c>
      <c r="AO32" s="85" t="s">
        <v>922</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v>0</v>
      </c>
      <c r="BE32" s="49">
        <v>0</v>
      </c>
      <c r="BF32" s="48">
        <v>0</v>
      </c>
      <c r="BG32" s="49">
        <v>0</v>
      </c>
      <c r="BH32" s="48">
        <v>0</v>
      </c>
      <c r="BI32" s="49">
        <v>0</v>
      </c>
      <c r="BJ32" s="48">
        <v>30</v>
      </c>
      <c r="BK32" s="49">
        <v>100</v>
      </c>
      <c r="BL32" s="48">
        <v>30</v>
      </c>
    </row>
    <row r="33" spans="1:64" ht="15">
      <c r="A33" s="64" t="s">
        <v>234</v>
      </c>
      <c r="B33" s="64" t="s">
        <v>253</v>
      </c>
      <c r="C33" s="65" t="s">
        <v>2149</v>
      </c>
      <c r="D33" s="66">
        <v>3</v>
      </c>
      <c r="E33" s="67" t="s">
        <v>132</v>
      </c>
      <c r="F33" s="68">
        <v>35</v>
      </c>
      <c r="G33" s="65"/>
      <c r="H33" s="69"/>
      <c r="I33" s="70"/>
      <c r="J33" s="70"/>
      <c r="K33" s="34" t="s">
        <v>65</v>
      </c>
      <c r="L33" s="77">
        <v>33</v>
      </c>
      <c r="M33" s="77"/>
      <c r="N33" s="72"/>
      <c r="O33" s="79" t="s">
        <v>261</v>
      </c>
      <c r="P33" s="81">
        <v>43733.42203703704</v>
      </c>
      <c r="Q33" s="79" t="s">
        <v>281</v>
      </c>
      <c r="R33" s="83" t="s">
        <v>415</v>
      </c>
      <c r="S33" s="79" t="s">
        <v>531</v>
      </c>
      <c r="T33" s="79" t="s">
        <v>550</v>
      </c>
      <c r="U33" s="79"/>
      <c r="V33" s="83" t="s">
        <v>710</v>
      </c>
      <c r="W33" s="81">
        <v>43733.42203703704</v>
      </c>
      <c r="X33" s="83" t="s">
        <v>754</v>
      </c>
      <c r="Y33" s="79"/>
      <c r="Z33" s="79"/>
      <c r="AA33" s="85" t="s">
        <v>923</v>
      </c>
      <c r="AB33" s="79"/>
      <c r="AC33" s="79" t="b">
        <v>0</v>
      </c>
      <c r="AD33" s="79">
        <v>0</v>
      </c>
      <c r="AE33" s="85" t="s">
        <v>1066</v>
      </c>
      <c r="AF33" s="79" t="b">
        <v>0</v>
      </c>
      <c r="AG33" s="79" t="s">
        <v>1073</v>
      </c>
      <c r="AH33" s="79"/>
      <c r="AI33" s="85" t="s">
        <v>1066</v>
      </c>
      <c r="AJ33" s="79" t="b">
        <v>0</v>
      </c>
      <c r="AK33" s="79">
        <v>0</v>
      </c>
      <c r="AL33" s="85" t="s">
        <v>1066</v>
      </c>
      <c r="AM33" s="79" t="s">
        <v>1082</v>
      </c>
      <c r="AN33" s="79" t="b">
        <v>0</v>
      </c>
      <c r="AO33" s="85" t="s">
        <v>923</v>
      </c>
      <c r="AP33" s="79" t="s">
        <v>176</v>
      </c>
      <c r="AQ33" s="79">
        <v>0</v>
      </c>
      <c r="AR33" s="79">
        <v>0</v>
      </c>
      <c r="AS33" s="79"/>
      <c r="AT33" s="79"/>
      <c r="AU33" s="79"/>
      <c r="AV33" s="79"/>
      <c r="AW33" s="79"/>
      <c r="AX33" s="79"/>
      <c r="AY33" s="79"/>
      <c r="AZ33" s="79"/>
      <c r="BA33">
        <v>1</v>
      </c>
      <c r="BB33" s="78" t="str">
        <f>REPLACE(INDEX(GroupVertices[Group],MATCH(Edges[[#This Row],[Vertex 1]],GroupVertices[Vertex],0)),1,1,"")</f>
        <v>7</v>
      </c>
      <c r="BC33" s="78" t="str">
        <f>REPLACE(INDEX(GroupVertices[Group],MATCH(Edges[[#This Row],[Vertex 2]],GroupVertices[Vertex],0)),1,1,"")</f>
        <v>7</v>
      </c>
      <c r="BD33" s="48">
        <v>0</v>
      </c>
      <c r="BE33" s="49">
        <v>0</v>
      </c>
      <c r="BF33" s="48">
        <v>0</v>
      </c>
      <c r="BG33" s="49">
        <v>0</v>
      </c>
      <c r="BH33" s="48">
        <v>0</v>
      </c>
      <c r="BI33" s="49">
        <v>0</v>
      </c>
      <c r="BJ33" s="48">
        <v>21</v>
      </c>
      <c r="BK33" s="49">
        <v>100</v>
      </c>
      <c r="BL33" s="48">
        <v>21</v>
      </c>
    </row>
    <row r="34" spans="1:64" ht="15">
      <c r="A34" s="64" t="s">
        <v>234</v>
      </c>
      <c r="B34" s="64" t="s">
        <v>247</v>
      </c>
      <c r="C34" s="65" t="s">
        <v>2149</v>
      </c>
      <c r="D34" s="66">
        <v>3</v>
      </c>
      <c r="E34" s="67" t="s">
        <v>132</v>
      </c>
      <c r="F34" s="68">
        <v>35</v>
      </c>
      <c r="G34" s="65"/>
      <c r="H34" s="69"/>
      <c r="I34" s="70"/>
      <c r="J34" s="70"/>
      <c r="K34" s="34" t="s">
        <v>65</v>
      </c>
      <c r="L34" s="77">
        <v>34</v>
      </c>
      <c r="M34" s="77"/>
      <c r="N34" s="72"/>
      <c r="O34" s="79" t="s">
        <v>261</v>
      </c>
      <c r="P34" s="81">
        <v>43741.78611111111</v>
      </c>
      <c r="Q34" s="79" t="s">
        <v>282</v>
      </c>
      <c r="R34" s="79"/>
      <c r="S34" s="79"/>
      <c r="T34" s="79" t="s">
        <v>551</v>
      </c>
      <c r="U34" s="79"/>
      <c r="V34" s="83" t="s">
        <v>710</v>
      </c>
      <c r="W34" s="81">
        <v>43741.78611111111</v>
      </c>
      <c r="X34" s="83" t="s">
        <v>755</v>
      </c>
      <c r="Y34" s="79"/>
      <c r="Z34" s="79"/>
      <c r="AA34" s="85" t="s">
        <v>924</v>
      </c>
      <c r="AB34" s="79"/>
      <c r="AC34" s="79" t="b">
        <v>0</v>
      </c>
      <c r="AD34" s="79">
        <v>0</v>
      </c>
      <c r="AE34" s="85" t="s">
        <v>1066</v>
      </c>
      <c r="AF34" s="79" t="b">
        <v>0</v>
      </c>
      <c r="AG34" s="79" t="s">
        <v>1070</v>
      </c>
      <c r="AH34" s="79"/>
      <c r="AI34" s="85" t="s">
        <v>1066</v>
      </c>
      <c r="AJ34" s="79" t="b">
        <v>0</v>
      </c>
      <c r="AK34" s="79">
        <v>1</v>
      </c>
      <c r="AL34" s="85" t="s">
        <v>945</v>
      </c>
      <c r="AM34" s="79" t="s">
        <v>1079</v>
      </c>
      <c r="AN34" s="79" t="b">
        <v>0</v>
      </c>
      <c r="AO34" s="85" t="s">
        <v>945</v>
      </c>
      <c r="AP34" s="79" t="s">
        <v>176</v>
      </c>
      <c r="AQ34" s="79">
        <v>0</v>
      </c>
      <c r="AR34" s="79">
        <v>0</v>
      </c>
      <c r="AS34" s="79"/>
      <c r="AT34" s="79"/>
      <c r="AU34" s="79"/>
      <c r="AV34" s="79"/>
      <c r="AW34" s="79"/>
      <c r="AX34" s="79"/>
      <c r="AY34" s="79"/>
      <c r="AZ34" s="79"/>
      <c r="BA34">
        <v>1</v>
      </c>
      <c r="BB34" s="78" t="str">
        <f>REPLACE(INDEX(GroupVertices[Group],MATCH(Edges[[#This Row],[Vertex 1]],GroupVertices[Vertex],0)),1,1,"")</f>
        <v>7</v>
      </c>
      <c r="BC34" s="78" t="str">
        <f>REPLACE(INDEX(GroupVertices[Group],MATCH(Edges[[#This Row],[Vertex 2]],GroupVertices[Vertex],0)),1,1,"")</f>
        <v>7</v>
      </c>
      <c r="BD34" s="48">
        <v>0</v>
      </c>
      <c r="BE34" s="49">
        <v>0</v>
      </c>
      <c r="BF34" s="48">
        <v>2</v>
      </c>
      <c r="BG34" s="49">
        <v>10</v>
      </c>
      <c r="BH34" s="48">
        <v>0</v>
      </c>
      <c r="BI34" s="49">
        <v>0</v>
      </c>
      <c r="BJ34" s="48">
        <v>18</v>
      </c>
      <c r="BK34" s="49">
        <v>90</v>
      </c>
      <c r="BL34" s="48">
        <v>20</v>
      </c>
    </row>
    <row r="35" spans="1:64" ht="15">
      <c r="A35" s="64" t="s">
        <v>235</v>
      </c>
      <c r="B35" s="64" t="s">
        <v>235</v>
      </c>
      <c r="C35" s="65" t="s">
        <v>2149</v>
      </c>
      <c r="D35" s="66">
        <v>3</v>
      </c>
      <c r="E35" s="67" t="s">
        <v>132</v>
      </c>
      <c r="F35" s="68">
        <v>35</v>
      </c>
      <c r="G35" s="65"/>
      <c r="H35" s="69"/>
      <c r="I35" s="70"/>
      <c r="J35" s="70"/>
      <c r="K35" s="34" t="s">
        <v>65</v>
      </c>
      <c r="L35" s="77">
        <v>35</v>
      </c>
      <c r="M35" s="77"/>
      <c r="N35" s="72"/>
      <c r="O35" s="79" t="s">
        <v>176</v>
      </c>
      <c r="P35" s="81">
        <v>43741.984375</v>
      </c>
      <c r="Q35" s="79" t="s">
        <v>283</v>
      </c>
      <c r="R35" s="79"/>
      <c r="S35" s="79"/>
      <c r="T35" s="79" t="s">
        <v>552</v>
      </c>
      <c r="U35" s="83" t="s">
        <v>582</v>
      </c>
      <c r="V35" s="83" t="s">
        <v>582</v>
      </c>
      <c r="W35" s="81">
        <v>43741.984375</v>
      </c>
      <c r="X35" s="83" t="s">
        <v>756</v>
      </c>
      <c r="Y35" s="79"/>
      <c r="Z35" s="79"/>
      <c r="AA35" s="85" t="s">
        <v>925</v>
      </c>
      <c r="AB35" s="79"/>
      <c r="AC35" s="79" t="b">
        <v>0</v>
      </c>
      <c r="AD35" s="79">
        <v>0</v>
      </c>
      <c r="AE35" s="85" t="s">
        <v>1066</v>
      </c>
      <c r="AF35" s="79" t="b">
        <v>0</v>
      </c>
      <c r="AG35" s="79" t="s">
        <v>1072</v>
      </c>
      <c r="AH35" s="79"/>
      <c r="AI35" s="85" t="s">
        <v>1066</v>
      </c>
      <c r="AJ35" s="79" t="b">
        <v>0</v>
      </c>
      <c r="AK35" s="79">
        <v>0</v>
      </c>
      <c r="AL35" s="85" t="s">
        <v>1066</v>
      </c>
      <c r="AM35" s="79" t="s">
        <v>1078</v>
      </c>
      <c r="AN35" s="79" t="b">
        <v>0</v>
      </c>
      <c r="AO35" s="85" t="s">
        <v>925</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0</v>
      </c>
      <c r="BE35" s="49">
        <v>0</v>
      </c>
      <c r="BF35" s="48">
        <v>0</v>
      </c>
      <c r="BG35" s="49">
        <v>0</v>
      </c>
      <c r="BH35" s="48">
        <v>0</v>
      </c>
      <c r="BI35" s="49">
        <v>0</v>
      </c>
      <c r="BJ35" s="48">
        <v>13</v>
      </c>
      <c r="BK35" s="49">
        <v>100</v>
      </c>
      <c r="BL35" s="48">
        <v>13</v>
      </c>
    </row>
    <row r="36" spans="1:64" ht="15">
      <c r="A36" s="64" t="s">
        <v>236</v>
      </c>
      <c r="B36" s="64" t="s">
        <v>254</v>
      </c>
      <c r="C36" s="65" t="s">
        <v>2149</v>
      </c>
      <c r="D36" s="66">
        <v>3</v>
      </c>
      <c r="E36" s="67" t="s">
        <v>132</v>
      </c>
      <c r="F36" s="68">
        <v>35</v>
      </c>
      <c r="G36" s="65"/>
      <c r="H36" s="69"/>
      <c r="I36" s="70"/>
      <c r="J36" s="70"/>
      <c r="K36" s="34" t="s">
        <v>65</v>
      </c>
      <c r="L36" s="77">
        <v>36</v>
      </c>
      <c r="M36" s="77"/>
      <c r="N36" s="72"/>
      <c r="O36" s="79" t="s">
        <v>261</v>
      </c>
      <c r="P36" s="81">
        <v>43742.29310185185</v>
      </c>
      <c r="Q36" s="79" t="s">
        <v>284</v>
      </c>
      <c r="R36" s="83" t="s">
        <v>416</v>
      </c>
      <c r="S36" s="79" t="s">
        <v>532</v>
      </c>
      <c r="T36" s="79" t="s">
        <v>553</v>
      </c>
      <c r="U36" s="79"/>
      <c r="V36" s="83" t="s">
        <v>711</v>
      </c>
      <c r="W36" s="81">
        <v>43742.29310185185</v>
      </c>
      <c r="X36" s="83" t="s">
        <v>757</v>
      </c>
      <c r="Y36" s="79"/>
      <c r="Z36" s="79"/>
      <c r="AA36" s="85" t="s">
        <v>926</v>
      </c>
      <c r="AB36" s="79"/>
      <c r="AC36" s="79" t="b">
        <v>0</v>
      </c>
      <c r="AD36" s="79">
        <v>9</v>
      </c>
      <c r="AE36" s="85" t="s">
        <v>1066</v>
      </c>
      <c r="AF36" s="79" t="b">
        <v>0</v>
      </c>
      <c r="AG36" s="79" t="s">
        <v>1070</v>
      </c>
      <c r="AH36" s="79"/>
      <c r="AI36" s="85" t="s">
        <v>1066</v>
      </c>
      <c r="AJ36" s="79" t="b">
        <v>0</v>
      </c>
      <c r="AK36" s="79">
        <v>2</v>
      </c>
      <c r="AL36" s="85" t="s">
        <v>1066</v>
      </c>
      <c r="AM36" s="79" t="s">
        <v>1079</v>
      </c>
      <c r="AN36" s="79" t="b">
        <v>0</v>
      </c>
      <c r="AO36" s="85" t="s">
        <v>926</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c r="BE36" s="49"/>
      <c r="BF36" s="48"/>
      <c r="BG36" s="49"/>
      <c r="BH36" s="48"/>
      <c r="BI36" s="49"/>
      <c r="BJ36" s="48"/>
      <c r="BK36" s="49"/>
      <c r="BL36" s="48"/>
    </row>
    <row r="37" spans="1:64" ht="15">
      <c r="A37" s="64" t="s">
        <v>236</v>
      </c>
      <c r="B37" s="64" t="s">
        <v>255</v>
      </c>
      <c r="C37" s="65" t="s">
        <v>2149</v>
      </c>
      <c r="D37" s="66">
        <v>3</v>
      </c>
      <c r="E37" s="67" t="s">
        <v>132</v>
      </c>
      <c r="F37" s="68">
        <v>35</v>
      </c>
      <c r="G37" s="65"/>
      <c r="H37" s="69"/>
      <c r="I37" s="70"/>
      <c r="J37" s="70"/>
      <c r="K37" s="34" t="s">
        <v>65</v>
      </c>
      <c r="L37" s="77">
        <v>37</v>
      </c>
      <c r="M37" s="77"/>
      <c r="N37" s="72"/>
      <c r="O37" s="79" t="s">
        <v>261</v>
      </c>
      <c r="P37" s="81">
        <v>43742.29310185185</v>
      </c>
      <c r="Q37" s="79" t="s">
        <v>284</v>
      </c>
      <c r="R37" s="83" t="s">
        <v>416</v>
      </c>
      <c r="S37" s="79" t="s">
        <v>532</v>
      </c>
      <c r="T37" s="79" t="s">
        <v>553</v>
      </c>
      <c r="U37" s="79"/>
      <c r="V37" s="83" t="s">
        <v>711</v>
      </c>
      <c r="W37" s="81">
        <v>43742.29310185185</v>
      </c>
      <c r="X37" s="83" t="s">
        <v>757</v>
      </c>
      <c r="Y37" s="79"/>
      <c r="Z37" s="79"/>
      <c r="AA37" s="85" t="s">
        <v>926</v>
      </c>
      <c r="AB37" s="79"/>
      <c r="AC37" s="79" t="b">
        <v>0</v>
      </c>
      <c r="AD37" s="79">
        <v>9</v>
      </c>
      <c r="AE37" s="85" t="s">
        <v>1066</v>
      </c>
      <c r="AF37" s="79" t="b">
        <v>0</v>
      </c>
      <c r="AG37" s="79" t="s">
        <v>1070</v>
      </c>
      <c r="AH37" s="79"/>
      <c r="AI37" s="85" t="s">
        <v>1066</v>
      </c>
      <c r="AJ37" s="79" t="b">
        <v>0</v>
      </c>
      <c r="AK37" s="79">
        <v>2</v>
      </c>
      <c r="AL37" s="85" t="s">
        <v>1066</v>
      </c>
      <c r="AM37" s="79" t="s">
        <v>1079</v>
      </c>
      <c r="AN37" s="79" t="b">
        <v>0</v>
      </c>
      <c r="AO37" s="85" t="s">
        <v>926</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1</v>
      </c>
      <c r="BE37" s="49">
        <v>6.666666666666667</v>
      </c>
      <c r="BF37" s="48">
        <v>0</v>
      </c>
      <c r="BG37" s="49">
        <v>0</v>
      </c>
      <c r="BH37" s="48">
        <v>0</v>
      </c>
      <c r="BI37" s="49">
        <v>0</v>
      </c>
      <c r="BJ37" s="48">
        <v>14</v>
      </c>
      <c r="BK37" s="49">
        <v>93.33333333333333</v>
      </c>
      <c r="BL37" s="48">
        <v>15</v>
      </c>
    </row>
    <row r="38" spans="1:64" ht="15">
      <c r="A38" s="64" t="s">
        <v>237</v>
      </c>
      <c r="B38" s="64" t="s">
        <v>236</v>
      </c>
      <c r="C38" s="65" t="s">
        <v>2149</v>
      </c>
      <c r="D38" s="66">
        <v>3</v>
      </c>
      <c r="E38" s="67" t="s">
        <v>136</v>
      </c>
      <c r="F38" s="68">
        <v>35</v>
      </c>
      <c r="G38" s="65"/>
      <c r="H38" s="69"/>
      <c r="I38" s="70"/>
      <c r="J38" s="70"/>
      <c r="K38" s="34" t="s">
        <v>65</v>
      </c>
      <c r="L38" s="77">
        <v>38</v>
      </c>
      <c r="M38" s="77"/>
      <c r="N38" s="72"/>
      <c r="O38" s="79" t="s">
        <v>261</v>
      </c>
      <c r="P38" s="81">
        <v>43735.37701388889</v>
      </c>
      <c r="Q38" s="79" t="s">
        <v>265</v>
      </c>
      <c r="R38" s="79"/>
      <c r="S38" s="79"/>
      <c r="T38" s="79" t="s">
        <v>537</v>
      </c>
      <c r="U38" s="79"/>
      <c r="V38" s="83" t="s">
        <v>712</v>
      </c>
      <c r="W38" s="81">
        <v>43735.37701388889</v>
      </c>
      <c r="X38" s="83" t="s">
        <v>758</v>
      </c>
      <c r="Y38" s="79"/>
      <c r="Z38" s="79"/>
      <c r="AA38" s="85" t="s">
        <v>927</v>
      </c>
      <c r="AB38" s="79"/>
      <c r="AC38" s="79" t="b">
        <v>0</v>
      </c>
      <c r="AD38" s="79">
        <v>0</v>
      </c>
      <c r="AE38" s="85" t="s">
        <v>1066</v>
      </c>
      <c r="AF38" s="79" t="b">
        <v>0</v>
      </c>
      <c r="AG38" s="79" t="s">
        <v>1070</v>
      </c>
      <c r="AH38" s="79"/>
      <c r="AI38" s="85" t="s">
        <v>1066</v>
      </c>
      <c r="AJ38" s="79" t="b">
        <v>0</v>
      </c>
      <c r="AK38" s="79">
        <v>4</v>
      </c>
      <c r="AL38" s="85" t="s">
        <v>950</v>
      </c>
      <c r="AM38" s="79" t="s">
        <v>1080</v>
      </c>
      <c r="AN38" s="79" t="b">
        <v>0</v>
      </c>
      <c r="AO38" s="85" t="s">
        <v>950</v>
      </c>
      <c r="AP38" s="79" t="s">
        <v>176</v>
      </c>
      <c r="AQ38" s="79">
        <v>0</v>
      </c>
      <c r="AR38" s="79">
        <v>0</v>
      </c>
      <c r="AS38" s="79"/>
      <c r="AT38" s="79"/>
      <c r="AU38" s="79"/>
      <c r="AV38" s="79"/>
      <c r="AW38" s="79"/>
      <c r="AX38" s="79"/>
      <c r="AY38" s="79"/>
      <c r="AZ38" s="79"/>
      <c r="BA38">
        <v>2</v>
      </c>
      <c r="BB38" s="78" t="str">
        <f>REPLACE(INDEX(GroupVertices[Group],MATCH(Edges[[#This Row],[Vertex 1]],GroupVertices[Vertex],0)),1,1,"")</f>
        <v>2</v>
      </c>
      <c r="BC38" s="78" t="str">
        <f>REPLACE(INDEX(GroupVertices[Group],MATCH(Edges[[#This Row],[Vertex 2]],GroupVertices[Vertex],0)),1,1,"")</f>
        <v>1</v>
      </c>
      <c r="BD38" s="48">
        <v>0</v>
      </c>
      <c r="BE38" s="49">
        <v>0</v>
      </c>
      <c r="BF38" s="48">
        <v>0</v>
      </c>
      <c r="BG38" s="49">
        <v>0</v>
      </c>
      <c r="BH38" s="48">
        <v>0</v>
      </c>
      <c r="BI38" s="49">
        <v>0</v>
      </c>
      <c r="BJ38" s="48">
        <v>19</v>
      </c>
      <c r="BK38" s="49">
        <v>100</v>
      </c>
      <c r="BL38" s="48">
        <v>19</v>
      </c>
    </row>
    <row r="39" spans="1:64" ht="15">
      <c r="A39" s="64" t="s">
        <v>237</v>
      </c>
      <c r="B39" s="64" t="s">
        <v>237</v>
      </c>
      <c r="C39" s="65" t="s">
        <v>2149</v>
      </c>
      <c r="D39" s="66">
        <v>3</v>
      </c>
      <c r="E39" s="67" t="s">
        <v>136</v>
      </c>
      <c r="F39" s="68">
        <v>35</v>
      </c>
      <c r="G39" s="65"/>
      <c r="H39" s="69"/>
      <c r="I39" s="70"/>
      <c r="J39" s="70"/>
      <c r="K39" s="34" t="s">
        <v>65</v>
      </c>
      <c r="L39" s="77">
        <v>39</v>
      </c>
      <c r="M39" s="77"/>
      <c r="N39" s="72"/>
      <c r="O39" s="79" t="s">
        <v>176</v>
      </c>
      <c r="P39" s="81">
        <v>43740.30284722222</v>
      </c>
      <c r="Q39" s="79" t="s">
        <v>285</v>
      </c>
      <c r="R39" s="83" t="s">
        <v>417</v>
      </c>
      <c r="S39" s="79" t="s">
        <v>527</v>
      </c>
      <c r="T39" s="79" t="s">
        <v>554</v>
      </c>
      <c r="U39" s="79"/>
      <c r="V39" s="83" t="s">
        <v>712</v>
      </c>
      <c r="W39" s="81">
        <v>43740.30284722222</v>
      </c>
      <c r="X39" s="83" t="s">
        <v>759</v>
      </c>
      <c r="Y39" s="79"/>
      <c r="Z39" s="79"/>
      <c r="AA39" s="85" t="s">
        <v>928</v>
      </c>
      <c r="AB39" s="79"/>
      <c r="AC39" s="79" t="b">
        <v>0</v>
      </c>
      <c r="AD39" s="79">
        <v>1</v>
      </c>
      <c r="AE39" s="85" t="s">
        <v>1066</v>
      </c>
      <c r="AF39" s="79" t="b">
        <v>1</v>
      </c>
      <c r="AG39" s="79" t="s">
        <v>1072</v>
      </c>
      <c r="AH39" s="79"/>
      <c r="AI39" s="85" t="s">
        <v>954</v>
      </c>
      <c r="AJ39" s="79" t="b">
        <v>0</v>
      </c>
      <c r="AK39" s="79">
        <v>0</v>
      </c>
      <c r="AL39" s="85" t="s">
        <v>1066</v>
      </c>
      <c r="AM39" s="79" t="s">
        <v>1079</v>
      </c>
      <c r="AN39" s="79" t="b">
        <v>0</v>
      </c>
      <c r="AO39" s="85" t="s">
        <v>928</v>
      </c>
      <c r="AP39" s="79" t="s">
        <v>176</v>
      </c>
      <c r="AQ39" s="79">
        <v>0</v>
      </c>
      <c r="AR39" s="79">
        <v>0</v>
      </c>
      <c r="AS39" s="79"/>
      <c r="AT39" s="79"/>
      <c r="AU39" s="79"/>
      <c r="AV39" s="79"/>
      <c r="AW39" s="79"/>
      <c r="AX39" s="79"/>
      <c r="AY39" s="79"/>
      <c r="AZ39" s="79"/>
      <c r="BA39">
        <v>2</v>
      </c>
      <c r="BB39" s="78" t="str">
        <f>REPLACE(INDEX(GroupVertices[Group],MATCH(Edges[[#This Row],[Vertex 1]],GroupVertices[Vertex],0)),1,1,"")</f>
        <v>2</v>
      </c>
      <c r="BC39" s="78" t="str">
        <f>REPLACE(INDEX(GroupVertices[Group],MATCH(Edges[[#This Row],[Vertex 2]],GroupVertices[Vertex],0)),1,1,"")</f>
        <v>2</v>
      </c>
      <c r="BD39" s="48">
        <v>0</v>
      </c>
      <c r="BE39" s="49">
        <v>0</v>
      </c>
      <c r="BF39" s="48">
        <v>0</v>
      </c>
      <c r="BG39" s="49">
        <v>0</v>
      </c>
      <c r="BH39" s="48">
        <v>0</v>
      </c>
      <c r="BI39" s="49">
        <v>0</v>
      </c>
      <c r="BJ39" s="48">
        <v>11</v>
      </c>
      <c r="BK39" s="49">
        <v>100</v>
      </c>
      <c r="BL39" s="48">
        <v>11</v>
      </c>
    </row>
    <row r="40" spans="1:64" ht="15">
      <c r="A40" s="64" t="s">
        <v>237</v>
      </c>
      <c r="B40" s="64" t="s">
        <v>237</v>
      </c>
      <c r="C40" s="65" t="s">
        <v>2149</v>
      </c>
      <c r="D40" s="66">
        <v>3</v>
      </c>
      <c r="E40" s="67" t="s">
        <v>136</v>
      </c>
      <c r="F40" s="68">
        <v>35</v>
      </c>
      <c r="G40" s="65"/>
      <c r="H40" s="69"/>
      <c r="I40" s="70"/>
      <c r="J40" s="70"/>
      <c r="K40" s="34" t="s">
        <v>65</v>
      </c>
      <c r="L40" s="77">
        <v>40</v>
      </c>
      <c r="M40" s="77"/>
      <c r="N40" s="72"/>
      <c r="O40" s="79" t="s">
        <v>176</v>
      </c>
      <c r="P40" s="81">
        <v>43740.30331018518</v>
      </c>
      <c r="Q40" s="79" t="s">
        <v>286</v>
      </c>
      <c r="R40" s="83" t="s">
        <v>418</v>
      </c>
      <c r="S40" s="79" t="s">
        <v>527</v>
      </c>
      <c r="T40" s="79" t="s">
        <v>555</v>
      </c>
      <c r="U40" s="79"/>
      <c r="V40" s="83" t="s">
        <v>712</v>
      </c>
      <c r="W40" s="81">
        <v>43740.30331018518</v>
      </c>
      <c r="X40" s="83" t="s">
        <v>760</v>
      </c>
      <c r="Y40" s="79"/>
      <c r="Z40" s="79"/>
      <c r="AA40" s="85" t="s">
        <v>929</v>
      </c>
      <c r="AB40" s="79"/>
      <c r="AC40" s="79" t="b">
        <v>0</v>
      </c>
      <c r="AD40" s="79">
        <v>1</v>
      </c>
      <c r="AE40" s="85" t="s">
        <v>1066</v>
      </c>
      <c r="AF40" s="79" t="b">
        <v>1</v>
      </c>
      <c r="AG40" s="79" t="s">
        <v>1072</v>
      </c>
      <c r="AH40" s="79"/>
      <c r="AI40" s="85" t="s">
        <v>953</v>
      </c>
      <c r="AJ40" s="79" t="b">
        <v>0</v>
      </c>
      <c r="AK40" s="79">
        <v>0</v>
      </c>
      <c r="AL40" s="85" t="s">
        <v>1066</v>
      </c>
      <c r="AM40" s="79" t="s">
        <v>1079</v>
      </c>
      <c r="AN40" s="79" t="b">
        <v>0</v>
      </c>
      <c r="AO40" s="85" t="s">
        <v>929</v>
      </c>
      <c r="AP40" s="79" t="s">
        <v>176</v>
      </c>
      <c r="AQ40" s="79">
        <v>0</v>
      </c>
      <c r="AR40" s="79">
        <v>0</v>
      </c>
      <c r="AS40" s="79"/>
      <c r="AT40" s="79"/>
      <c r="AU40" s="79"/>
      <c r="AV40" s="79"/>
      <c r="AW40" s="79"/>
      <c r="AX40" s="79"/>
      <c r="AY40" s="79"/>
      <c r="AZ40" s="79"/>
      <c r="BA40">
        <v>2</v>
      </c>
      <c r="BB40" s="78" t="str">
        <f>REPLACE(INDEX(GroupVertices[Group],MATCH(Edges[[#This Row],[Vertex 1]],GroupVertices[Vertex],0)),1,1,"")</f>
        <v>2</v>
      </c>
      <c r="BC40" s="78" t="str">
        <f>REPLACE(INDEX(GroupVertices[Group],MATCH(Edges[[#This Row],[Vertex 2]],GroupVertices[Vertex],0)),1,1,"")</f>
        <v>2</v>
      </c>
      <c r="BD40" s="48">
        <v>0</v>
      </c>
      <c r="BE40" s="49">
        <v>0</v>
      </c>
      <c r="BF40" s="48">
        <v>0</v>
      </c>
      <c r="BG40" s="49">
        <v>0</v>
      </c>
      <c r="BH40" s="48">
        <v>0</v>
      </c>
      <c r="BI40" s="49">
        <v>0</v>
      </c>
      <c r="BJ40" s="48">
        <v>8</v>
      </c>
      <c r="BK40" s="49">
        <v>100</v>
      </c>
      <c r="BL40" s="48">
        <v>8</v>
      </c>
    </row>
    <row r="41" spans="1:64" ht="15">
      <c r="A41" s="64" t="s">
        <v>237</v>
      </c>
      <c r="B41" s="64" t="s">
        <v>256</v>
      </c>
      <c r="C41" s="65" t="s">
        <v>2149</v>
      </c>
      <c r="D41" s="66">
        <v>3</v>
      </c>
      <c r="E41" s="67" t="s">
        <v>132</v>
      </c>
      <c r="F41" s="68">
        <v>35</v>
      </c>
      <c r="G41" s="65"/>
      <c r="H41" s="69"/>
      <c r="I41" s="70"/>
      <c r="J41" s="70"/>
      <c r="K41" s="34" t="s">
        <v>65</v>
      </c>
      <c r="L41" s="77">
        <v>41</v>
      </c>
      <c r="M41" s="77"/>
      <c r="N41" s="72"/>
      <c r="O41" s="79" t="s">
        <v>261</v>
      </c>
      <c r="P41" s="81">
        <v>43742.301712962966</v>
      </c>
      <c r="Q41" s="79" t="s">
        <v>287</v>
      </c>
      <c r="R41" s="79"/>
      <c r="S41" s="79"/>
      <c r="T41" s="79" t="s">
        <v>556</v>
      </c>
      <c r="U41" s="79"/>
      <c r="V41" s="83" t="s">
        <v>712</v>
      </c>
      <c r="W41" s="81">
        <v>43742.301712962966</v>
      </c>
      <c r="X41" s="83" t="s">
        <v>761</v>
      </c>
      <c r="Y41" s="79"/>
      <c r="Z41" s="79"/>
      <c r="AA41" s="85" t="s">
        <v>930</v>
      </c>
      <c r="AB41" s="79"/>
      <c r="AC41" s="79" t="b">
        <v>0</v>
      </c>
      <c r="AD41" s="79">
        <v>0</v>
      </c>
      <c r="AE41" s="85" t="s">
        <v>1066</v>
      </c>
      <c r="AF41" s="79" t="b">
        <v>0</v>
      </c>
      <c r="AG41" s="79" t="s">
        <v>1070</v>
      </c>
      <c r="AH41" s="79"/>
      <c r="AI41" s="85" t="s">
        <v>1066</v>
      </c>
      <c r="AJ41" s="79" t="b">
        <v>0</v>
      </c>
      <c r="AK41" s="79">
        <v>8</v>
      </c>
      <c r="AL41" s="85" t="s">
        <v>943</v>
      </c>
      <c r="AM41" s="79" t="s">
        <v>1079</v>
      </c>
      <c r="AN41" s="79" t="b">
        <v>0</v>
      </c>
      <c r="AO41" s="85" t="s">
        <v>943</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v>0</v>
      </c>
      <c r="BE41" s="49">
        <v>0</v>
      </c>
      <c r="BF41" s="48">
        <v>0</v>
      </c>
      <c r="BG41" s="49">
        <v>0</v>
      </c>
      <c r="BH41" s="48">
        <v>0</v>
      </c>
      <c r="BI41" s="49">
        <v>0</v>
      </c>
      <c r="BJ41" s="48">
        <v>18</v>
      </c>
      <c r="BK41" s="49">
        <v>100</v>
      </c>
      <c r="BL41" s="48">
        <v>18</v>
      </c>
    </row>
    <row r="42" spans="1:64" ht="15">
      <c r="A42" s="64" t="s">
        <v>237</v>
      </c>
      <c r="B42" s="64" t="s">
        <v>236</v>
      </c>
      <c r="C42" s="65" t="s">
        <v>2149</v>
      </c>
      <c r="D42" s="66">
        <v>3</v>
      </c>
      <c r="E42" s="67" t="s">
        <v>136</v>
      </c>
      <c r="F42" s="68">
        <v>35</v>
      </c>
      <c r="G42" s="65"/>
      <c r="H42" s="69"/>
      <c r="I42" s="70"/>
      <c r="J42" s="70"/>
      <c r="K42" s="34" t="s">
        <v>65</v>
      </c>
      <c r="L42" s="77">
        <v>42</v>
      </c>
      <c r="M42" s="77"/>
      <c r="N42" s="72"/>
      <c r="O42" s="79" t="s">
        <v>261</v>
      </c>
      <c r="P42" s="81">
        <v>43742.301712962966</v>
      </c>
      <c r="Q42" s="79" t="s">
        <v>287</v>
      </c>
      <c r="R42" s="79"/>
      <c r="S42" s="79"/>
      <c r="T42" s="79" t="s">
        <v>556</v>
      </c>
      <c r="U42" s="79"/>
      <c r="V42" s="83" t="s">
        <v>712</v>
      </c>
      <c r="W42" s="81">
        <v>43742.301712962966</v>
      </c>
      <c r="X42" s="83" t="s">
        <v>761</v>
      </c>
      <c r="Y42" s="79"/>
      <c r="Z42" s="79"/>
      <c r="AA42" s="85" t="s">
        <v>930</v>
      </c>
      <c r="AB42" s="79"/>
      <c r="AC42" s="79" t="b">
        <v>0</v>
      </c>
      <c r="AD42" s="79">
        <v>0</v>
      </c>
      <c r="AE42" s="85" t="s">
        <v>1066</v>
      </c>
      <c r="AF42" s="79" t="b">
        <v>0</v>
      </c>
      <c r="AG42" s="79" t="s">
        <v>1070</v>
      </c>
      <c r="AH42" s="79"/>
      <c r="AI42" s="85" t="s">
        <v>1066</v>
      </c>
      <c r="AJ42" s="79" t="b">
        <v>0</v>
      </c>
      <c r="AK42" s="79">
        <v>8</v>
      </c>
      <c r="AL42" s="85" t="s">
        <v>943</v>
      </c>
      <c r="AM42" s="79" t="s">
        <v>1079</v>
      </c>
      <c r="AN42" s="79" t="b">
        <v>0</v>
      </c>
      <c r="AO42" s="85" t="s">
        <v>943</v>
      </c>
      <c r="AP42" s="79" t="s">
        <v>176</v>
      </c>
      <c r="AQ42" s="79">
        <v>0</v>
      </c>
      <c r="AR42" s="79">
        <v>0</v>
      </c>
      <c r="AS42" s="79"/>
      <c r="AT42" s="79"/>
      <c r="AU42" s="79"/>
      <c r="AV42" s="79"/>
      <c r="AW42" s="79"/>
      <c r="AX42" s="79"/>
      <c r="AY42" s="79"/>
      <c r="AZ42" s="79"/>
      <c r="BA42">
        <v>2</v>
      </c>
      <c r="BB42" s="78" t="str">
        <f>REPLACE(INDEX(GroupVertices[Group],MATCH(Edges[[#This Row],[Vertex 1]],GroupVertices[Vertex],0)),1,1,"")</f>
        <v>2</v>
      </c>
      <c r="BC42" s="78" t="str">
        <f>REPLACE(INDEX(GroupVertices[Group],MATCH(Edges[[#This Row],[Vertex 2]],GroupVertices[Vertex],0)),1,1,"")</f>
        <v>1</v>
      </c>
      <c r="BD42" s="48"/>
      <c r="BE42" s="49"/>
      <c r="BF42" s="48"/>
      <c r="BG42" s="49"/>
      <c r="BH42" s="48"/>
      <c r="BI42" s="49"/>
      <c r="BJ42" s="48"/>
      <c r="BK42" s="49"/>
      <c r="BL42" s="48"/>
    </row>
    <row r="43" spans="1:64" ht="15">
      <c r="A43" s="64" t="s">
        <v>238</v>
      </c>
      <c r="B43" s="64" t="s">
        <v>257</v>
      </c>
      <c r="C43" s="65" t="s">
        <v>2149</v>
      </c>
      <c r="D43" s="66">
        <v>3</v>
      </c>
      <c r="E43" s="67" t="s">
        <v>132</v>
      </c>
      <c r="F43" s="68">
        <v>35</v>
      </c>
      <c r="G43" s="65"/>
      <c r="H43" s="69"/>
      <c r="I43" s="70"/>
      <c r="J43" s="70"/>
      <c r="K43" s="34" t="s">
        <v>65</v>
      </c>
      <c r="L43" s="77">
        <v>43</v>
      </c>
      <c r="M43" s="77"/>
      <c r="N43" s="72"/>
      <c r="O43" s="79" t="s">
        <v>261</v>
      </c>
      <c r="P43" s="81">
        <v>43742.00877314815</v>
      </c>
      <c r="Q43" s="79" t="s">
        <v>288</v>
      </c>
      <c r="R43" s="83" t="s">
        <v>419</v>
      </c>
      <c r="S43" s="79" t="s">
        <v>527</v>
      </c>
      <c r="T43" s="79" t="s">
        <v>557</v>
      </c>
      <c r="U43" s="79"/>
      <c r="V43" s="83" t="s">
        <v>713</v>
      </c>
      <c r="W43" s="81">
        <v>43742.00877314815</v>
      </c>
      <c r="X43" s="83" t="s">
        <v>762</v>
      </c>
      <c r="Y43" s="79"/>
      <c r="Z43" s="79"/>
      <c r="AA43" s="85" t="s">
        <v>931</v>
      </c>
      <c r="AB43" s="79"/>
      <c r="AC43" s="79" t="b">
        <v>0</v>
      </c>
      <c r="AD43" s="79">
        <v>7</v>
      </c>
      <c r="AE43" s="85" t="s">
        <v>1066</v>
      </c>
      <c r="AF43" s="79" t="b">
        <v>1</v>
      </c>
      <c r="AG43" s="79" t="s">
        <v>1070</v>
      </c>
      <c r="AH43" s="79"/>
      <c r="AI43" s="85" t="s">
        <v>1075</v>
      </c>
      <c r="AJ43" s="79" t="b">
        <v>0</v>
      </c>
      <c r="AK43" s="79">
        <v>0</v>
      </c>
      <c r="AL43" s="85" t="s">
        <v>1066</v>
      </c>
      <c r="AM43" s="79" t="s">
        <v>1080</v>
      </c>
      <c r="AN43" s="79" t="b">
        <v>0</v>
      </c>
      <c r="AO43" s="85" t="s">
        <v>931</v>
      </c>
      <c r="AP43" s="79" t="s">
        <v>176</v>
      </c>
      <c r="AQ43" s="79">
        <v>0</v>
      </c>
      <c r="AR43" s="79">
        <v>0</v>
      </c>
      <c r="AS43" s="79"/>
      <c r="AT43" s="79"/>
      <c r="AU43" s="79"/>
      <c r="AV43" s="79"/>
      <c r="AW43" s="79"/>
      <c r="AX43" s="79"/>
      <c r="AY43" s="79"/>
      <c r="AZ43" s="79"/>
      <c r="BA43">
        <v>1</v>
      </c>
      <c r="BB43" s="78" t="str">
        <f>REPLACE(INDEX(GroupVertices[Group],MATCH(Edges[[#This Row],[Vertex 1]],GroupVertices[Vertex],0)),1,1,"")</f>
        <v>6</v>
      </c>
      <c r="BC43" s="78" t="str">
        <f>REPLACE(INDEX(GroupVertices[Group],MATCH(Edges[[#This Row],[Vertex 2]],GroupVertices[Vertex],0)),1,1,"")</f>
        <v>6</v>
      </c>
      <c r="BD43" s="48"/>
      <c r="BE43" s="49"/>
      <c r="BF43" s="48"/>
      <c r="BG43" s="49"/>
      <c r="BH43" s="48"/>
      <c r="BI43" s="49"/>
      <c r="BJ43" s="48"/>
      <c r="BK43" s="49"/>
      <c r="BL43" s="48"/>
    </row>
    <row r="44" spans="1:64" ht="15">
      <c r="A44" s="64" t="s">
        <v>238</v>
      </c>
      <c r="B44" s="64" t="s">
        <v>258</v>
      </c>
      <c r="C44" s="65" t="s">
        <v>2149</v>
      </c>
      <c r="D44" s="66">
        <v>3</v>
      </c>
      <c r="E44" s="67" t="s">
        <v>132</v>
      </c>
      <c r="F44" s="68">
        <v>35</v>
      </c>
      <c r="G44" s="65"/>
      <c r="H44" s="69"/>
      <c r="I44" s="70"/>
      <c r="J44" s="70"/>
      <c r="K44" s="34" t="s">
        <v>65</v>
      </c>
      <c r="L44" s="77">
        <v>44</v>
      </c>
      <c r="M44" s="77"/>
      <c r="N44" s="72"/>
      <c r="O44" s="79" t="s">
        <v>261</v>
      </c>
      <c r="P44" s="81">
        <v>43742.00877314815</v>
      </c>
      <c r="Q44" s="79" t="s">
        <v>288</v>
      </c>
      <c r="R44" s="83" t="s">
        <v>419</v>
      </c>
      <c r="S44" s="79" t="s">
        <v>527</v>
      </c>
      <c r="T44" s="79" t="s">
        <v>557</v>
      </c>
      <c r="U44" s="79"/>
      <c r="V44" s="83" t="s">
        <v>713</v>
      </c>
      <c r="W44" s="81">
        <v>43742.00877314815</v>
      </c>
      <c r="X44" s="83" t="s">
        <v>762</v>
      </c>
      <c r="Y44" s="79"/>
      <c r="Z44" s="79"/>
      <c r="AA44" s="85" t="s">
        <v>931</v>
      </c>
      <c r="AB44" s="79"/>
      <c r="AC44" s="79" t="b">
        <v>0</v>
      </c>
      <c r="AD44" s="79">
        <v>7</v>
      </c>
      <c r="AE44" s="85" t="s">
        <v>1066</v>
      </c>
      <c r="AF44" s="79" t="b">
        <v>1</v>
      </c>
      <c r="AG44" s="79" t="s">
        <v>1070</v>
      </c>
      <c r="AH44" s="79"/>
      <c r="AI44" s="85" t="s">
        <v>1075</v>
      </c>
      <c r="AJ44" s="79" t="b">
        <v>0</v>
      </c>
      <c r="AK44" s="79">
        <v>0</v>
      </c>
      <c r="AL44" s="85" t="s">
        <v>1066</v>
      </c>
      <c r="AM44" s="79" t="s">
        <v>1080</v>
      </c>
      <c r="AN44" s="79" t="b">
        <v>0</v>
      </c>
      <c r="AO44" s="85" t="s">
        <v>931</v>
      </c>
      <c r="AP44" s="79" t="s">
        <v>176</v>
      </c>
      <c r="AQ44" s="79">
        <v>0</v>
      </c>
      <c r="AR44" s="79">
        <v>0</v>
      </c>
      <c r="AS44" s="79"/>
      <c r="AT44" s="79"/>
      <c r="AU44" s="79"/>
      <c r="AV44" s="79"/>
      <c r="AW44" s="79"/>
      <c r="AX44" s="79"/>
      <c r="AY44" s="79"/>
      <c r="AZ44" s="79"/>
      <c r="BA44">
        <v>1</v>
      </c>
      <c r="BB44" s="78" t="str">
        <f>REPLACE(INDEX(GroupVertices[Group],MATCH(Edges[[#This Row],[Vertex 1]],GroupVertices[Vertex],0)),1,1,"")</f>
        <v>6</v>
      </c>
      <c r="BC44" s="78" t="str">
        <f>REPLACE(INDEX(GroupVertices[Group],MATCH(Edges[[#This Row],[Vertex 2]],GroupVertices[Vertex],0)),1,1,"")</f>
        <v>6</v>
      </c>
      <c r="BD44" s="48">
        <v>2</v>
      </c>
      <c r="BE44" s="49">
        <v>18.181818181818183</v>
      </c>
      <c r="BF44" s="48">
        <v>0</v>
      </c>
      <c r="BG44" s="49">
        <v>0</v>
      </c>
      <c r="BH44" s="48">
        <v>0</v>
      </c>
      <c r="BI44" s="49">
        <v>0</v>
      </c>
      <c r="BJ44" s="48">
        <v>9</v>
      </c>
      <c r="BK44" s="49">
        <v>81.81818181818181</v>
      </c>
      <c r="BL44" s="48">
        <v>11</v>
      </c>
    </row>
    <row r="45" spans="1:64" ht="15">
      <c r="A45" s="64" t="s">
        <v>238</v>
      </c>
      <c r="B45" s="64" t="s">
        <v>238</v>
      </c>
      <c r="C45" s="65" t="s">
        <v>2149</v>
      </c>
      <c r="D45" s="66">
        <v>3</v>
      </c>
      <c r="E45" s="67" t="s">
        <v>136</v>
      </c>
      <c r="F45" s="68">
        <v>35</v>
      </c>
      <c r="G45" s="65"/>
      <c r="H45" s="69"/>
      <c r="I45" s="70"/>
      <c r="J45" s="70"/>
      <c r="K45" s="34" t="s">
        <v>65</v>
      </c>
      <c r="L45" s="77">
        <v>45</v>
      </c>
      <c r="M45" s="77"/>
      <c r="N45" s="72"/>
      <c r="O45" s="79" t="s">
        <v>176</v>
      </c>
      <c r="P45" s="81">
        <v>43742.18293981482</v>
      </c>
      <c r="Q45" s="79" t="s">
        <v>289</v>
      </c>
      <c r="R45" s="83" t="s">
        <v>420</v>
      </c>
      <c r="S45" s="79" t="s">
        <v>527</v>
      </c>
      <c r="T45" s="79" t="s">
        <v>558</v>
      </c>
      <c r="U45" s="79"/>
      <c r="V45" s="83" t="s">
        <v>713</v>
      </c>
      <c r="W45" s="81">
        <v>43742.18293981482</v>
      </c>
      <c r="X45" s="83" t="s">
        <v>763</v>
      </c>
      <c r="Y45" s="79"/>
      <c r="Z45" s="79"/>
      <c r="AA45" s="85" t="s">
        <v>932</v>
      </c>
      <c r="AB45" s="79"/>
      <c r="AC45" s="79" t="b">
        <v>0</v>
      </c>
      <c r="AD45" s="79">
        <v>0</v>
      </c>
      <c r="AE45" s="85" t="s">
        <v>1066</v>
      </c>
      <c r="AF45" s="79" t="b">
        <v>1</v>
      </c>
      <c r="AG45" s="79" t="s">
        <v>1072</v>
      </c>
      <c r="AH45" s="79"/>
      <c r="AI45" s="85" t="s">
        <v>1076</v>
      </c>
      <c r="AJ45" s="79" t="b">
        <v>0</v>
      </c>
      <c r="AK45" s="79">
        <v>0</v>
      </c>
      <c r="AL45" s="85" t="s">
        <v>1066</v>
      </c>
      <c r="AM45" s="79" t="s">
        <v>1080</v>
      </c>
      <c r="AN45" s="79" t="b">
        <v>0</v>
      </c>
      <c r="AO45" s="85" t="s">
        <v>932</v>
      </c>
      <c r="AP45" s="79" t="s">
        <v>176</v>
      </c>
      <c r="AQ45" s="79">
        <v>0</v>
      </c>
      <c r="AR45" s="79">
        <v>0</v>
      </c>
      <c r="AS45" s="79"/>
      <c r="AT45" s="79"/>
      <c r="AU45" s="79"/>
      <c r="AV45" s="79"/>
      <c r="AW45" s="79"/>
      <c r="AX45" s="79"/>
      <c r="AY45" s="79"/>
      <c r="AZ45" s="79"/>
      <c r="BA45">
        <v>2</v>
      </c>
      <c r="BB45" s="78" t="str">
        <f>REPLACE(INDEX(GroupVertices[Group],MATCH(Edges[[#This Row],[Vertex 1]],GroupVertices[Vertex],0)),1,1,"")</f>
        <v>6</v>
      </c>
      <c r="BC45" s="78" t="str">
        <f>REPLACE(INDEX(GroupVertices[Group],MATCH(Edges[[#This Row],[Vertex 2]],GroupVertices[Vertex],0)),1,1,"")</f>
        <v>6</v>
      </c>
      <c r="BD45" s="48">
        <v>0</v>
      </c>
      <c r="BE45" s="49">
        <v>0</v>
      </c>
      <c r="BF45" s="48">
        <v>0</v>
      </c>
      <c r="BG45" s="49">
        <v>0</v>
      </c>
      <c r="BH45" s="48">
        <v>0</v>
      </c>
      <c r="BI45" s="49">
        <v>0</v>
      </c>
      <c r="BJ45" s="48">
        <v>4</v>
      </c>
      <c r="BK45" s="49">
        <v>100</v>
      </c>
      <c r="BL45" s="48">
        <v>4</v>
      </c>
    </row>
    <row r="46" spans="1:64" ht="15">
      <c r="A46" s="64" t="s">
        <v>238</v>
      </c>
      <c r="B46" s="64" t="s">
        <v>238</v>
      </c>
      <c r="C46" s="65" t="s">
        <v>2149</v>
      </c>
      <c r="D46" s="66">
        <v>3</v>
      </c>
      <c r="E46" s="67" t="s">
        <v>136</v>
      </c>
      <c r="F46" s="68">
        <v>35</v>
      </c>
      <c r="G46" s="65"/>
      <c r="H46" s="69"/>
      <c r="I46" s="70"/>
      <c r="J46" s="70"/>
      <c r="K46" s="34" t="s">
        <v>65</v>
      </c>
      <c r="L46" s="77">
        <v>46</v>
      </c>
      <c r="M46" s="77"/>
      <c r="N46" s="72"/>
      <c r="O46" s="79" t="s">
        <v>176</v>
      </c>
      <c r="P46" s="81">
        <v>43742.36487268518</v>
      </c>
      <c r="Q46" s="79" t="s">
        <v>290</v>
      </c>
      <c r="R46" s="83" t="s">
        <v>421</v>
      </c>
      <c r="S46" s="79" t="s">
        <v>527</v>
      </c>
      <c r="T46" s="79" t="s">
        <v>559</v>
      </c>
      <c r="U46" s="79"/>
      <c r="V46" s="83" t="s">
        <v>713</v>
      </c>
      <c r="W46" s="81">
        <v>43742.36487268518</v>
      </c>
      <c r="X46" s="83" t="s">
        <v>764</v>
      </c>
      <c r="Y46" s="79"/>
      <c r="Z46" s="79"/>
      <c r="AA46" s="85" t="s">
        <v>933</v>
      </c>
      <c r="AB46" s="79"/>
      <c r="AC46" s="79" t="b">
        <v>0</v>
      </c>
      <c r="AD46" s="79">
        <v>3</v>
      </c>
      <c r="AE46" s="85" t="s">
        <v>1066</v>
      </c>
      <c r="AF46" s="79" t="b">
        <v>1</v>
      </c>
      <c r="AG46" s="79" t="s">
        <v>1072</v>
      </c>
      <c r="AH46" s="79"/>
      <c r="AI46" s="85" t="s">
        <v>1077</v>
      </c>
      <c r="AJ46" s="79" t="b">
        <v>0</v>
      </c>
      <c r="AK46" s="79">
        <v>0</v>
      </c>
      <c r="AL46" s="85" t="s">
        <v>1066</v>
      </c>
      <c r="AM46" s="79" t="s">
        <v>1080</v>
      </c>
      <c r="AN46" s="79" t="b">
        <v>0</v>
      </c>
      <c r="AO46" s="85" t="s">
        <v>933</v>
      </c>
      <c r="AP46" s="79" t="s">
        <v>176</v>
      </c>
      <c r="AQ46" s="79">
        <v>0</v>
      </c>
      <c r="AR46" s="79">
        <v>0</v>
      </c>
      <c r="AS46" s="79"/>
      <c r="AT46" s="79"/>
      <c r="AU46" s="79"/>
      <c r="AV46" s="79"/>
      <c r="AW46" s="79"/>
      <c r="AX46" s="79"/>
      <c r="AY46" s="79"/>
      <c r="AZ46" s="79"/>
      <c r="BA46">
        <v>2</v>
      </c>
      <c r="BB46" s="78" t="str">
        <f>REPLACE(INDEX(GroupVertices[Group],MATCH(Edges[[#This Row],[Vertex 1]],GroupVertices[Vertex],0)),1,1,"")</f>
        <v>6</v>
      </c>
      <c r="BC46" s="78" t="str">
        <f>REPLACE(INDEX(GroupVertices[Group],MATCH(Edges[[#This Row],[Vertex 2]],GroupVertices[Vertex],0)),1,1,"")</f>
        <v>6</v>
      </c>
      <c r="BD46" s="48">
        <v>0</v>
      </c>
      <c r="BE46" s="49">
        <v>0</v>
      </c>
      <c r="BF46" s="48">
        <v>0</v>
      </c>
      <c r="BG46" s="49">
        <v>0</v>
      </c>
      <c r="BH46" s="48">
        <v>0</v>
      </c>
      <c r="BI46" s="49">
        <v>0</v>
      </c>
      <c r="BJ46" s="48">
        <v>6</v>
      </c>
      <c r="BK46" s="49">
        <v>100</v>
      </c>
      <c r="BL46" s="48">
        <v>6</v>
      </c>
    </row>
    <row r="47" spans="1:64" ht="15">
      <c r="A47" s="64" t="s">
        <v>239</v>
      </c>
      <c r="B47" s="64" t="s">
        <v>256</v>
      </c>
      <c r="C47" s="65" t="s">
        <v>2149</v>
      </c>
      <c r="D47" s="66">
        <v>3</v>
      </c>
      <c r="E47" s="67" t="s">
        <v>132</v>
      </c>
      <c r="F47" s="68">
        <v>35</v>
      </c>
      <c r="G47" s="65"/>
      <c r="H47" s="69"/>
      <c r="I47" s="70"/>
      <c r="J47" s="70"/>
      <c r="K47" s="34" t="s">
        <v>65</v>
      </c>
      <c r="L47" s="77">
        <v>47</v>
      </c>
      <c r="M47" s="77"/>
      <c r="N47" s="72"/>
      <c r="O47" s="79" t="s">
        <v>261</v>
      </c>
      <c r="P47" s="81">
        <v>43742.391747685186</v>
      </c>
      <c r="Q47" s="79" t="s">
        <v>287</v>
      </c>
      <c r="R47" s="79"/>
      <c r="S47" s="79"/>
      <c r="T47" s="79" t="s">
        <v>556</v>
      </c>
      <c r="U47" s="79"/>
      <c r="V47" s="83" t="s">
        <v>714</v>
      </c>
      <c r="W47" s="81">
        <v>43742.391747685186</v>
      </c>
      <c r="X47" s="83" t="s">
        <v>765</v>
      </c>
      <c r="Y47" s="79"/>
      <c r="Z47" s="79"/>
      <c r="AA47" s="85" t="s">
        <v>934</v>
      </c>
      <c r="AB47" s="79"/>
      <c r="AC47" s="79" t="b">
        <v>0</v>
      </c>
      <c r="AD47" s="79">
        <v>0</v>
      </c>
      <c r="AE47" s="85" t="s">
        <v>1066</v>
      </c>
      <c r="AF47" s="79" t="b">
        <v>0</v>
      </c>
      <c r="AG47" s="79" t="s">
        <v>1070</v>
      </c>
      <c r="AH47" s="79"/>
      <c r="AI47" s="85" t="s">
        <v>1066</v>
      </c>
      <c r="AJ47" s="79" t="b">
        <v>0</v>
      </c>
      <c r="AK47" s="79">
        <v>8</v>
      </c>
      <c r="AL47" s="85" t="s">
        <v>943</v>
      </c>
      <c r="AM47" s="79" t="s">
        <v>1078</v>
      </c>
      <c r="AN47" s="79" t="b">
        <v>0</v>
      </c>
      <c r="AO47" s="85" t="s">
        <v>943</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c r="BE47" s="49"/>
      <c r="BF47" s="48"/>
      <c r="BG47" s="49"/>
      <c r="BH47" s="48"/>
      <c r="BI47" s="49"/>
      <c r="BJ47" s="48"/>
      <c r="BK47" s="49"/>
      <c r="BL47" s="48"/>
    </row>
    <row r="48" spans="1:64" ht="15">
      <c r="A48" s="64" t="s">
        <v>239</v>
      </c>
      <c r="B48" s="64" t="s">
        <v>236</v>
      </c>
      <c r="C48" s="65" t="s">
        <v>2149</v>
      </c>
      <c r="D48" s="66">
        <v>3</v>
      </c>
      <c r="E48" s="67" t="s">
        <v>132</v>
      </c>
      <c r="F48" s="68">
        <v>35</v>
      </c>
      <c r="G48" s="65"/>
      <c r="H48" s="69"/>
      <c r="I48" s="70"/>
      <c r="J48" s="70"/>
      <c r="K48" s="34" t="s">
        <v>65</v>
      </c>
      <c r="L48" s="77">
        <v>48</v>
      </c>
      <c r="M48" s="77"/>
      <c r="N48" s="72"/>
      <c r="O48" s="79" t="s">
        <v>261</v>
      </c>
      <c r="P48" s="81">
        <v>43742.391747685186</v>
      </c>
      <c r="Q48" s="79" t="s">
        <v>287</v>
      </c>
      <c r="R48" s="79"/>
      <c r="S48" s="79"/>
      <c r="T48" s="79" t="s">
        <v>556</v>
      </c>
      <c r="U48" s="79"/>
      <c r="V48" s="83" t="s">
        <v>714</v>
      </c>
      <c r="W48" s="81">
        <v>43742.391747685186</v>
      </c>
      <c r="X48" s="83" t="s">
        <v>765</v>
      </c>
      <c r="Y48" s="79"/>
      <c r="Z48" s="79"/>
      <c r="AA48" s="85" t="s">
        <v>934</v>
      </c>
      <c r="AB48" s="79"/>
      <c r="AC48" s="79" t="b">
        <v>0</v>
      </c>
      <c r="AD48" s="79">
        <v>0</v>
      </c>
      <c r="AE48" s="85" t="s">
        <v>1066</v>
      </c>
      <c r="AF48" s="79" t="b">
        <v>0</v>
      </c>
      <c r="AG48" s="79" t="s">
        <v>1070</v>
      </c>
      <c r="AH48" s="79"/>
      <c r="AI48" s="85" t="s">
        <v>1066</v>
      </c>
      <c r="AJ48" s="79" t="b">
        <v>0</v>
      </c>
      <c r="AK48" s="79">
        <v>8</v>
      </c>
      <c r="AL48" s="85" t="s">
        <v>943</v>
      </c>
      <c r="AM48" s="79" t="s">
        <v>1078</v>
      </c>
      <c r="AN48" s="79" t="b">
        <v>0</v>
      </c>
      <c r="AO48" s="85" t="s">
        <v>943</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1</v>
      </c>
      <c r="BD48" s="48">
        <v>0</v>
      </c>
      <c r="BE48" s="49">
        <v>0</v>
      </c>
      <c r="BF48" s="48">
        <v>0</v>
      </c>
      <c r="BG48" s="49">
        <v>0</v>
      </c>
      <c r="BH48" s="48">
        <v>0</v>
      </c>
      <c r="BI48" s="49">
        <v>0</v>
      </c>
      <c r="BJ48" s="48">
        <v>18</v>
      </c>
      <c r="BK48" s="49">
        <v>100</v>
      </c>
      <c r="BL48" s="48">
        <v>18</v>
      </c>
    </row>
    <row r="49" spans="1:64" ht="15">
      <c r="A49" s="64" t="s">
        <v>240</v>
      </c>
      <c r="B49" s="64" t="s">
        <v>256</v>
      </c>
      <c r="C49" s="65" t="s">
        <v>2149</v>
      </c>
      <c r="D49" s="66">
        <v>3</v>
      </c>
      <c r="E49" s="67" t="s">
        <v>132</v>
      </c>
      <c r="F49" s="68">
        <v>35</v>
      </c>
      <c r="G49" s="65"/>
      <c r="H49" s="69"/>
      <c r="I49" s="70"/>
      <c r="J49" s="70"/>
      <c r="K49" s="34" t="s">
        <v>65</v>
      </c>
      <c r="L49" s="77">
        <v>49</v>
      </c>
      <c r="M49" s="77"/>
      <c r="N49" s="72"/>
      <c r="O49" s="79" t="s">
        <v>261</v>
      </c>
      <c r="P49" s="81">
        <v>43742.423854166664</v>
      </c>
      <c r="Q49" s="79" t="s">
        <v>287</v>
      </c>
      <c r="R49" s="79"/>
      <c r="S49" s="79"/>
      <c r="T49" s="79" t="s">
        <v>556</v>
      </c>
      <c r="U49" s="79"/>
      <c r="V49" s="83" t="s">
        <v>715</v>
      </c>
      <c r="W49" s="81">
        <v>43742.423854166664</v>
      </c>
      <c r="X49" s="83" t="s">
        <v>766</v>
      </c>
      <c r="Y49" s="79"/>
      <c r="Z49" s="79"/>
      <c r="AA49" s="85" t="s">
        <v>935</v>
      </c>
      <c r="AB49" s="79"/>
      <c r="AC49" s="79" t="b">
        <v>0</v>
      </c>
      <c r="AD49" s="79">
        <v>0</v>
      </c>
      <c r="AE49" s="85" t="s">
        <v>1066</v>
      </c>
      <c r="AF49" s="79" t="b">
        <v>0</v>
      </c>
      <c r="AG49" s="79" t="s">
        <v>1070</v>
      </c>
      <c r="AH49" s="79"/>
      <c r="AI49" s="85" t="s">
        <v>1066</v>
      </c>
      <c r="AJ49" s="79" t="b">
        <v>0</v>
      </c>
      <c r="AK49" s="79">
        <v>8</v>
      </c>
      <c r="AL49" s="85" t="s">
        <v>943</v>
      </c>
      <c r="AM49" s="79" t="s">
        <v>1078</v>
      </c>
      <c r="AN49" s="79" t="b">
        <v>0</v>
      </c>
      <c r="AO49" s="85" t="s">
        <v>943</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240</v>
      </c>
      <c r="B50" s="64" t="s">
        <v>236</v>
      </c>
      <c r="C50" s="65" t="s">
        <v>2149</v>
      </c>
      <c r="D50" s="66">
        <v>3</v>
      </c>
      <c r="E50" s="67" t="s">
        <v>132</v>
      </c>
      <c r="F50" s="68">
        <v>35</v>
      </c>
      <c r="G50" s="65"/>
      <c r="H50" s="69"/>
      <c r="I50" s="70"/>
      <c r="J50" s="70"/>
      <c r="K50" s="34" t="s">
        <v>65</v>
      </c>
      <c r="L50" s="77">
        <v>50</v>
      </c>
      <c r="M50" s="77"/>
      <c r="N50" s="72"/>
      <c r="O50" s="79" t="s">
        <v>261</v>
      </c>
      <c r="P50" s="81">
        <v>43742.423854166664</v>
      </c>
      <c r="Q50" s="79" t="s">
        <v>287</v>
      </c>
      <c r="R50" s="79"/>
      <c r="S50" s="79"/>
      <c r="T50" s="79" t="s">
        <v>556</v>
      </c>
      <c r="U50" s="79"/>
      <c r="V50" s="83" t="s">
        <v>715</v>
      </c>
      <c r="W50" s="81">
        <v>43742.423854166664</v>
      </c>
      <c r="X50" s="83" t="s">
        <v>766</v>
      </c>
      <c r="Y50" s="79"/>
      <c r="Z50" s="79"/>
      <c r="AA50" s="85" t="s">
        <v>935</v>
      </c>
      <c r="AB50" s="79"/>
      <c r="AC50" s="79" t="b">
        <v>0</v>
      </c>
      <c r="AD50" s="79">
        <v>0</v>
      </c>
      <c r="AE50" s="85" t="s">
        <v>1066</v>
      </c>
      <c r="AF50" s="79" t="b">
        <v>0</v>
      </c>
      <c r="AG50" s="79" t="s">
        <v>1070</v>
      </c>
      <c r="AH50" s="79"/>
      <c r="AI50" s="85" t="s">
        <v>1066</v>
      </c>
      <c r="AJ50" s="79" t="b">
        <v>0</v>
      </c>
      <c r="AK50" s="79">
        <v>8</v>
      </c>
      <c r="AL50" s="85" t="s">
        <v>943</v>
      </c>
      <c r="AM50" s="79" t="s">
        <v>1078</v>
      </c>
      <c r="AN50" s="79" t="b">
        <v>0</v>
      </c>
      <c r="AO50" s="85" t="s">
        <v>943</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1</v>
      </c>
      <c r="BD50" s="48">
        <v>0</v>
      </c>
      <c r="BE50" s="49">
        <v>0</v>
      </c>
      <c r="BF50" s="48">
        <v>0</v>
      </c>
      <c r="BG50" s="49">
        <v>0</v>
      </c>
      <c r="BH50" s="48">
        <v>0</v>
      </c>
      <c r="BI50" s="49">
        <v>0</v>
      </c>
      <c r="BJ50" s="48">
        <v>18</v>
      </c>
      <c r="BK50" s="49">
        <v>100</v>
      </c>
      <c r="BL50" s="48">
        <v>18</v>
      </c>
    </row>
    <row r="51" spans="1:64" ht="15">
      <c r="A51" s="64" t="s">
        <v>241</v>
      </c>
      <c r="B51" s="64" t="s">
        <v>256</v>
      </c>
      <c r="C51" s="65" t="s">
        <v>2149</v>
      </c>
      <c r="D51" s="66">
        <v>3</v>
      </c>
      <c r="E51" s="67" t="s">
        <v>132</v>
      </c>
      <c r="F51" s="68">
        <v>35</v>
      </c>
      <c r="G51" s="65"/>
      <c r="H51" s="69"/>
      <c r="I51" s="70"/>
      <c r="J51" s="70"/>
      <c r="K51" s="34" t="s">
        <v>65</v>
      </c>
      <c r="L51" s="77">
        <v>51</v>
      </c>
      <c r="M51" s="77"/>
      <c r="N51" s="72"/>
      <c r="O51" s="79" t="s">
        <v>261</v>
      </c>
      <c r="P51" s="81">
        <v>43742.428715277776</v>
      </c>
      <c r="Q51" s="79" t="s">
        <v>287</v>
      </c>
      <c r="R51" s="79"/>
      <c r="S51" s="79"/>
      <c r="T51" s="79" t="s">
        <v>556</v>
      </c>
      <c r="U51" s="79"/>
      <c r="V51" s="83" t="s">
        <v>716</v>
      </c>
      <c r="W51" s="81">
        <v>43742.428715277776</v>
      </c>
      <c r="X51" s="83" t="s">
        <v>767</v>
      </c>
      <c r="Y51" s="79"/>
      <c r="Z51" s="79"/>
      <c r="AA51" s="85" t="s">
        <v>936</v>
      </c>
      <c r="AB51" s="79"/>
      <c r="AC51" s="79" t="b">
        <v>0</v>
      </c>
      <c r="AD51" s="79">
        <v>0</v>
      </c>
      <c r="AE51" s="85" t="s">
        <v>1066</v>
      </c>
      <c r="AF51" s="79" t="b">
        <v>0</v>
      </c>
      <c r="AG51" s="79" t="s">
        <v>1070</v>
      </c>
      <c r="AH51" s="79"/>
      <c r="AI51" s="85" t="s">
        <v>1066</v>
      </c>
      <c r="AJ51" s="79" t="b">
        <v>0</v>
      </c>
      <c r="AK51" s="79">
        <v>8</v>
      </c>
      <c r="AL51" s="85" t="s">
        <v>943</v>
      </c>
      <c r="AM51" s="79" t="s">
        <v>1078</v>
      </c>
      <c r="AN51" s="79" t="b">
        <v>0</v>
      </c>
      <c r="AO51" s="85" t="s">
        <v>943</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241</v>
      </c>
      <c r="B52" s="64" t="s">
        <v>236</v>
      </c>
      <c r="C52" s="65" t="s">
        <v>2149</v>
      </c>
      <c r="D52" s="66">
        <v>3</v>
      </c>
      <c r="E52" s="67" t="s">
        <v>132</v>
      </c>
      <c r="F52" s="68">
        <v>35</v>
      </c>
      <c r="G52" s="65"/>
      <c r="H52" s="69"/>
      <c r="I52" s="70"/>
      <c r="J52" s="70"/>
      <c r="K52" s="34" t="s">
        <v>65</v>
      </c>
      <c r="L52" s="77">
        <v>52</v>
      </c>
      <c r="M52" s="77"/>
      <c r="N52" s="72"/>
      <c r="O52" s="79" t="s">
        <v>261</v>
      </c>
      <c r="P52" s="81">
        <v>43742.428715277776</v>
      </c>
      <c r="Q52" s="79" t="s">
        <v>287</v>
      </c>
      <c r="R52" s="79"/>
      <c r="S52" s="79"/>
      <c r="T52" s="79" t="s">
        <v>556</v>
      </c>
      <c r="U52" s="79"/>
      <c r="V52" s="83" t="s">
        <v>716</v>
      </c>
      <c r="W52" s="81">
        <v>43742.428715277776</v>
      </c>
      <c r="X52" s="83" t="s">
        <v>767</v>
      </c>
      <c r="Y52" s="79"/>
      <c r="Z52" s="79"/>
      <c r="AA52" s="85" t="s">
        <v>936</v>
      </c>
      <c r="AB52" s="79"/>
      <c r="AC52" s="79" t="b">
        <v>0</v>
      </c>
      <c r="AD52" s="79">
        <v>0</v>
      </c>
      <c r="AE52" s="85" t="s">
        <v>1066</v>
      </c>
      <c r="AF52" s="79" t="b">
        <v>0</v>
      </c>
      <c r="AG52" s="79" t="s">
        <v>1070</v>
      </c>
      <c r="AH52" s="79"/>
      <c r="AI52" s="85" t="s">
        <v>1066</v>
      </c>
      <c r="AJ52" s="79" t="b">
        <v>0</v>
      </c>
      <c r="AK52" s="79">
        <v>8</v>
      </c>
      <c r="AL52" s="85" t="s">
        <v>943</v>
      </c>
      <c r="AM52" s="79" t="s">
        <v>1078</v>
      </c>
      <c r="AN52" s="79" t="b">
        <v>0</v>
      </c>
      <c r="AO52" s="85" t="s">
        <v>943</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1</v>
      </c>
      <c r="BD52" s="48">
        <v>0</v>
      </c>
      <c r="BE52" s="49">
        <v>0</v>
      </c>
      <c r="BF52" s="48">
        <v>0</v>
      </c>
      <c r="BG52" s="49">
        <v>0</v>
      </c>
      <c r="BH52" s="48">
        <v>0</v>
      </c>
      <c r="BI52" s="49">
        <v>0</v>
      </c>
      <c r="BJ52" s="48">
        <v>18</v>
      </c>
      <c r="BK52" s="49">
        <v>100</v>
      </c>
      <c r="BL52" s="48">
        <v>18</v>
      </c>
    </row>
    <row r="53" spans="1:64" ht="15">
      <c r="A53" s="64" t="s">
        <v>242</v>
      </c>
      <c r="B53" s="64" t="s">
        <v>256</v>
      </c>
      <c r="C53" s="65" t="s">
        <v>2149</v>
      </c>
      <c r="D53" s="66">
        <v>3</v>
      </c>
      <c r="E53" s="67" t="s">
        <v>132</v>
      </c>
      <c r="F53" s="68">
        <v>35</v>
      </c>
      <c r="G53" s="65"/>
      <c r="H53" s="69"/>
      <c r="I53" s="70"/>
      <c r="J53" s="70"/>
      <c r="K53" s="34" t="s">
        <v>65</v>
      </c>
      <c r="L53" s="77">
        <v>53</v>
      </c>
      <c r="M53" s="77"/>
      <c r="N53" s="72"/>
      <c r="O53" s="79" t="s">
        <v>261</v>
      </c>
      <c r="P53" s="81">
        <v>43742.43451388889</v>
      </c>
      <c r="Q53" s="79" t="s">
        <v>287</v>
      </c>
      <c r="R53" s="79"/>
      <c r="S53" s="79"/>
      <c r="T53" s="79" t="s">
        <v>556</v>
      </c>
      <c r="U53" s="79"/>
      <c r="V53" s="83" t="s">
        <v>717</v>
      </c>
      <c r="W53" s="81">
        <v>43742.43451388889</v>
      </c>
      <c r="X53" s="83" t="s">
        <v>768</v>
      </c>
      <c r="Y53" s="79"/>
      <c r="Z53" s="79"/>
      <c r="AA53" s="85" t="s">
        <v>937</v>
      </c>
      <c r="AB53" s="79"/>
      <c r="AC53" s="79" t="b">
        <v>0</v>
      </c>
      <c r="AD53" s="79">
        <v>0</v>
      </c>
      <c r="AE53" s="85" t="s">
        <v>1066</v>
      </c>
      <c r="AF53" s="79" t="b">
        <v>0</v>
      </c>
      <c r="AG53" s="79" t="s">
        <v>1070</v>
      </c>
      <c r="AH53" s="79"/>
      <c r="AI53" s="85" t="s">
        <v>1066</v>
      </c>
      <c r="AJ53" s="79" t="b">
        <v>0</v>
      </c>
      <c r="AK53" s="79">
        <v>8</v>
      </c>
      <c r="AL53" s="85" t="s">
        <v>943</v>
      </c>
      <c r="AM53" s="79" t="s">
        <v>1079</v>
      </c>
      <c r="AN53" s="79" t="b">
        <v>0</v>
      </c>
      <c r="AO53" s="85" t="s">
        <v>943</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242</v>
      </c>
      <c r="B54" s="64" t="s">
        <v>236</v>
      </c>
      <c r="C54" s="65" t="s">
        <v>2149</v>
      </c>
      <c r="D54" s="66">
        <v>3</v>
      </c>
      <c r="E54" s="67" t="s">
        <v>132</v>
      </c>
      <c r="F54" s="68">
        <v>35</v>
      </c>
      <c r="G54" s="65"/>
      <c r="H54" s="69"/>
      <c r="I54" s="70"/>
      <c r="J54" s="70"/>
      <c r="K54" s="34" t="s">
        <v>65</v>
      </c>
      <c r="L54" s="77">
        <v>54</v>
      </c>
      <c r="M54" s="77"/>
      <c r="N54" s="72"/>
      <c r="O54" s="79" t="s">
        <v>261</v>
      </c>
      <c r="P54" s="81">
        <v>43742.43451388889</v>
      </c>
      <c r="Q54" s="79" t="s">
        <v>287</v>
      </c>
      <c r="R54" s="79"/>
      <c r="S54" s="79"/>
      <c r="T54" s="79" t="s">
        <v>556</v>
      </c>
      <c r="U54" s="79"/>
      <c r="V54" s="83" t="s">
        <v>717</v>
      </c>
      <c r="W54" s="81">
        <v>43742.43451388889</v>
      </c>
      <c r="X54" s="83" t="s">
        <v>768</v>
      </c>
      <c r="Y54" s="79"/>
      <c r="Z54" s="79"/>
      <c r="AA54" s="85" t="s">
        <v>937</v>
      </c>
      <c r="AB54" s="79"/>
      <c r="AC54" s="79" t="b">
        <v>0</v>
      </c>
      <c r="AD54" s="79">
        <v>0</v>
      </c>
      <c r="AE54" s="85" t="s">
        <v>1066</v>
      </c>
      <c r="AF54" s="79" t="b">
        <v>0</v>
      </c>
      <c r="AG54" s="79" t="s">
        <v>1070</v>
      </c>
      <c r="AH54" s="79"/>
      <c r="AI54" s="85" t="s">
        <v>1066</v>
      </c>
      <c r="AJ54" s="79" t="b">
        <v>0</v>
      </c>
      <c r="AK54" s="79">
        <v>8</v>
      </c>
      <c r="AL54" s="85" t="s">
        <v>943</v>
      </c>
      <c r="AM54" s="79" t="s">
        <v>1079</v>
      </c>
      <c r="AN54" s="79" t="b">
        <v>0</v>
      </c>
      <c r="AO54" s="85" t="s">
        <v>943</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1</v>
      </c>
      <c r="BD54" s="48">
        <v>0</v>
      </c>
      <c r="BE54" s="49">
        <v>0</v>
      </c>
      <c r="BF54" s="48">
        <v>0</v>
      </c>
      <c r="BG54" s="49">
        <v>0</v>
      </c>
      <c r="BH54" s="48">
        <v>0</v>
      </c>
      <c r="BI54" s="49">
        <v>0</v>
      </c>
      <c r="BJ54" s="48">
        <v>18</v>
      </c>
      <c r="BK54" s="49">
        <v>100</v>
      </c>
      <c r="BL54" s="48">
        <v>18</v>
      </c>
    </row>
    <row r="55" spans="1:64" ht="15">
      <c r="A55" s="64" t="s">
        <v>243</v>
      </c>
      <c r="B55" s="64" t="s">
        <v>256</v>
      </c>
      <c r="C55" s="65" t="s">
        <v>2149</v>
      </c>
      <c r="D55" s="66">
        <v>3</v>
      </c>
      <c r="E55" s="67" t="s">
        <v>132</v>
      </c>
      <c r="F55" s="68">
        <v>35</v>
      </c>
      <c r="G55" s="65"/>
      <c r="H55" s="69"/>
      <c r="I55" s="70"/>
      <c r="J55" s="70"/>
      <c r="K55" s="34" t="s">
        <v>65</v>
      </c>
      <c r="L55" s="77">
        <v>55</v>
      </c>
      <c r="M55" s="77"/>
      <c r="N55" s="72"/>
      <c r="O55" s="79" t="s">
        <v>261</v>
      </c>
      <c r="P55" s="81">
        <v>43742.44747685185</v>
      </c>
      <c r="Q55" s="79" t="s">
        <v>287</v>
      </c>
      <c r="R55" s="79"/>
      <c r="S55" s="79"/>
      <c r="T55" s="79" t="s">
        <v>556</v>
      </c>
      <c r="U55" s="79"/>
      <c r="V55" s="83" t="s">
        <v>718</v>
      </c>
      <c r="W55" s="81">
        <v>43742.44747685185</v>
      </c>
      <c r="X55" s="83" t="s">
        <v>769</v>
      </c>
      <c r="Y55" s="79"/>
      <c r="Z55" s="79"/>
      <c r="AA55" s="85" t="s">
        <v>938</v>
      </c>
      <c r="AB55" s="79"/>
      <c r="AC55" s="79" t="b">
        <v>0</v>
      </c>
      <c r="AD55" s="79">
        <v>0</v>
      </c>
      <c r="AE55" s="85" t="s">
        <v>1066</v>
      </c>
      <c r="AF55" s="79" t="b">
        <v>0</v>
      </c>
      <c r="AG55" s="79" t="s">
        <v>1070</v>
      </c>
      <c r="AH55" s="79"/>
      <c r="AI55" s="85" t="s">
        <v>1066</v>
      </c>
      <c r="AJ55" s="79" t="b">
        <v>0</v>
      </c>
      <c r="AK55" s="79">
        <v>8</v>
      </c>
      <c r="AL55" s="85" t="s">
        <v>943</v>
      </c>
      <c r="AM55" s="79" t="s">
        <v>1080</v>
      </c>
      <c r="AN55" s="79" t="b">
        <v>0</v>
      </c>
      <c r="AO55" s="85" t="s">
        <v>943</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243</v>
      </c>
      <c r="B56" s="64" t="s">
        <v>236</v>
      </c>
      <c r="C56" s="65" t="s">
        <v>2149</v>
      </c>
      <c r="D56" s="66">
        <v>3</v>
      </c>
      <c r="E56" s="67" t="s">
        <v>132</v>
      </c>
      <c r="F56" s="68">
        <v>35</v>
      </c>
      <c r="G56" s="65"/>
      <c r="H56" s="69"/>
      <c r="I56" s="70"/>
      <c r="J56" s="70"/>
      <c r="K56" s="34" t="s">
        <v>65</v>
      </c>
      <c r="L56" s="77">
        <v>56</v>
      </c>
      <c r="M56" s="77"/>
      <c r="N56" s="72"/>
      <c r="O56" s="79" t="s">
        <v>261</v>
      </c>
      <c r="P56" s="81">
        <v>43742.44747685185</v>
      </c>
      <c r="Q56" s="79" t="s">
        <v>287</v>
      </c>
      <c r="R56" s="79"/>
      <c r="S56" s="79"/>
      <c r="T56" s="79" t="s">
        <v>556</v>
      </c>
      <c r="U56" s="79"/>
      <c r="V56" s="83" t="s">
        <v>718</v>
      </c>
      <c r="W56" s="81">
        <v>43742.44747685185</v>
      </c>
      <c r="X56" s="83" t="s">
        <v>769</v>
      </c>
      <c r="Y56" s="79"/>
      <c r="Z56" s="79"/>
      <c r="AA56" s="85" t="s">
        <v>938</v>
      </c>
      <c r="AB56" s="79"/>
      <c r="AC56" s="79" t="b">
        <v>0</v>
      </c>
      <c r="AD56" s="79">
        <v>0</v>
      </c>
      <c r="AE56" s="85" t="s">
        <v>1066</v>
      </c>
      <c r="AF56" s="79" t="b">
        <v>0</v>
      </c>
      <c r="AG56" s="79" t="s">
        <v>1070</v>
      </c>
      <c r="AH56" s="79"/>
      <c r="AI56" s="85" t="s">
        <v>1066</v>
      </c>
      <c r="AJ56" s="79" t="b">
        <v>0</v>
      </c>
      <c r="AK56" s="79">
        <v>8</v>
      </c>
      <c r="AL56" s="85" t="s">
        <v>943</v>
      </c>
      <c r="AM56" s="79" t="s">
        <v>1080</v>
      </c>
      <c r="AN56" s="79" t="b">
        <v>0</v>
      </c>
      <c r="AO56" s="85" t="s">
        <v>943</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1</v>
      </c>
      <c r="BD56" s="48">
        <v>0</v>
      </c>
      <c r="BE56" s="49">
        <v>0</v>
      </c>
      <c r="BF56" s="48">
        <v>0</v>
      </c>
      <c r="BG56" s="49">
        <v>0</v>
      </c>
      <c r="BH56" s="48">
        <v>0</v>
      </c>
      <c r="BI56" s="49">
        <v>0</v>
      </c>
      <c r="BJ56" s="48">
        <v>18</v>
      </c>
      <c r="BK56" s="49">
        <v>100</v>
      </c>
      <c r="BL56" s="48">
        <v>18</v>
      </c>
    </row>
    <row r="57" spans="1:64" ht="15">
      <c r="A57" s="64" t="s">
        <v>244</v>
      </c>
      <c r="B57" s="64" t="s">
        <v>256</v>
      </c>
      <c r="C57" s="65" t="s">
        <v>2149</v>
      </c>
      <c r="D57" s="66">
        <v>3</v>
      </c>
      <c r="E57" s="67" t="s">
        <v>132</v>
      </c>
      <c r="F57" s="68">
        <v>35</v>
      </c>
      <c r="G57" s="65"/>
      <c r="H57" s="69"/>
      <c r="I57" s="70"/>
      <c r="J57" s="70"/>
      <c r="K57" s="34" t="s">
        <v>65</v>
      </c>
      <c r="L57" s="77">
        <v>57</v>
      </c>
      <c r="M57" s="77"/>
      <c r="N57" s="72"/>
      <c r="O57" s="79" t="s">
        <v>261</v>
      </c>
      <c r="P57" s="81">
        <v>43742.448854166665</v>
      </c>
      <c r="Q57" s="79" t="s">
        <v>287</v>
      </c>
      <c r="R57" s="79"/>
      <c r="S57" s="79"/>
      <c r="T57" s="79" t="s">
        <v>556</v>
      </c>
      <c r="U57" s="79"/>
      <c r="V57" s="83" t="s">
        <v>719</v>
      </c>
      <c r="W57" s="81">
        <v>43742.448854166665</v>
      </c>
      <c r="X57" s="83" t="s">
        <v>770</v>
      </c>
      <c r="Y57" s="79"/>
      <c r="Z57" s="79"/>
      <c r="AA57" s="85" t="s">
        <v>939</v>
      </c>
      <c r="AB57" s="79"/>
      <c r="AC57" s="79" t="b">
        <v>0</v>
      </c>
      <c r="AD57" s="79">
        <v>0</v>
      </c>
      <c r="AE57" s="85" t="s">
        <v>1066</v>
      </c>
      <c r="AF57" s="79" t="b">
        <v>0</v>
      </c>
      <c r="AG57" s="79" t="s">
        <v>1070</v>
      </c>
      <c r="AH57" s="79"/>
      <c r="AI57" s="85" t="s">
        <v>1066</v>
      </c>
      <c r="AJ57" s="79" t="b">
        <v>0</v>
      </c>
      <c r="AK57" s="79">
        <v>8</v>
      </c>
      <c r="AL57" s="85" t="s">
        <v>943</v>
      </c>
      <c r="AM57" s="79" t="s">
        <v>1080</v>
      </c>
      <c r="AN57" s="79" t="b">
        <v>0</v>
      </c>
      <c r="AO57" s="85" t="s">
        <v>943</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244</v>
      </c>
      <c r="B58" s="64" t="s">
        <v>236</v>
      </c>
      <c r="C58" s="65" t="s">
        <v>2149</v>
      </c>
      <c r="D58" s="66">
        <v>3</v>
      </c>
      <c r="E58" s="67" t="s">
        <v>132</v>
      </c>
      <c r="F58" s="68">
        <v>35</v>
      </c>
      <c r="G58" s="65"/>
      <c r="H58" s="69"/>
      <c r="I58" s="70"/>
      <c r="J58" s="70"/>
      <c r="K58" s="34" t="s">
        <v>65</v>
      </c>
      <c r="L58" s="77">
        <v>58</v>
      </c>
      <c r="M58" s="77"/>
      <c r="N58" s="72"/>
      <c r="O58" s="79" t="s">
        <v>261</v>
      </c>
      <c r="P58" s="81">
        <v>43742.448854166665</v>
      </c>
      <c r="Q58" s="79" t="s">
        <v>287</v>
      </c>
      <c r="R58" s="79"/>
      <c r="S58" s="79"/>
      <c r="T58" s="79" t="s">
        <v>556</v>
      </c>
      <c r="U58" s="79"/>
      <c r="V58" s="83" t="s">
        <v>719</v>
      </c>
      <c r="W58" s="81">
        <v>43742.448854166665</v>
      </c>
      <c r="X58" s="83" t="s">
        <v>770</v>
      </c>
      <c r="Y58" s="79"/>
      <c r="Z58" s="79"/>
      <c r="AA58" s="85" t="s">
        <v>939</v>
      </c>
      <c r="AB58" s="79"/>
      <c r="AC58" s="79" t="b">
        <v>0</v>
      </c>
      <c r="AD58" s="79">
        <v>0</v>
      </c>
      <c r="AE58" s="85" t="s">
        <v>1066</v>
      </c>
      <c r="AF58" s="79" t="b">
        <v>0</v>
      </c>
      <c r="AG58" s="79" t="s">
        <v>1070</v>
      </c>
      <c r="AH58" s="79"/>
      <c r="AI58" s="85" t="s">
        <v>1066</v>
      </c>
      <c r="AJ58" s="79" t="b">
        <v>0</v>
      </c>
      <c r="AK58" s="79">
        <v>8</v>
      </c>
      <c r="AL58" s="85" t="s">
        <v>943</v>
      </c>
      <c r="AM58" s="79" t="s">
        <v>1080</v>
      </c>
      <c r="AN58" s="79" t="b">
        <v>0</v>
      </c>
      <c r="AO58" s="85" t="s">
        <v>943</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1</v>
      </c>
      <c r="BD58" s="48">
        <v>0</v>
      </c>
      <c r="BE58" s="49">
        <v>0</v>
      </c>
      <c r="BF58" s="48">
        <v>0</v>
      </c>
      <c r="BG58" s="49">
        <v>0</v>
      </c>
      <c r="BH58" s="48">
        <v>0</v>
      </c>
      <c r="BI58" s="49">
        <v>0</v>
      </c>
      <c r="BJ58" s="48">
        <v>18</v>
      </c>
      <c r="BK58" s="49">
        <v>100</v>
      </c>
      <c r="BL58" s="48">
        <v>18</v>
      </c>
    </row>
    <row r="59" spans="1:64" ht="15">
      <c r="A59" s="64" t="s">
        <v>245</v>
      </c>
      <c r="B59" s="64" t="s">
        <v>245</v>
      </c>
      <c r="C59" s="65" t="s">
        <v>2149</v>
      </c>
      <c r="D59" s="66">
        <v>3</v>
      </c>
      <c r="E59" s="67" t="s">
        <v>136</v>
      </c>
      <c r="F59" s="68">
        <v>35</v>
      </c>
      <c r="G59" s="65"/>
      <c r="H59" s="69"/>
      <c r="I59" s="70"/>
      <c r="J59" s="70"/>
      <c r="K59" s="34" t="s">
        <v>65</v>
      </c>
      <c r="L59" s="77">
        <v>59</v>
      </c>
      <c r="M59" s="77"/>
      <c r="N59" s="72"/>
      <c r="O59" s="79" t="s">
        <v>176</v>
      </c>
      <c r="P59" s="81">
        <v>43740.85297453704</v>
      </c>
      <c r="Q59" s="79" t="s">
        <v>291</v>
      </c>
      <c r="R59" s="83" t="s">
        <v>412</v>
      </c>
      <c r="S59" s="79" t="s">
        <v>529</v>
      </c>
      <c r="T59" s="79" t="s">
        <v>547</v>
      </c>
      <c r="U59" s="79"/>
      <c r="V59" s="83" t="s">
        <v>720</v>
      </c>
      <c r="W59" s="81">
        <v>43740.85297453704</v>
      </c>
      <c r="X59" s="83" t="s">
        <v>771</v>
      </c>
      <c r="Y59" s="79"/>
      <c r="Z59" s="79"/>
      <c r="AA59" s="85" t="s">
        <v>940</v>
      </c>
      <c r="AB59" s="79"/>
      <c r="AC59" s="79" t="b">
        <v>0</v>
      </c>
      <c r="AD59" s="79">
        <v>5</v>
      </c>
      <c r="AE59" s="85" t="s">
        <v>1066</v>
      </c>
      <c r="AF59" s="79" t="b">
        <v>0</v>
      </c>
      <c r="AG59" s="79" t="s">
        <v>1070</v>
      </c>
      <c r="AH59" s="79"/>
      <c r="AI59" s="85" t="s">
        <v>1066</v>
      </c>
      <c r="AJ59" s="79" t="b">
        <v>0</v>
      </c>
      <c r="AK59" s="79">
        <v>2</v>
      </c>
      <c r="AL59" s="85" t="s">
        <v>1066</v>
      </c>
      <c r="AM59" s="79" t="s">
        <v>1080</v>
      </c>
      <c r="AN59" s="79" t="b">
        <v>0</v>
      </c>
      <c r="AO59" s="85" t="s">
        <v>940</v>
      </c>
      <c r="AP59" s="79" t="s">
        <v>176</v>
      </c>
      <c r="AQ59" s="79">
        <v>0</v>
      </c>
      <c r="AR59" s="79">
        <v>0</v>
      </c>
      <c r="AS59" s="79"/>
      <c r="AT59" s="79"/>
      <c r="AU59" s="79"/>
      <c r="AV59" s="79"/>
      <c r="AW59" s="79"/>
      <c r="AX59" s="79"/>
      <c r="AY59" s="79"/>
      <c r="AZ59" s="79"/>
      <c r="BA59">
        <v>2</v>
      </c>
      <c r="BB59" s="78" t="str">
        <f>REPLACE(INDEX(GroupVertices[Group],MATCH(Edges[[#This Row],[Vertex 1]],GroupVertices[Vertex],0)),1,1,"")</f>
        <v>4</v>
      </c>
      <c r="BC59" s="78" t="str">
        <f>REPLACE(INDEX(GroupVertices[Group],MATCH(Edges[[#This Row],[Vertex 2]],GroupVertices[Vertex],0)),1,1,"")</f>
        <v>4</v>
      </c>
      <c r="BD59" s="48">
        <v>0</v>
      </c>
      <c r="BE59" s="49">
        <v>0</v>
      </c>
      <c r="BF59" s="48">
        <v>2</v>
      </c>
      <c r="BG59" s="49">
        <v>20</v>
      </c>
      <c r="BH59" s="48">
        <v>0</v>
      </c>
      <c r="BI59" s="49">
        <v>0</v>
      </c>
      <c r="BJ59" s="48">
        <v>8</v>
      </c>
      <c r="BK59" s="49">
        <v>80</v>
      </c>
      <c r="BL59" s="48">
        <v>10</v>
      </c>
    </row>
    <row r="60" spans="1:64" ht="15">
      <c r="A60" s="64" t="s">
        <v>245</v>
      </c>
      <c r="B60" s="64" t="s">
        <v>245</v>
      </c>
      <c r="C60" s="65" t="s">
        <v>2149</v>
      </c>
      <c r="D60" s="66">
        <v>3</v>
      </c>
      <c r="E60" s="67" t="s">
        <v>136</v>
      </c>
      <c r="F60" s="68">
        <v>35</v>
      </c>
      <c r="G60" s="65"/>
      <c r="H60" s="69"/>
      <c r="I60" s="70"/>
      <c r="J60" s="70"/>
      <c r="K60" s="34" t="s">
        <v>65</v>
      </c>
      <c r="L60" s="77">
        <v>60</v>
      </c>
      <c r="M60" s="77"/>
      <c r="N60" s="72"/>
      <c r="O60" s="79" t="s">
        <v>176</v>
      </c>
      <c r="P60" s="81">
        <v>43741.44565972222</v>
      </c>
      <c r="Q60" s="79" t="s">
        <v>292</v>
      </c>
      <c r="R60" s="83" t="s">
        <v>413</v>
      </c>
      <c r="S60" s="79" t="s">
        <v>529</v>
      </c>
      <c r="T60" s="79" t="s">
        <v>548</v>
      </c>
      <c r="U60" s="79"/>
      <c r="V60" s="83" t="s">
        <v>720</v>
      </c>
      <c r="W60" s="81">
        <v>43741.44565972222</v>
      </c>
      <c r="X60" s="83" t="s">
        <v>772</v>
      </c>
      <c r="Y60" s="79"/>
      <c r="Z60" s="79"/>
      <c r="AA60" s="85" t="s">
        <v>941</v>
      </c>
      <c r="AB60" s="79"/>
      <c r="AC60" s="79" t="b">
        <v>0</v>
      </c>
      <c r="AD60" s="79">
        <v>7</v>
      </c>
      <c r="AE60" s="85" t="s">
        <v>1066</v>
      </c>
      <c r="AF60" s="79" t="b">
        <v>0</v>
      </c>
      <c r="AG60" s="79" t="s">
        <v>1070</v>
      </c>
      <c r="AH60" s="79"/>
      <c r="AI60" s="85" t="s">
        <v>1066</v>
      </c>
      <c r="AJ60" s="79" t="b">
        <v>0</v>
      </c>
      <c r="AK60" s="79">
        <v>6</v>
      </c>
      <c r="AL60" s="85" t="s">
        <v>1066</v>
      </c>
      <c r="AM60" s="79" t="s">
        <v>1082</v>
      </c>
      <c r="AN60" s="79" t="b">
        <v>0</v>
      </c>
      <c r="AO60" s="85" t="s">
        <v>941</v>
      </c>
      <c r="AP60" s="79" t="s">
        <v>176</v>
      </c>
      <c r="AQ60" s="79">
        <v>0</v>
      </c>
      <c r="AR60" s="79">
        <v>0</v>
      </c>
      <c r="AS60" s="79"/>
      <c r="AT60" s="79"/>
      <c r="AU60" s="79"/>
      <c r="AV60" s="79"/>
      <c r="AW60" s="79"/>
      <c r="AX60" s="79"/>
      <c r="AY60" s="79"/>
      <c r="AZ60" s="79"/>
      <c r="BA60">
        <v>2</v>
      </c>
      <c r="BB60" s="78" t="str">
        <f>REPLACE(INDEX(GroupVertices[Group],MATCH(Edges[[#This Row],[Vertex 1]],GroupVertices[Vertex],0)),1,1,"")</f>
        <v>4</v>
      </c>
      <c r="BC60" s="78" t="str">
        <f>REPLACE(INDEX(GroupVertices[Group],MATCH(Edges[[#This Row],[Vertex 2]],GroupVertices[Vertex],0)),1,1,"")</f>
        <v>4</v>
      </c>
      <c r="BD60" s="48">
        <v>0</v>
      </c>
      <c r="BE60" s="49">
        <v>0</v>
      </c>
      <c r="BF60" s="48">
        <v>2</v>
      </c>
      <c r="BG60" s="49">
        <v>18.181818181818183</v>
      </c>
      <c r="BH60" s="48">
        <v>0</v>
      </c>
      <c r="BI60" s="49">
        <v>0</v>
      </c>
      <c r="BJ60" s="48">
        <v>9</v>
      </c>
      <c r="BK60" s="49">
        <v>81.81818181818181</v>
      </c>
      <c r="BL60" s="48">
        <v>11</v>
      </c>
    </row>
    <row r="61" spans="1:64" ht="15">
      <c r="A61" s="64" t="s">
        <v>246</v>
      </c>
      <c r="B61" s="64" t="s">
        <v>245</v>
      </c>
      <c r="C61" s="65" t="s">
        <v>2149</v>
      </c>
      <c r="D61" s="66">
        <v>3</v>
      </c>
      <c r="E61" s="67" t="s">
        <v>132</v>
      </c>
      <c r="F61" s="68">
        <v>35</v>
      </c>
      <c r="G61" s="65"/>
      <c r="H61" s="69"/>
      <c r="I61" s="70"/>
      <c r="J61" s="70"/>
      <c r="K61" s="34" t="s">
        <v>65</v>
      </c>
      <c r="L61" s="77">
        <v>61</v>
      </c>
      <c r="M61" s="77"/>
      <c r="N61" s="72"/>
      <c r="O61" s="79" t="s">
        <v>261</v>
      </c>
      <c r="P61" s="81">
        <v>43741.600810185184</v>
      </c>
      <c r="Q61" s="79" t="s">
        <v>279</v>
      </c>
      <c r="R61" s="83" t="s">
        <v>413</v>
      </c>
      <c r="S61" s="79" t="s">
        <v>529</v>
      </c>
      <c r="T61" s="79" t="s">
        <v>548</v>
      </c>
      <c r="U61" s="79"/>
      <c r="V61" s="83" t="s">
        <v>721</v>
      </c>
      <c r="W61" s="81">
        <v>43741.600810185184</v>
      </c>
      <c r="X61" s="83" t="s">
        <v>773</v>
      </c>
      <c r="Y61" s="79"/>
      <c r="Z61" s="79"/>
      <c r="AA61" s="85" t="s">
        <v>942</v>
      </c>
      <c r="AB61" s="79"/>
      <c r="AC61" s="79" t="b">
        <v>0</v>
      </c>
      <c r="AD61" s="79">
        <v>0</v>
      </c>
      <c r="AE61" s="85" t="s">
        <v>1066</v>
      </c>
      <c r="AF61" s="79" t="b">
        <v>0</v>
      </c>
      <c r="AG61" s="79" t="s">
        <v>1070</v>
      </c>
      <c r="AH61" s="79"/>
      <c r="AI61" s="85" t="s">
        <v>1066</v>
      </c>
      <c r="AJ61" s="79" t="b">
        <v>0</v>
      </c>
      <c r="AK61" s="79">
        <v>7</v>
      </c>
      <c r="AL61" s="85" t="s">
        <v>941</v>
      </c>
      <c r="AM61" s="79" t="s">
        <v>1083</v>
      </c>
      <c r="AN61" s="79" t="b">
        <v>0</v>
      </c>
      <c r="AO61" s="85" t="s">
        <v>941</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4</v>
      </c>
      <c r="BD61" s="48">
        <v>0</v>
      </c>
      <c r="BE61" s="49">
        <v>0</v>
      </c>
      <c r="BF61" s="48">
        <v>2</v>
      </c>
      <c r="BG61" s="49">
        <v>15.384615384615385</v>
      </c>
      <c r="BH61" s="48">
        <v>0</v>
      </c>
      <c r="BI61" s="49">
        <v>0</v>
      </c>
      <c r="BJ61" s="48">
        <v>11</v>
      </c>
      <c r="BK61" s="49">
        <v>84.61538461538461</v>
      </c>
      <c r="BL61" s="48">
        <v>13</v>
      </c>
    </row>
    <row r="62" spans="1:64" ht="15">
      <c r="A62" s="64" t="s">
        <v>236</v>
      </c>
      <c r="B62" s="64" t="s">
        <v>256</v>
      </c>
      <c r="C62" s="65" t="s">
        <v>2149</v>
      </c>
      <c r="D62" s="66">
        <v>3</v>
      </c>
      <c r="E62" s="67" t="s">
        <v>132</v>
      </c>
      <c r="F62" s="68">
        <v>35</v>
      </c>
      <c r="G62" s="65"/>
      <c r="H62" s="69"/>
      <c r="I62" s="70"/>
      <c r="J62" s="70"/>
      <c r="K62" s="34" t="s">
        <v>65</v>
      </c>
      <c r="L62" s="77">
        <v>62</v>
      </c>
      <c r="M62" s="77"/>
      <c r="N62" s="72"/>
      <c r="O62" s="79" t="s">
        <v>262</v>
      </c>
      <c r="P62" s="81">
        <v>43742.300532407404</v>
      </c>
      <c r="Q62" s="79" t="s">
        <v>293</v>
      </c>
      <c r="R62" s="79"/>
      <c r="S62" s="79"/>
      <c r="T62" s="79" t="s">
        <v>560</v>
      </c>
      <c r="U62" s="83" t="s">
        <v>583</v>
      </c>
      <c r="V62" s="83" t="s">
        <v>583</v>
      </c>
      <c r="W62" s="81">
        <v>43742.300532407404</v>
      </c>
      <c r="X62" s="83" t="s">
        <v>774</v>
      </c>
      <c r="Y62" s="79"/>
      <c r="Z62" s="79"/>
      <c r="AA62" s="85" t="s">
        <v>943</v>
      </c>
      <c r="AB62" s="79"/>
      <c r="AC62" s="79" t="b">
        <v>0</v>
      </c>
      <c r="AD62" s="79">
        <v>13</v>
      </c>
      <c r="AE62" s="85" t="s">
        <v>1068</v>
      </c>
      <c r="AF62" s="79" t="b">
        <v>0</v>
      </c>
      <c r="AG62" s="79" t="s">
        <v>1070</v>
      </c>
      <c r="AH62" s="79"/>
      <c r="AI62" s="85" t="s">
        <v>1066</v>
      </c>
      <c r="AJ62" s="79" t="b">
        <v>0</v>
      </c>
      <c r="AK62" s="79">
        <v>8</v>
      </c>
      <c r="AL62" s="85" t="s">
        <v>1066</v>
      </c>
      <c r="AM62" s="79" t="s">
        <v>1079</v>
      </c>
      <c r="AN62" s="79" t="b">
        <v>0</v>
      </c>
      <c r="AO62" s="85" t="s">
        <v>943</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2</v>
      </c>
      <c r="BD62" s="48">
        <v>0</v>
      </c>
      <c r="BE62" s="49">
        <v>0</v>
      </c>
      <c r="BF62" s="48">
        <v>0</v>
      </c>
      <c r="BG62" s="49">
        <v>0</v>
      </c>
      <c r="BH62" s="48">
        <v>0</v>
      </c>
      <c r="BI62" s="49">
        <v>0</v>
      </c>
      <c r="BJ62" s="48">
        <v>25</v>
      </c>
      <c r="BK62" s="49">
        <v>100</v>
      </c>
      <c r="BL62" s="48">
        <v>25</v>
      </c>
    </row>
    <row r="63" spans="1:64" ht="15">
      <c r="A63" s="64" t="s">
        <v>246</v>
      </c>
      <c r="B63" s="64" t="s">
        <v>256</v>
      </c>
      <c r="C63" s="65" t="s">
        <v>2149</v>
      </c>
      <c r="D63" s="66">
        <v>3</v>
      </c>
      <c r="E63" s="67" t="s">
        <v>132</v>
      </c>
      <c r="F63" s="68">
        <v>35</v>
      </c>
      <c r="G63" s="65"/>
      <c r="H63" s="69"/>
      <c r="I63" s="70"/>
      <c r="J63" s="70"/>
      <c r="K63" s="34" t="s">
        <v>65</v>
      </c>
      <c r="L63" s="77">
        <v>63</v>
      </c>
      <c r="M63" s="77"/>
      <c r="N63" s="72"/>
      <c r="O63" s="79" t="s">
        <v>261</v>
      </c>
      <c r="P63" s="81">
        <v>43742.517592592594</v>
      </c>
      <c r="Q63" s="79" t="s">
        <v>287</v>
      </c>
      <c r="R63" s="79"/>
      <c r="S63" s="79"/>
      <c r="T63" s="79" t="s">
        <v>556</v>
      </c>
      <c r="U63" s="79"/>
      <c r="V63" s="83" t="s">
        <v>721</v>
      </c>
      <c r="W63" s="81">
        <v>43742.517592592594</v>
      </c>
      <c r="X63" s="83" t="s">
        <v>775</v>
      </c>
      <c r="Y63" s="79"/>
      <c r="Z63" s="79"/>
      <c r="AA63" s="85" t="s">
        <v>944</v>
      </c>
      <c r="AB63" s="79"/>
      <c r="AC63" s="79" t="b">
        <v>0</v>
      </c>
      <c r="AD63" s="79">
        <v>0</v>
      </c>
      <c r="AE63" s="85" t="s">
        <v>1066</v>
      </c>
      <c r="AF63" s="79" t="b">
        <v>0</v>
      </c>
      <c r="AG63" s="79" t="s">
        <v>1070</v>
      </c>
      <c r="AH63" s="79"/>
      <c r="AI63" s="85" t="s">
        <v>1066</v>
      </c>
      <c r="AJ63" s="79" t="b">
        <v>0</v>
      </c>
      <c r="AK63" s="79">
        <v>8</v>
      </c>
      <c r="AL63" s="85" t="s">
        <v>943</v>
      </c>
      <c r="AM63" s="79" t="s">
        <v>1083</v>
      </c>
      <c r="AN63" s="79" t="b">
        <v>0</v>
      </c>
      <c r="AO63" s="85" t="s">
        <v>943</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246</v>
      </c>
      <c r="B64" s="64" t="s">
        <v>236</v>
      </c>
      <c r="C64" s="65" t="s">
        <v>2149</v>
      </c>
      <c r="D64" s="66">
        <v>3</v>
      </c>
      <c r="E64" s="67" t="s">
        <v>132</v>
      </c>
      <c r="F64" s="68">
        <v>35</v>
      </c>
      <c r="G64" s="65"/>
      <c r="H64" s="69"/>
      <c r="I64" s="70"/>
      <c r="J64" s="70"/>
      <c r="K64" s="34" t="s">
        <v>65</v>
      </c>
      <c r="L64" s="77">
        <v>64</v>
      </c>
      <c r="M64" s="77"/>
      <c r="N64" s="72"/>
      <c r="O64" s="79" t="s">
        <v>261</v>
      </c>
      <c r="P64" s="81">
        <v>43742.517592592594</v>
      </c>
      <c r="Q64" s="79" t="s">
        <v>287</v>
      </c>
      <c r="R64" s="79"/>
      <c r="S64" s="79"/>
      <c r="T64" s="79" t="s">
        <v>556</v>
      </c>
      <c r="U64" s="79"/>
      <c r="V64" s="83" t="s">
        <v>721</v>
      </c>
      <c r="W64" s="81">
        <v>43742.517592592594</v>
      </c>
      <c r="X64" s="83" t="s">
        <v>775</v>
      </c>
      <c r="Y64" s="79"/>
      <c r="Z64" s="79"/>
      <c r="AA64" s="85" t="s">
        <v>944</v>
      </c>
      <c r="AB64" s="79"/>
      <c r="AC64" s="79" t="b">
        <v>0</v>
      </c>
      <c r="AD64" s="79">
        <v>0</v>
      </c>
      <c r="AE64" s="85" t="s">
        <v>1066</v>
      </c>
      <c r="AF64" s="79" t="b">
        <v>0</v>
      </c>
      <c r="AG64" s="79" t="s">
        <v>1070</v>
      </c>
      <c r="AH64" s="79"/>
      <c r="AI64" s="85" t="s">
        <v>1066</v>
      </c>
      <c r="AJ64" s="79" t="b">
        <v>0</v>
      </c>
      <c r="AK64" s="79">
        <v>8</v>
      </c>
      <c r="AL64" s="85" t="s">
        <v>943</v>
      </c>
      <c r="AM64" s="79" t="s">
        <v>1083</v>
      </c>
      <c r="AN64" s="79" t="b">
        <v>0</v>
      </c>
      <c r="AO64" s="85" t="s">
        <v>943</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1</v>
      </c>
      <c r="BD64" s="48">
        <v>0</v>
      </c>
      <c r="BE64" s="49">
        <v>0</v>
      </c>
      <c r="BF64" s="48">
        <v>0</v>
      </c>
      <c r="BG64" s="49">
        <v>0</v>
      </c>
      <c r="BH64" s="48">
        <v>0</v>
      </c>
      <c r="BI64" s="49">
        <v>0</v>
      </c>
      <c r="BJ64" s="48">
        <v>18</v>
      </c>
      <c r="BK64" s="49">
        <v>100</v>
      </c>
      <c r="BL64" s="48">
        <v>18</v>
      </c>
    </row>
    <row r="65" spans="1:64" ht="15">
      <c r="A65" s="64" t="s">
        <v>247</v>
      </c>
      <c r="B65" s="64" t="s">
        <v>247</v>
      </c>
      <c r="C65" s="65" t="s">
        <v>2149</v>
      </c>
      <c r="D65" s="66">
        <v>3</v>
      </c>
      <c r="E65" s="67" t="s">
        <v>136</v>
      </c>
      <c r="F65" s="68">
        <v>35</v>
      </c>
      <c r="G65" s="65"/>
      <c r="H65" s="69"/>
      <c r="I65" s="70"/>
      <c r="J65" s="70"/>
      <c r="K65" s="34" t="s">
        <v>65</v>
      </c>
      <c r="L65" s="77">
        <v>65</v>
      </c>
      <c r="M65" s="77"/>
      <c r="N65" s="72"/>
      <c r="O65" s="79" t="s">
        <v>176</v>
      </c>
      <c r="P65" s="81">
        <v>43741.71409722222</v>
      </c>
      <c r="Q65" s="79" t="s">
        <v>294</v>
      </c>
      <c r="R65" s="83" t="s">
        <v>422</v>
      </c>
      <c r="S65" s="79" t="s">
        <v>533</v>
      </c>
      <c r="T65" s="79" t="s">
        <v>561</v>
      </c>
      <c r="U65" s="79"/>
      <c r="V65" s="83" t="s">
        <v>722</v>
      </c>
      <c r="W65" s="81">
        <v>43741.71409722222</v>
      </c>
      <c r="X65" s="83" t="s">
        <v>776</v>
      </c>
      <c r="Y65" s="79"/>
      <c r="Z65" s="79"/>
      <c r="AA65" s="85" t="s">
        <v>945</v>
      </c>
      <c r="AB65" s="85" t="s">
        <v>1064</v>
      </c>
      <c r="AC65" s="79" t="b">
        <v>0</v>
      </c>
      <c r="AD65" s="79">
        <v>1</v>
      </c>
      <c r="AE65" s="85" t="s">
        <v>1069</v>
      </c>
      <c r="AF65" s="79" t="b">
        <v>0</v>
      </c>
      <c r="AG65" s="79" t="s">
        <v>1070</v>
      </c>
      <c r="AH65" s="79"/>
      <c r="AI65" s="85" t="s">
        <v>1066</v>
      </c>
      <c r="AJ65" s="79" t="b">
        <v>0</v>
      </c>
      <c r="AK65" s="79">
        <v>1</v>
      </c>
      <c r="AL65" s="85" t="s">
        <v>1066</v>
      </c>
      <c r="AM65" s="79" t="s">
        <v>1080</v>
      </c>
      <c r="AN65" s="79" t="b">
        <v>0</v>
      </c>
      <c r="AO65" s="85" t="s">
        <v>1064</v>
      </c>
      <c r="AP65" s="79" t="s">
        <v>176</v>
      </c>
      <c r="AQ65" s="79">
        <v>0</v>
      </c>
      <c r="AR65" s="79">
        <v>0</v>
      </c>
      <c r="AS65" s="79"/>
      <c r="AT65" s="79"/>
      <c r="AU65" s="79"/>
      <c r="AV65" s="79"/>
      <c r="AW65" s="79"/>
      <c r="AX65" s="79"/>
      <c r="AY65" s="79"/>
      <c r="AZ65" s="79"/>
      <c r="BA65">
        <v>3</v>
      </c>
      <c r="BB65" s="78" t="str">
        <f>REPLACE(INDEX(GroupVertices[Group],MATCH(Edges[[#This Row],[Vertex 1]],GroupVertices[Vertex],0)),1,1,"")</f>
        <v>7</v>
      </c>
      <c r="BC65" s="78" t="str">
        <f>REPLACE(INDEX(GroupVertices[Group],MATCH(Edges[[#This Row],[Vertex 2]],GroupVertices[Vertex],0)),1,1,"")</f>
        <v>7</v>
      </c>
      <c r="BD65" s="48">
        <v>0</v>
      </c>
      <c r="BE65" s="49">
        <v>0</v>
      </c>
      <c r="BF65" s="48">
        <v>2</v>
      </c>
      <c r="BG65" s="49">
        <v>10</v>
      </c>
      <c r="BH65" s="48">
        <v>0</v>
      </c>
      <c r="BI65" s="49">
        <v>0</v>
      </c>
      <c r="BJ65" s="48">
        <v>18</v>
      </c>
      <c r="BK65" s="49">
        <v>90</v>
      </c>
      <c r="BL65" s="48">
        <v>20</v>
      </c>
    </row>
    <row r="66" spans="1:64" ht="15">
      <c r="A66" s="64" t="s">
        <v>247</v>
      </c>
      <c r="B66" s="64" t="s">
        <v>247</v>
      </c>
      <c r="C66" s="65" t="s">
        <v>2149</v>
      </c>
      <c r="D66" s="66">
        <v>3</v>
      </c>
      <c r="E66" s="67" t="s">
        <v>136</v>
      </c>
      <c r="F66" s="68">
        <v>35</v>
      </c>
      <c r="G66" s="65"/>
      <c r="H66" s="69"/>
      <c r="I66" s="70"/>
      <c r="J66" s="70"/>
      <c r="K66" s="34" t="s">
        <v>65</v>
      </c>
      <c r="L66" s="77">
        <v>66</v>
      </c>
      <c r="M66" s="77"/>
      <c r="N66" s="72"/>
      <c r="O66" s="79" t="s">
        <v>176</v>
      </c>
      <c r="P66" s="81">
        <v>43742.454305555555</v>
      </c>
      <c r="Q66" s="79" t="s">
        <v>295</v>
      </c>
      <c r="R66" s="79"/>
      <c r="S66" s="79"/>
      <c r="T66" s="79" t="s">
        <v>562</v>
      </c>
      <c r="U66" s="79"/>
      <c r="V66" s="83" t="s">
        <v>722</v>
      </c>
      <c r="W66" s="81">
        <v>43742.454305555555</v>
      </c>
      <c r="X66" s="83" t="s">
        <v>777</v>
      </c>
      <c r="Y66" s="79"/>
      <c r="Z66" s="79"/>
      <c r="AA66" s="85" t="s">
        <v>946</v>
      </c>
      <c r="AB66" s="85" t="s">
        <v>1065</v>
      </c>
      <c r="AC66" s="79" t="b">
        <v>0</v>
      </c>
      <c r="AD66" s="79">
        <v>0</v>
      </c>
      <c r="AE66" s="85" t="s">
        <v>1069</v>
      </c>
      <c r="AF66" s="79" t="b">
        <v>0</v>
      </c>
      <c r="AG66" s="79" t="s">
        <v>1070</v>
      </c>
      <c r="AH66" s="79"/>
      <c r="AI66" s="85" t="s">
        <v>1066</v>
      </c>
      <c r="AJ66" s="79" t="b">
        <v>0</v>
      </c>
      <c r="AK66" s="79">
        <v>0</v>
      </c>
      <c r="AL66" s="85" t="s">
        <v>1066</v>
      </c>
      <c r="AM66" s="79" t="s">
        <v>1079</v>
      </c>
      <c r="AN66" s="79" t="b">
        <v>0</v>
      </c>
      <c r="AO66" s="85" t="s">
        <v>1065</v>
      </c>
      <c r="AP66" s="79" t="s">
        <v>176</v>
      </c>
      <c r="AQ66" s="79">
        <v>0</v>
      </c>
      <c r="AR66" s="79">
        <v>0</v>
      </c>
      <c r="AS66" s="79"/>
      <c r="AT66" s="79"/>
      <c r="AU66" s="79"/>
      <c r="AV66" s="79"/>
      <c r="AW66" s="79"/>
      <c r="AX66" s="79"/>
      <c r="AY66" s="79"/>
      <c r="AZ66" s="79"/>
      <c r="BA66">
        <v>3</v>
      </c>
      <c r="BB66" s="78" t="str">
        <f>REPLACE(INDEX(GroupVertices[Group],MATCH(Edges[[#This Row],[Vertex 1]],GroupVertices[Vertex],0)),1,1,"")</f>
        <v>7</v>
      </c>
      <c r="BC66" s="78" t="str">
        <f>REPLACE(INDEX(GroupVertices[Group],MATCH(Edges[[#This Row],[Vertex 2]],GroupVertices[Vertex],0)),1,1,"")</f>
        <v>7</v>
      </c>
      <c r="BD66" s="48">
        <v>0</v>
      </c>
      <c r="BE66" s="49">
        <v>0</v>
      </c>
      <c r="BF66" s="48">
        <v>0</v>
      </c>
      <c r="BG66" s="49">
        <v>0</v>
      </c>
      <c r="BH66" s="48">
        <v>0</v>
      </c>
      <c r="BI66" s="49">
        <v>0</v>
      </c>
      <c r="BJ66" s="48">
        <v>22</v>
      </c>
      <c r="BK66" s="49">
        <v>100</v>
      </c>
      <c r="BL66" s="48">
        <v>22</v>
      </c>
    </row>
    <row r="67" spans="1:64" ht="15">
      <c r="A67" s="64" t="s">
        <v>247</v>
      </c>
      <c r="B67" s="64" t="s">
        <v>247</v>
      </c>
      <c r="C67" s="65" t="s">
        <v>2149</v>
      </c>
      <c r="D67" s="66">
        <v>3</v>
      </c>
      <c r="E67" s="67" t="s">
        <v>136</v>
      </c>
      <c r="F67" s="68">
        <v>35</v>
      </c>
      <c r="G67" s="65"/>
      <c r="H67" s="69"/>
      <c r="I67" s="70"/>
      <c r="J67" s="70"/>
      <c r="K67" s="34" t="s">
        <v>65</v>
      </c>
      <c r="L67" s="77">
        <v>67</v>
      </c>
      <c r="M67" s="77"/>
      <c r="N67" s="72"/>
      <c r="O67" s="79" t="s">
        <v>176</v>
      </c>
      <c r="P67" s="81">
        <v>43742.63719907407</v>
      </c>
      <c r="Q67" s="79" t="s">
        <v>296</v>
      </c>
      <c r="R67" s="83" t="s">
        <v>423</v>
      </c>
      <c r="S67" s="79" t="s">
        <v>534</v>
      </c>
      <c r="T67" s="79" t="s">
        <v>563</v>
      </c>
      <c r="U67" s="79"/>
      <c r="V67" s="83" t="s">
        <v>722</v>
      </c>
      <c r="W67" s="81">
        <v>43742.63719907407</v>
      </c>
      <c r="X67" s="83" t="s">
        <v>778</v>
      </c>
      <c r="Y67" s="79"/>
      <c r="Z67" s="79"/>
      <c r="AA67" s="85" t="s">
        <v>947</v>
      </c>
      <c r="AB67" s="85" t="s">
        <v>946</v>
      </c>
      <c r="AC67" s="79" t="b">
        <v>0</v>
      </c>
      <c r="AD67" s="79">
        <v>0</v>
      </c>
      <c r="AE67" s="85" t="s">
        <v>1069</v>
      </c>
      <c r="AF67" s="79" t="b">
        <v>0</v>
      </c>
      <c r="AG67" s="79" t="s">
        <v>1070</v>
      </c>
      <c r="AH67" s="79"/>
      <c r="AI67" s="85" t="s">
        <v>1066</v>
      </c>
      <c r="AJ67" s="79" t="b">
        <v>0</v>
      </c>
      <c r="AK67" s="79">
        <v>0</v>
      </c>
      <c r="AL67" s="85" t="s">
        <v>1066</v>
      </c>
      <c r="AM67" s="79" t="s">
        <v>1080</v>
      </c>
      <c r="AN67" s="79" t="b">
        <v>0</v>
      </c>
      <c r="AO67" s="85" t="s">
        <v>946</v>
      </c>
      <c r="AP67" s="79" t="s">
        <v>176</v>
      </c>
      <c r="AQ67" s="79">
        <v>0</v>
      </c>
      <c r="AR67" s="79">
        <v>0</v>
      </c>
      <c r="AS67" s="79"/>
      <c r="AT67" s="79"/>
      <c r="AU67" s="79"/>
      <c r="AV67" s="79"/>
      <c r="AW67" s="79"/>
      <c r="AX67" s="79"/>
      <c r="AY67" s="79"/>
      <c r="AZ67" s="79"/>
      <c r="BA67">
        <v>3</v>
      </c>
      <c r="BB67" s="78" t="str">
        <f>REPLACE(INDEX(GroupVertices[Group],MATCH(Edges[[#This Row],[Vertex 1]],GroupVertices[Vertex],0)),1,1,"")</f>
        <v>7</v>
      </c>
      <c r="BC67" s="78" t="str">
        <f>REPLACE(INDEX(GroupVertices[Group],MATCH(Edges[[#This Row],[Vertex 2]],GroupVertices[Vertex],0)),1,1,"")</f>
        <v>7</v>
      </c>
      <c r="BD67" s="48">
        <v>0</v>
      </c>
      <c r="BE67" s="49">
        <v>0</v>
      </c>
      <c r="BF67" s="48">
        <v>0</v>
      </c>
      <c r="BG67" s="49">
        <v>0</v>
      </c>
      <c r="BH67" s="48">
        <v>0</v>
      </c>
      <c r="BI67" s="49">
        <v>0</v>
      </c>
      <c r="BJ67" s="48">
        <v>13</v>
      </c>
      <c r="BK67" s="49">
        <v>100</v>
      </c>
      <c r="BL67" s="48">
        <v>13</v>
      </c>
    </row>
    <row r="68" spans="1:64" ht="15">
      <c r="A68" s="64" t="s">
        <v>248</v>
      </c>
      <c r="B68" s="64" t="s">
        <v>236</v>
      </c>
      <c r="C68" s="65" t="s">
        <v>2149</v>
      </c>
      <c r="D68" s="66">
        <v>3</v>
      </c>
      <c r="E68" s="67" t="s">
        <v>132</v>
      </c>
      <c r="F68" s="68">
        <v>35</v>
      </c>
      <c r="G68" s="65"/>
      <c r="H68" s="69"/>
      <c r="I68" s="70"/>
      <c r="J68" s="70"/>
      <c r="K68" s="34" t="s">
        <v>65</v>
      </c>
      <c r="L68" s="77">
        <v>68</v>
      </c>
      <c r="M68" s="77"/>
      <c r="N68" s="72"/>
      <c r="O68" s="79" t="s">
        <v>261</v>
      </c>
      <c r="P68" s="81">
        <v>43742.75336805556</v>
      </c>
      <c r="Q68" s="79" t="s">
        <v>297</v>
      </c>
      <c r="R68" s="79"/>
      <c r="S68" s="79"/>
      <c r="T68" s="79" t="s">
        <v>564</v>
      </c>
      <c r="U68" s="79"/>
      <c r="V68" s="83" t="s">
        <v>723</v>
      </c>
      <c r="W68" s="81">
        <v>43742.75336805556</v>
      </c>
      <c r="X68" s="83" t="s">
        <v>779</v>
      </c>
      <c r="Y68" s="79"/>
      <c r="Z68" s="79"/>
      <c r="AA68" s="85" t="s">
        <v>948</v>
      </c>
      <c r="AB68" s="79"/>
      <c r="AC68" s="79" t="b">
        <v>0</v>
      </c>
      <c r="AD68" s="79">
        <v>0</v>
      </c>
      <c r="AE68" s="85" t="s">
        <v>1066</v>
      </c>
      <c r="AF68" s="79" t="b">
        <v>0</v>
      </c>
      <c r="AG68" s="79" t="s">
        <v>1070</v>
      </c>
      <c r="AH68" s="79"/>
      <c r="AI68" s="85" t="s">
        <v>1066</v>
      </c>
      <c r="AJ68" s="79" t="b">
        <v>0</v>
      </c>
      <c r="AK68" s="79">
        <v>2</v>
      </c>
      <c r="AL68" s="85" t="s">
        <v>926</v>
      </c>
      <c r="AM68" s="79" t="s">
        <v>1078</v>
      </c>
      <c r="AN68" s="79" t="b">
        <v>0</v>
      </c>
      <c r="AO68" s="85" t="s">
        <v>926</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1</v>
      </c>
      <c r="BE68" s="49">
        <v>7.142857142857143</v>
      </c>
      <c r="BF68" s="48">
        <v>0</v>
      </c>
      <c r="BG68" s="49">
        <v>0</v>
      </c>
      <c r="BH68" s="48">
        <v>0</v>
      </c>
      <c r="BI68" s="49">
        <v>0</v>
      </c>
      <c r="BJ68" s="48">
        <v>13</v>
      </c>
      <c r="BK68" s="49">
        <v>92.85714285714286</v>
      </c>
      <c r="BL68" s="48">
        <v>14</v>
      </c>
    </row>
    <row r="69" spans="1:64" ht="15">
      <c r="A69" s="64" t="s">
        <v>236</v>
      </c>
      <c r="B69" s="64" t="s">
        <v>236</v>
      </c>
      <c r="C69" s="65" t="s">
        <v>2149</v>
      </c>
      <c r="D69" s="66">
        <v>3</v>
      </c>
      <c r="E69" s="67" t="s">
        <v>136</v>
      </c>
      <c r="F69" s="68">
        <v>35</v>
      </c>
      <c r="G69" s="65"/>
      <c r="H69" s="69"/>
      <c r="I69" s="70"/>
      <c r="J69" s="70"/>
      <c r="K69" s="34" t="s">
        <v>65</v>
      </c>
      <c r="L69" s="77">
        <v>69</v>
      </c>
      <c r="M69" s="77"/>
      <c r="N69" s="72"/>
      <c r="O69" s="79" t="s">
        <v>176</v>
      </c>
      <c r="P69" s="81">
        <v>43726.5534375</v>
      </c>
      <c r="Q69" s="79" t="s">
        <v>298</v>
      </c>
      <c r="R69" s="79"/>
      <c r="S69" s="79"/>
      <c r="T69" s="79" t="s">
        <v>565</v>
      </c>
      <c r="U69" s="83" t="s">
        <v>584</v>
      </c>
      <c r="V69" s="83" t="s">
        <v>584</v>
      </c>
      <c r="W69" s="81">
        <v>43726.5534375</v>
      </c>
      <c r="X69" s="83" t="s">
        <v>780</v>
      </c>
      <c r="Y69" s="79"/>
      <c r="Z69" s="79"/>
      <c r="AA69" s="85" t="s">
        <v>949</v>
      </c>
      <c r="AB69" s="79"/>
      <c r="AC69" s="79" t="b">
        <v>0</v>
      </c>
      <c r="AD69" s="79">
        <v>20</v>
      </c>
      <c r="AE69" s="85" t="s">
        <v>1066</v>
      </c>
      <c r="AF69" s="79" t="b">
        <v>0</v>
      </c>
      <c r="AG69" s="79" t="s">
        <v>1070</v>
      </c>
      <c r="AH69" s="79"/>
      <c r="AI69" s="85" t="s">
        <v>1066</v>
      </c>
      <c r="AJ69" s="79" t="b">
        <v>0</v>
      </c>
      <c r="AK69" s="79">
        <v>5</v>
      </c>
      <c r="AL69" s="85" t="s">
        <v>1066</v>
      </c>
      <c r="AM69" s="79" t="s">
        <v>1079</v>
      </c>
      <c r="AN69" s="79" t="b">
        <v>0</v>
      </c>
      <c r="AO69" s="85" t="s">
        <v>949</v>
      </c>
      <c r="AP69" s="79" t="s">
        <v>1084</v>
      </c>
      <c r="AQ69" s="79">
        <v>0</v>
      </c>
      <c r="AR69" s="79">
        <v>0</v>
      </c>
      <c r="AS69" s="79"/>
      <c r="AT69" s="79"/>
      <c r="AU69" s="79"/>
      <c r="AV69" s="79"/>
      <c r="AW69" s="79"/>
      <c r="AX69" s="79"/>
      <c r="AY69" s="79"/>
      <c r="AZ69" s="79"/>
      <c r="BA69">
        <v>6</v>
      </c>
      <c r="BB69" s="78" t="str">
        <f>REPLACE(INDEX(GroupVertices[Group],MATCH(Edges[[#This Row],[Vertex 1]],GroupVertices[Vertex],0)),1,1,"")</f>
        <v>1</v>
      </c>
      <c r="BC69" s="78" t="str">
        <f>REPLACE(INDEX(GroupVertices[Group],MATCH(Edges[[#This Row],[Vertex 2]],GroupVertices[Vertex],0)),1,1,"")</f>
        <v>1</v>
      </c>
      <c r="BD69" s="48">
        <v>2</v>
      </c>
      <c r="BE69" s="49">
        <v>4.878048780487805</v>
      </c>
      <c r="BF69" s="48">
        <v>0</v>
      </c>
      <c r="BG69" s="49">
        <v>0</v>
      </c>
      <c r="BH69" s="48">
        <v>0</v>
      </c>
      <c r="BI69" s="49">
        <v>0</v>
      </c>
      <c r="BJ69" s="48">
        <v>39</v>
      </c>
      <c r="BK69" s="49">
        <v>95.1219512195122</v>
      </c>
      <c r="BL69" s="48">
        <v>41</v>
      </c>
    </row>
    <row r="70" spans="1:64" ht="15">
      <c r="A70" s="64" t="s">
        <v>236</v>
      </c>
      <c r="B70" s="64" t="s">
        <v>236</v>
      </c>
      <c r="C70" s="65" t="s">
        <v>2149</v>
      </c>
      <c r="D70" s="66">
        <v>3</v>
      </c>
      <c r="E70" s="67" t="s">
        <v>136</v>
      </c>
      <c r="F70" s="68">
        <v>35</v>
      </c>
      <c r="G70" s="65"/>
      <c r="H70" s="69"/>
      <c r="I70" s="70"/>
      <c r="J70" s="70"/>
      <c r="K70" s="34" t="s">
        <v>65</v>
      </c>
      <c r="L70" s="77">
        <v>70</v>
      </c>
      <c r="M70" s="77"/>
      <c r="N70" s="72"/>
      <c r="O70" s="79" t="s">
        <v>176</v>
      </c>
      <c r="P70" s="81">
        <v>43735.28820601852</v>
      </c>
      <c r="Q70" s="79" t="s">
        <v>299</v>
      </c>
      <c r="R70" s="79"/>
      <c r="S70" s="79"/>
      <c r="T70" s="79" t="s">
        <v>566</v>
      </c>
      <c r="U70" s="83" t="s">
        <v>585</v>
      </c>
      <c r="V70" s="83" t="s">
        <v>585</v>
      </c>
      <c r="W70" s="81">
        <v>43735.28820601852</v>
      </c>
      <c r="X70" s="83" t="s">
        <v>781</v>
      </c>
      <c r="Y70" s="79"/>
      <c r="Z70" s="79"/>
      <c r="AA70" s="85" t="s">
        <v>950</v>
      </c>
      <c r="AB70" s="79"/>
      <c r="AC70" s="79" t="b">
        <v>0</v>
      </c>
      <c r="AD70" s="79">
        <v>13</v>
      </c>
      <c r="AE70" s="85" t="s">
        <v>1066</v>
      </c>
      <c r="AF70" s="79" t="b">
        <v>0</v>
      </c>
      <c r="AG70" s="79" t="s">
        <v>1070</v>
      </c>
      <c r="AH70" s="79"/>
      <c r="AI70" s="85" t="s">
        <v>1066</v>
      </c>
      <c r="AJ70" s="79" t="b">
        <v>0</v>
      </c>
      <c r="AK70" s="79">
        <v>4</v>
      </c>
      <c r="AL70" s="85" t="s">
        <v>1066</v>
      </c>
      <c r="AM70" s="79" t="s">
        <v>1079</v>
      </c>
      <c r="AN70" s="79" t="b">
        <v>0</v>
      </c>
      <c r="AO70" s="85" t="s">
        <v>950</v>
      </c>
      <c r="AP70" s="79" t="s">
        <v>176</v>
      </c>
      <c r="AQ70" s="79">
        <v>0</v>
      </c>
      <c r="AR70" s="79">
        <v>0</v>
      </c>
      <c r="AS70" s="79"/>
      <c r="AT70" s="79"/>
      <c r="AU70" s="79"/>
      <c r="AV70" s="79"/>
      <c r="AW70" s="79"/>
      <c r="AX70" s="79"/>
      <c r="AY70" s="79"/>
      <c r="AZ70" s="79"/>
      <c r="BA70">
        <v>6</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20</v>
      </c>
      <c r="BK70" s="49">
        <v>100</v>
      </c>
      <c r="BL70" s="48">
        <v>20</v>
      </c>
    </row>
    <row r="71" spans="1:64" ht="15">
      <c r="A71" s="64" t="s">
        <v>236</v>
      </c>
      <c r="B71" s="64" t="s">
        <v>236</v>
      </c>
      <c r="C71" s="65" t="s">
        <v>2149</v>
      </c>
      <c r="D71" s="66">
        <v>3</v>
      </c>
      <c r="E71" s="67" t="s">
        <v>136</v>
      </c>
      <c r="F71" s="68">
        <v>35</v>
      </c>
      <c r="G71" s="65"/>
      <c r="H71" s="69"/>
      <c r="I71" s="70"/>
      <c r="J71" s="70"/>
      <c r="K71" s="34" t="s">
        <v>65</v>
      </c>
      <c r="L71" s="77">
        <v>71</v>
      </c>
      <c r="M71" s="77"/>
      <c r="N71" s="72"/>
      <c r="O71" s="79" t="s">
        <v>176</v>
      </c>
      <c r="P71" s="81">
        <v>43740.25372685185</v>
      </c>
      <c r="Q71" s="79" t="s">
        <v>300</v>
      </c>
      <c r="R71" s="79"/>
      <c r="S71" s="79"/>
      <c r="T71" s="79" t="s">
        <v>567</v>
      </c>
      <c r="U71" s="83" t="s">
        <v>586</v>
      </c>
      <c r="V71" s="83" t="s">
        <v>586</v>
      </c>
      <c r="W71" s="81">
        <v>43740.25372685185</v>
      </c>
      <c r="X71" s="83" t="s">
        <v>782</v>
      </c>
      <c r="Y71" s="79"/>
      <c r="Z71" s="79"/>
      <c r="AA71" s="85" t="s">
        <v>951</v>
      </c>
      <c r="AB71" s="79"/>
      <c r="AC71" s="79" t="b">
        <v>0</v>
      </c>
      <c r="AD71" s="79">
        <v>2</v>
      </c>
      <c r="AE71" s="85" t="s">
        <v>1066</v>
      </c>
      <c r="AF71" s="79" t="b">
        <v>0</v>
      </c>
      <c r="AG71" s="79" t="s">
        <v>1070</v>
      </c>
      <c r="AH71" s="79"/>
      <c r="AI71" s="85" t="s">
        <v>1066</v>
      </c>
      <c r="AJ71" s="79" t="b">
        <v>0</v>
      </c>
      <c r="AK71" s="79">
        <v>0</v>
      </c>
      <c r="AL71" s="85" t="s">
        <v>1066</v>
      </c>
      <c r="AM71" s="79" t="s">
        <v>1079</v>
      </c>
      <c r="AN71" s="79" t="b">
        <v>0</v>
      </c>
      <c r="AO71" s="85" t="s">
        <v>951</v>
      </c>
      <c r="AP71" s="79" t="s">
        <v>176</v>
      </c>
      <c r="AQ71" s="79">
        <v>0</v>
      </c>
      <c r="AR71" s="79">
        <v>0</v>
      </c>
      <c r="AS71" s="79"/>
      <c r="AT71" s="79"/>
      <c r="AU71" s="79"/>
      <c r="AV71" s="79"/>
      <c r="AW71" s="79"/>
      <c r="AX71" s="79"/>
      <c r="AY71" s="79"/>
      <c r="AZ71" s="79"/>
      <c r="BA71">
        <v>6</v>
      </c>
      <c r="BB71" s="78" t="str">
        <f>REPLACE(INDEX(GroupVertices[Group],MATCH(Edges[[#This Row],[Vertex 1]],GroupVertices[Vertex],0)),1,1,"")</f>
        <v>1</v>
      </c>
      <c r="BC71" s="78" t="str">
        <f>REPLACE(INDEX(GroupVertices[Group],MATCH(Edges[[#This Row],[Vertex 2]],GroupVertices[Vertex],0)),1,1,"")</f>
        <v>1</v>
      </c>
      <c r="BD71" s="48">
        <v>0</v>
      </c>
      <c r="BE71" s="49">
        <v>0</v>
      </c>
      <c r="BF71" s="48">
        <v>1</v>
      </c>
      <c r="BG71" s="49">
        <v>5.882352941176471</v>
      </c>
      <c r="BH71" s="48">
        <v>0</v>
      </c>
      <c r="BI71" s="49">
        <v>0</v>
      </c>
      <c r="BJ71" s="48">
        <v>16</v>
      </c>
      <c r="BK71" s="49">
        <v>94.11764705882354</v>
      </c>
      <c r="BL71" s="48">
        <v>17</v>
      </c>
    </row>
    <row r="72" spans="1:64" ht="15">
      <c r="A72" s="64" t="s">
        <v>236</v>
      </c>
      <c r="B72" s="64" t="s">
        <v>236</v>
      </c>
      <c r="C72" s="65" t="s">
        <v>2149</v>
      </c>
      <c r="D72" s="66">
        <v>3</v>
      </c>
      <c r="E72" s="67" t="s">
        <v>136</v>
      </c>
      <c r="F72" s="68">
        <v>35</v>
      </c>
      <c r="G72" s="65"/>
      <c r="H72" s="69"/>
      <c r="I72" s="70"/>
      <c r="J72" s="70"/>
      <c r="K72" s="34" t="s">
        <v>65</v>
      </c>
      <c r="L72" s="77">
        <v>72</v>
      </c>
      <c r="M72" s="77"/>
      <c r="N72" s="72"/>
      <c r="O72" s="79" t="s">
        <v>176</v>
      </c>
      <c r="P72" s="81">
        <v>43740.263402777775</v>
      </c>
      <c r="Q72" s="79" t="s">
        <v>301</v>
      </c>
      <c r="R72" s="79"/>
      <c r="S72" s="79"/>
      <c r="T72" s="79" t="s">
        <v>568</v>
      </c>
      <c r="U72" s="83" t="s">
        <v>587</v>
      </c>
      <c r="V72" s="83" t="s">
        <v>587</v>
      </c>
      <c r="W72" s="81">
        <v>43740.263402777775</v>
      </c>
      <c r="X72" s="83" t="s">
        <v>783</v>
      </c>
      <c r="Y72" s="79"/>
      <c r="Z72" s="79"/>
      <c r="AA72" s="85" t="s">
        <v>952</v>
      </c>
      <c r="AB72" s="79"/>
      <c r="AC72" s="79" t="b">
        <v>0</v>
      </c>
      <c r="AD72" s="79">
        <v>3</v>
      </c>
      <c r="AE72" s="85" t="s">
        <v>1066</v>
      </c>
      <c r="AF72" s="79" t="b">
        <v>0</v>
      </c>
      <c r="AG72" s="79" t="s">
        <v>1070</v>
      </c>
      <c r="AH72" s="79"/>
      <c r="AI72" s="85" t="s">
        <v>1066</v>
      </c>
      <c r="AJ72" s="79" t="b">
        <v>0</v>
      </c>
      <c r="AK72" s="79">
        <v>0</v>
      </c>
      <c r="AL72" s="85" t="s">
        <v>1066</v>
      </c>
      <c r="AM72" s="79" t="s">
        <v>1079</v>
      </c>
      <c r="AN72" s="79" t="b">
        <v>0</v>
      </c>
      <c r="AO72" s="85" t="s">
        <v>952</v>
      </c>
      <c r="AP72" s="79" t="s">
        <v>176</v>
      </c>
      <c r="AQ72" s="79">
        <v>0</v>
      </c>
      <c r="AR72" s="79">
        <v>0</v>
      </c>
      <c r="AS72" s="79"/>
      <c r="AT72" s="79"/>
      <c r="AU72" s="79"/>
      <c r="AV72" s="79"/>
      <c r="AW72" s="79"/>
      <c r="AX72" s="79"/>
      <c r="AY72" s="79"/>
      <c r="AZ72" s="79"/>
      <c r="BA72">
        <v>6</v>
      </c>
      <c r="BB72" s="78" t="str">
        <f>REPLACE(INDEX(GroupVertices[Group],MATCH(Edges[[#This Row],[Vertex 1]],GroupVertices[Vertex],0)),1,1,"")</f>
        <v>1</v>
      </c>
      <c r="BC72" s="78" t="str">
        <f>REPLACE(INDEX(GroupVertices[Group],MATCH(Edges[[#This Row],[Vertex 2]],GroupVertices[Vertex],0)),1,1,"")</f>
        <v>1</v>
      </c>
      <c r="BD72" s="48">
        <v>0</v>
      </c>
      <c r="BE72" s="49">
        <v>0</v>
      </c>
      <c r="BF72" s="48">
        <v>3</v>
      </c>
      <c r="BG72" s="49">
        <v>12.5</v>
      </c>
      <c r="BH72" s="48">
        <v>0</v>
      </c>
      <c r="BI72" s="49">
        <v>0</v>
      </c>
      <c r="BJ72" s="48">
        <v>21</v>
      </c>
      <c r="BK72" s="49">
        <v>87.5</v>
      </c>
      <c r="BL72" s="48">
        <v>24</v>
      </c>
    </row>
    <row r="73" spans="1:64" ht="15">
      <c r="A73" s="64" t="s">
        <v>236</v>
      </c>
      <c r="B73" s="64" t="s">
        <v>236</v>
      </c>
      <c r="C73" s="65" t="s">
        <v>2149</v>
      </c>
      <c r="D73" s="66">
        <v>3</v>
      </c>
      <c r="E73" s="67" t="s">
        <v>136</v>
      </c>
      <c r="F73" s="68">
        <v>35</v>
      </c>
      <c r="G73" s="65"/>
      <c r="H73" s="69"/>
      <c r="I73" s="70"/>
      <c r="J73" s="70"/>
      <c r="K73" s="34" t="s">
        <v>65</v>
      </c>
      <c r="L73" s="77">
        <v>73</v>
      </c>
      <c r="M73" s="77"/>
      <c r="N73" s="72"/>
      <c r="O73" s="79" t="s">
        <v>176</v>
      </c>
      <c r="P73" s="81">
        <v>43740.279965277776</v>
      </c>
      <c r="Q73" s="79" t="s">
        <v>302</v>
      </c>
      <c r="R73" s="79"/>
      <c r="S73" s="79"/>
      <c r="T73" s="79" t="s">
        <v>569</v>
      </c>
      <c r="U73" s="79"/>
      <c r="V73" s="83" t="s">
        <v>711</v>
      </c>
      <c r="W73" s="81">
        <v>43740.279965277776</v>
      </c>
      <c r="X73" s="83" t="s">
        <v>784</v>
      </c>
      <c r="Y73" s="79"/>
      <c r="Z73" s="79"/>
      <c r="AA73" s="85" t="s">
        <v>953</v>
      </c>
      <c r="AB73" s="79"/>
      <c r="AC73" s="79" t="b">
        <v>0</v>
      </c>
      <c r="AD73" s="79">
        <v>5</v>
      </c>
      <c r="AE73" s="85" t="s">
        <v>1066</v>
      </c>
      <c r="AF73" s="79" t="b">
        <v>0</v>
      </c>
      <c r="AG73" s="79" t="s">
        <v>1070</v>
      </c>
      <c r="AH73" s="79"/>
      <c r="AI73" s="85" t="s">
        <v>1066</v>
      </c>
      <c r="AJ73" s="79" t="b">
        <v>0</v>
      </c>
      <c r="AK73" s="79">
        <v>1</v>
      </c>
      <c r="AL73" s="85" t="s">
        <v>1066</v>
      </c>
      <c r="AM73" s="79" t="s">
        <v>1079</v>
      </c>
      <c r="AN73" s="79" t="b">
        <v>0</v>
      </c>
      <c r="AO73" s="85" t="s">
        <v>953</v>
      </c>
      <c r="AP73" s="79" t="s">
        <v>176</v>
      </c>
      <c r="AQ73" s="79">
        <v>0</v>
      </c>
      <c r="AR73" s="79">
        <v>0</v>
      </c>
      <c r="AS73" s="79"/>
      <c r="AT73" s="79"/>
      <c r="AU73" s="79"/>
      <c r="AV73" s="79"/>
      <c r="AW73" s="79"/>
      <c r="AX73" s="79"/>
      <c r="AY73" s="79"/>
      <c r="AZ73" s="79"/>
      <c r="BA73">
        <v>6</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26</v>
      </c>
      <c r="BK73" s="49">
        <v>100</v>
      </c>
      <c r="BL73" s="48">
        <v>26</v>
      </c>
    </row>
    <row r="74" spans="1:64" ht="15">
      <c r="A74" s="64" t="s">
        <v>236</v>
      </c>
      <c r="B74" s="64" t="s">
        <v>236</v>
      </c>
      <c r="C74" s="65" t="s">
        <v>2149</v>
      </c>
      <c r="D74" s="66">
        <v>3</v>
      </c>
      <c r="E74" s="67" t="s">
        <v>136</v>
      </c>
      <c r="F74" s="68">
        <v>35</v>
      </c>
      <c r="G74" s="65"/>
      <c r="H74" s="69"/>
      <c r="I74" s="70"/>
      <c r="J74" s="70"/>
      <c r="K74" s="34" t="s">
        <v>65</v>
      </c>
      <c r="L74" s="77">
        <v>74</v>
      </c>
      <c r="M74" s="77"/>
      <c r="N74" s="72"/>
      <c r="O74" s="79" t="s">
        <v>176</v>
      </c>
      <c r="P74" s="81">
        <v>43740.28833333333</v>
      </c>
      <c r="Q74" s="79" t="s">
        <v>303</v>
      </c>
      <c r="R74" s="83" t="s">
        <v>424</v>
      </c>
      <c r="S74" s="79" t="s">
        <v>532</v>
      </c>
      <c r="T74" s="79" t="s">
        <v>570</v>
      </c>
      <c r="U74" s="79"/>
      <c r="V74" s="83" t="s">
        <v>711</v>
      </c>
      <c r="W74" s="81">
        <v>43740.28833333333</v>
      </c>
      <c r="X74" s="83" t="s">
        <v>785</v>
      </c>
      <c r="Y74" s="79"/>
      <c r="Z74" s="79"/>
      <c r="AA74" s="85" t="s">
        <v>954</v>
      </c>
      <c r="AB74" s="79"/>
      <c r="AC74" s="79" t="b">
        <v>0</v>
      </c>
      <c r="AD74" s="79">
        <v>2</v>
      </c>
      <c r="AE74" s="85" t="s">
        <v>1066</v>
      </c>
      <c r="AF74" s="79" t="b">
        <v>0</v>
      </c>
      <c r="AG74" s="79" t="s">
        <v>1070</v>
      </c>
      <c r="AH74" s="79"/>
      <c r="AI74" s="85" t="s">
        <v>1066</v>
      </c>
      <c r="AJ74" s="79" t="b">
        <v>0</v>
      </c>
      <c r="AK74" s="79">
        <v>0</v>
      </c>
      <c r="AL74" s="85" t="s">
        <v>1066</v>
      </c>
      <c r="AM74" s="79" t="s">
        <v>1079</v>
      </c>
      <c r="AN74" s="79" t="b">
        <v>0</v>
      </c>
      <c r="AO74" s="85" t="s">
        <v>954</v>
      </c>
      <c r="AP74" s="79" t="s">
        <v>176</v>
      </c>
      <c r="AQ74" s="79">
        <v>0</v>
      </c>
      <c r="AR74" s="79">
        <v>0</v>
      </c>
      <c r="AS74" s="79"/>
      <c r="AT74" s="79"/>
      <c r="AU74" s="79"/>
      <c r="AV74" s="79"/>
      <c r="AW74" s="79"/>
      <c r="AX74" s="79"/>
      <c r="AY74" s="79"/>
      <c r="AZ74" s="79"/>
      <c r="BA74">
        <v>6</v>
      </c>
      <c r="BB74" s="78" t="str">
        <f>REPLACE(INDEX(GroupVertices[Group],MATCH(Edges[[#This Row],[Vertex 1]],GroupVertices[Vertex],0)),1,1,"")</f>
        <v>1</v>
      </c>
      <c r="BC74" s="78" t="str">
        <f>REPLACE(INDEX(GroupVertices[Group],MATCH(Edges[[#This Row],[Vertex 2]],GroupVertices[Vertex],0)),1,1,"")</f>
        <v>1</v>
      </c>
      <c r="BD74" s="48">
        <v>1</v>
      </c>
      <c r="BE74" s="49">
        <v>4.3478260869565215</v>
      </c>
      <c r="BF74" s="48">
        <v>0</v>
      </c>
      <c r="BG74" s="49">
        <v>0</v>
      </c>
      <c r="BH74" s="48">
        <v>0</v>
      </c>
      <c r="BI74" s="49">
        <v>0</v>
      </c>
      <c r="BJ74" s="48">
        <v>22</v>
      </c>
      <c r="BK74" s="49">
        <v>95.65217391304348</v>
      </c>
      <c r="BL74" s="48">
        <v>23</v>
      </c>
    </row>
    <row r="75" spans="1:64" ht="15">
      <c r="A75" s="64" t="s">
        <v>249</v>
      </c>
      <c r="B75" s="64" t="s">
        <v>236</v>
      </c>
      <c r="C75" s="65" t="s">
        <v>2149</v>
      </c>
      <c r="D75" s="66">
        <v>3</v>
      </c>
      <c r="E75" s="67" t="s">
        <v>136</v>
      </c>
      <c r="F75" s="68">
        <v>35</v>
      </c>
      <c r="G75" s="65"/>
      <c r="H75" s="69"/>
      <c r="I75" s="70"/>
      <c r="J75" s="70"/>
      <c r="K75" s="34" t="s">
        <v>65</v>
      </c>
      <c r="L75" s="77">
        <v>75</v>
      </c>
      <c r="M75" s="77"/>
      <c r="N75" s="72"/>
      <c r="O75" s="79" t="s">
        <v>261</v>
      </c>
      <c r="P75" s="81">
        <v>43738.46849537037</v>
      </c>
      <c r="Q75" s="79" t="s">
        <v>270</v>
      </c>
      <c r="R75" s="79"/>
      <c r="S75" s="79"/>
      <c r="T75" s="79" t="s">
        <v>540</v>
      </c>
      <c r="U75" s="79"/>
      <c r="V75" s="83" t="s">
        <v>724</v>
      </c>
      <c r="W75" s="81">
        <v>43738.46849537037</v>
      </c>
      <c r="X75" s="83" t="s">
        <v>786</v>
      </c>
      <c r="Y75" s="79"/>
      <c r="Z75" s="79"/>
      <c r="AA75" s="85" t="s">
        <v>955</v>
      </c>
      <c r="AB75" s="79"/>
      <c r="AC75" s="79" t="b">
        <v>0</v>
      </c>
      <c r="AD75" s="79">
        <v>0</v>
      </c>
      <c r="AE75" s="85" t="s">
        <v>1066</v>
      </c>
      <c r="AF75" s="79" t="b">
        <v>0</v>
      </c>
      <c r="AG75" s="79" t="s">
        <v>1070</v>
      </c>
      <c r="AH75" s="79"/>
      <c r="AI75" s="85" t="s">
        <v>1066</v>
      </c>
      <c r="AJ75" s="79" t="b">
        <v>0</v>
      </c>
      <c r="AK75" s="79">
        <v>5</v>
      </c>
      <c r="AL75" s="85" t="s">
        <v>949</v>
      </c>
      <c r="AM75" s="79" t="s">
        <v>1078</v>
      </c>
      <c r="AN75" s="79" t="b">
        <v>0</v>
      </c>
      <c r="AO75" s="85" t="s">
        <v>949</v>
      </c>
      <c r="AP75" s="79" t="s">
        <v>176</v>
      </c>
      <c r="AQ75" s="79">
        <v>0</v>
      </c>
      <c r="AR75" s="79">
        <v>0</v>
      </c>
      <c r="AS75" s="79"/>
      <c r="AT75" s="79"/>
      <c r="AU75" s="79"/>
      <c r="AV75" s="79"/>
      <c r="AW75" s="79"/>
      <c r="AX75" s="79"/>
      <c r="AY75" s="79"/>
      <c r="AZ75" s="79"/>
      <c r="BA75">
        <v>2</v>
      </c>
      <c r="BB75" s="78" t="str">
        <f>REPLACE(INDEX(GroupVertices[Group],MATCH(Edges[[#This Row],[Vertex 1]],GroupVertices[Vertex],0)),1,1,"")</f>
        <v>1</v>
      </c>
      <c r="BC75" s="78" t="str">
        <f>REPLACE(INDEX(GroupVertices[Group],MATCH(Edges[[#This Row],[Vertex 2]],GroupVertices[Vertex],0)),1,1,"")</f>
        <v>1</v>
      </c>
      <c r="BD75" s="48">
        <v>1</v>
      </c>
      <c r="BE75" s="49">
        <v>4.761904761904762</v>
      </c>
      <c r="BF75" s="48">
        <v>0</v>
      </c>
      <c r="BG75" s="49">
        <v>0</v>
      </c>
      <c r="BH75" s="48">
        <v>0</v>
      </c>
      <c r="BI75" s="49">
        <v>0</v>
      </c>
      <c r="BJ75" s="48">
        <v>20</v>
      </c>
      <c r="BK75" s="49">
        <v>95.23809523809524</v>
      </c>
      <c r="BL75" s="48">
        <v>21</v>
      </c>
    </row>
    <row r="76" spans="1:64" ht="15">
      <c r="A76" s="64" t="s">
        <v>249</v>
      </c>
      <c r="B76" s="64" t="s">
        <v>236</v>
      </c>
      <c r="C76" s="65" t="s">
        <v>2149</v>
      </c>
      <c r="D76" s="66">
        <v>3</v>
      </c>
      <c r="E76" s="67" t="s">
        <v>136</v>
      </c>
      <c r="F76" s="68">
        <v>35</v>
      </c>
      <c r="G76" s="65"/>
      <c r="H76" s="69"/>
      <c r="I76" s="70"/>
      <c r="J76" s="70"/>
      <c r="K76" s="34" t="s">
        <v>65</v>
      </c>
      <c r="L76" s="77">
        <v>76</v>
      </c>
      <c r="M76" s="77"/>
      <c r="N76" s="72"/>
      <c r="O76" s="79" t="s">
        <v>261</v>
      </c>
      <c r="P76" s="81">
        <v>43742.801469907405</v>
      </c>
      <c r="Q76" s="79" t="s">
        <v>297</v>
      </c>
      <c r="R76" s="79"/>
      <c r="S76" s="79"/>
      <c r="T76" s="79" t="s">
        <v>564</v>
      </c>
      <c r="U76" s="79"/>
      <c r="V76" s="83" t="s">
        <v>724</v>
      </c>
      <c r="W76" s="81">
        <v>43742.801469907405</v>
      </c>
      <c r="X76" s="83" t="s">
        <v>787</v>
      </c>
      <c r="Y76" s="79"/>
      <c r="Z76" s="79"/>
      <c r="AA76" s="85" t="s">
        <v>956</v>
      </c>
      <c r="AB76" s="79"/>
      <c r="AC76" s="79" t="b">
        <v>0</v>
      </c>
      <c r="AD76" s="79">
        <v>0</v>
      </c>
      <c r="AE76" s="85" t="s">
        <v>1066</v>
      </c>
      <c r="AF76" s="79" t="b">
        <v>0</v>
      </c>
      <c r="AG76" s="79" t="s">
        <v>1070</v>
      </c>
      <c r="AH76" s="79"/>
      <c r="AI76" s="85" t="s">
        <v>1066</v>
      </c>
      <c r="AJ76" s="79" t="b">
        <v>0</v>
      </c>
      <c r="AK76" s="79">
        <v>2</v>
      </c>
      <c r="AL76" s="85" t="s">
        <v>926</v>
      </c>
      <c r="AM76" s="79" t="s">
        <v>1078</v>
      </c>
      <c r="AN76" s="79" t="b">
        <v>0</v>
      </c>
      <c r="AO76" s="85" t="s">
        <v>926</v>
      </c>
      <c r="AP76" s="79" t="s">
        <v>176</v>
      </c>
      <c r="AQ76" s="79">
        <v>0</v>
      </c>
      <c r="AR76" s="79">
        <v>0</v>
      </c>
      <c r="AS76" s="79"/>
      <c r="AT76" s="79"/>
      <c r="AU76" s="79"/>
      <c r="AV76" s="79"/>
      <c r="AW76" s="79"/>
      <c r="AX76" s="79"/>
      <c r="AY76" s="79"/>
      <c r="AZ76" s="79"/>
      <c r="BA76">
        <v>2</v>
      </c>
      <c r="BB76" s="78" t="str">
        <f>REPLACE(INDEX(GroupVertices[Group],MATCH(Edges[[#This Row],[Vertex 1]],GroupVertices[Vertex],0)),1,1,"")</f>
        <v>1</v>
      </c>
      <c r="BC76" s="78" t="str">
        <f>REPLACE(INDEX(GroupVertices[Group],MATCH(Edges[[#This Row],[Vertex 2]],GroupVertices[Vertex],0)),1,1,"")</f>
        <v>1</v>
      </c>
      <c r="BD76" s="48">
        <v>1</v>
      </c>
      <c r="BE76" s="49">
        <v>7.142857142857143</v>
      </c>
      <c r="BF76" s="48">
        <v>0</v>
      </c>
      <c r="BG76" s="49">
        <v>0</v>
      </c>
      <c r="BH76" s="48">
        <v>0</v>
      </c>
      <c r="BI76" s="49">
        <v>0</v>
      </c>
      <c r="BJ76" s="48">
        <v>13</v>
      </c>
      <c r="BK76" s="49">
        <v>92.85714285714286</v>
      </c>
      <c r="BL76" s="48">
        <v>14</v>
      </c>
    </row>
    <row r="77" spans="1:64" ht="15">
      <c r="A77" s="64" t="s">
        <v>250</v>
      </c>
      <c r="B77" s="64" t="s">
        <v>250</v>
      </c>
      <c r="C77" s="65" t="s">
        <v>2149</v>
      </c>
      <c r="D77" s="66">
        <v>3</v>
      </c>
      <c r="E77" s="67" t="s">
        <v>132</v>
      </c>
      <c r="F77" s="68">
        <v>35</v>
      </c>
      <c r="G77" s="65"/>
      <c r="H77" s="69"/>
      <c r="I77" s="70"/>
      <c r="J77" s="70"/>
      <c r="K77" s="34" t="s">
        <v>65</v>
      </c>
      <c r="L77" s="77">
        <v>77</v>
      </c>
      <c r="M77" s="77"/>
      <c r="N77" s="72"/>
      <c r="O77" s="79" t="s">
        <v>176</v>
      </c>
      <c r="P77" s="81">
        <v>43745.87763888889</v>
      </c>
      <c r="Q77" s="79" t="s">
        <v>304</v>
      </c>
      <c r="R77" s="79"/>
      <c r="S77" s="79"/>
      <c r="T77" s="79" t="s">
        <v>571</v>
      </c>
      <c r="U77" s="83" t="s">
        <v>588</v>
      </c>
      <c r="V77" s="83" t="s">
        <v>588</v>
      </c>
      <c r="W77" s="81">
        <v>43745.87763888889</v>
      </c>
      <c r="X77" s="83" t="s">
        <v>788</v>
      </c>
      <c r="Y77" s="79"/>
      <c r="Z77" s="79"/>
      <c r="AA77" s="85" t="s">
        <v>957</v>
      </c>
      <c r="AB77" s="79"/>
      <c r="AC77" s="79" t="b">
        <v>0</v>
      </c>
      <c r="AD77" s="79">
        <v>2</v>
      </c>
      <c r="AE77" s="85" t="s">
        <v>1066</v>
      </c>
      <c r="AF77" s="79" t="b">
        <v>0</v>
      </c>
      <c r="AG77" s="79" t="s">
        <v>1070</v>
      </c>
      <c r="AH77" s="79"/>
      <c r="AI77" s="85" t="s">
        <v>1066</v>
      </c>
      <c r="AJ77" s="79" t="b">
        <v>0</v>
      </c>
      <c r="AK77" s="79">
        <v>0</v>
      </c>
      <c r="AL77" s="85" t="s">
        <v>1066</v>
      </c>
      <c r="AM77" s="79" t="s">
        <v>1078</v>
      </c>
      <c r="AN77" s="79" t="b">
        <v>0</v>
      </c>
      <c r="AO77" s="85" t="s">
        <v>957</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v>2</v>
      </c>
      <c r="BE77" s="49">
        <v>7.407407407407407</v>
      </c>
      <c r="BF77" s="48">
        <v>0</v>
      </c>
      <c r="BG77" s="49">
        <v>0</v>
      </c>
      <c r="BH77" s="48">
        <v>0</v>
      </c>
      <c r="BI77" s="49">
        <v>0</v>
      </c>
      <c r="BJ77" s="48">
        <v>25</v>
      </c>
      <c r="BK77" s="49">
        <v>92.5925925925926</v>
      </c>
      <c r="BL77" s="48">
        <v>27</v>
      </c>
    </row>
    <row r="78" spans="1:64" ht="15">
      <c r="A78" s="64" t="s">
        <v>251</v>
      </c>
      <c r="B78" s="64" t="s">
        <v>259</v>
      </c>
      <c r="C78" s="65" t="s">
        <v>2149</v>
      </c>
      <c r="D78" s="66">
        <v>3</v>
      </c>
      <c r="E78" s="67" t="s">
        <v>136</v>
      </c>
      <c r="F78" s="68">
        <v>35</v>
      </c>
      <c r="G78" s="65"/>
      <c r="H78" s="69"/>
      <c r="I78" s="70"/>
      <c r="J78" s="70"/>
      <c r="K78" s="34" t="s">
        <v>65</v>
      </c>
      <c r="L78" s="77">
        <v>78</v>
      </c>
      <c r="M78" s="77"/>
      <c r="N78" s="72"/>
      <c r="O78" s="79" t="s">
        <v>261</v>
      </c>
      <c r="P78" s="81">
        <v>43741.355844907404</v>
      </c>
      <c r="Q78" s="79" t="s">
        <v>305</v>
      </c>
      <c r="R78" s="83" t="s">
        <v>425</v>
      </c>
      <c r="S78" s="79" t="s">
        <v>528</v>
      </c>
      <c r="T78" s="79" t="s">
        <v>572</v>
      </c>
      <c r="U78" s="83" t="s">
        <v>589</v>
      </c>
      <c r="V78" s="83" t="s">
        <v>589</v>
      </c>
      <c r="W78" s="81">
        <v>43741.355844907404</v>
      </c>
      <c r="X78" s="83" t="s">
        <v>789</v>
      </c>
      <c r="Y78" s="79"/>
      <c r="Z78" s="79"/>
      <c r="AA78" s="85" t="s">
        <v>958</v>
      </c>
      <c r="AB78" s="79"/>
      <c r="AC78" s="79" t="b">
        <v>0</v>
      </c>
      <c r="AD78" s="79">
        <v>0</v>
      </c>
      <c r="AE78" s="85" t="s">
        <v>1066</v>
      </c>
      <c r="AF78" s="79" t="b">
        <v>0</v>
      </c>
      <c r="AG78" s="79" t="s">
        <v>1071</v>
      </c>
      <c r="AH78" s="79"/>
      <c r="AI78" s="85" t="s">
        <v>1066</v>
      </c>
      <c r="AJ78" s="79" t="b">
        <v>0</v>
      </c>
      <c r="AK78" s="79">
        <v>0</v>
      </c>
      <c r="AL78" s="85" t="s">
        <v>1066</v>
      </c>
      <c r="AM78" s="79" t="s">
        <v>1079</v>
      </c>
      <c r="AN78" s="79" t="b">
        <v>0</v>
      </c>
      <c r="AO78" s="85" t="s">
        <v>958</v>
      </c>
      <c r="AP78" s="79" t="s">
        <v>176</v>
      </c>
      <c r="AQ78" s="79">
        <v>0</v>
      </c>
      <c r="AR78" s="79">
        <v>0</v>
      </c>
      <c r="AS78" s="79"/>
      <c r="AT78" s="79"/>
      <c r="AU78" s="79"/>
      <c r="AV78" s="79"/>
      <c r="AW78" s="79"/>
      <c r="AX78" s="79"/>
      <c r="AY78" s="79"/>
      <c r="AZ78" s="79"/>
      <c r="BA78">
        <v>36</v>
      </c>
      <c r="BB78" s="78" t="str">
        <f>REPLACE(INDEX(GroupVertices[Group],MATCH(Edges[[#This Row],[Vertex 1]],GroupVertices[Vertex],0)),1,1,"")</f>
        <v>5</v>
      </c>
      <c r="BC78" s="78" t="str">
        <f>REPLACE(INDEX(GroupVertices[Group],MATCH(Edges[[#This Row],[Vertex 2]],GroupVertices[Vertex],0)),1,1,"")</f>
        <v>5</v>
      </c>
      <c r="BD78" s="48"/>
      <c r="BE78" s="49"/>
      <c r="BF78" s="48"/>
      <c r="BG78" s="49"/>
      <c r="BH78" s="48"/>
      <c r="BI78" s="49"/>
      <c r="BJ78" s="48"/>
      <c r="BK78" s="49"/>
      <c r="BL78" s="48"/>
    </row>
    <row r="79" spans="1:64" ht="15">
      <c r="A79" s="64" t="s">
        <v>251</v>
      </c>
      <c r="B79" s="64" t="s">
        <v>259</v>
      </c>
      <c r="C79" s="65" t="s">
        <v>2149</v>
      </c>
      <c r="D79" s="66">
        <v>3</v>
      </c>
      <c r="E79" s="67" t="s">
        <v>136</v>
      </c>
      <c r="F79" s="68">
        <v>35</v>
      </c>
      <c r="G79" s="65"/>
      <c r="H79" s="69"/>
      <c r="I79" s="70"/>
      <c r="J79" s="70"/>
      <c r="K79" s="34" t="s">
        <v>65</v>
      </c>
      <c r="L79" s="77">
        <v>79</v>
      </c>
      <c r="M79" s="77"/>
      <c r="N79" s="72"/>
      <c r="O79" s="79" t="s">
        <v>261</v>
      </c>
      <c r="P79" s="81">
        <v>43741.35666666667</v>
      </c>
      <c r="Q79" s="79" t="s">
        <v>306</v>
      </c>
      <c r="R79" s="83" t="s">
        <v>426</v>
      </c>
      <c r="S79" s="79" t="s">
        <v>528</v>
      </c>
      <c r="T79" s="79" t="s">
        <v>572</v>
      </c>
      <c r="U79" s="83" t="s">
        <v>590</v>
      </c>
      <c r="V79" s="83" t="s">
        <v>590</v>
      </c>
      <c r="W79" s="81">
        <v>43741.35666666667</v>
      </c>
      <c r="X79" s="83" t="s">
        <v>790</v>
      </c>
      <c r="Y79" s="79"/>
      <c r="Z79" s="79"/>
      <c r="AA79" s="85" t="s">
        <v>959</v>
      </c>
      <c r="AB79" s="79"/>
      <c r="AC79" s="79" t="b">
        <v>0</v>
      </c>
      <c r="AD79" s="79">
        <v>0</v>
      </c>
      <c r="AE79" s="85" t="s">
        <v>1066</v>
      </c>
      <c r="AF79" s="79" t="b">
        <v>0</v>
      </c>
      <c r="AG79" s="79" t="s">
        <v>1071</v>
      </c>
      <c r="AH79" s="79"/>
      <c r="AI79" s="85" t="s">
        <v>1066</v>
      </c>
      <c r="AJ79" s="79" t="b">
        <v>0</v>
      </c>
      <c r="AK79" s="79">
        <v>0</v>
      </c>
      <c r="AL79" s="85" t="s">
        <v>1066</v>
      </c>
      <c r="AM79" s="79" t="s">
        <v>1079</v>
      </c>
      <c r="AN79" s="79" t="b">
        <v>0</v>
      </c>
      <c r="AO79" s="85" t="s">
        <v>959</v>
      </c>
      <c r="AP79" s="79" t="s">
        <v>176</v>
      </c>
      <c r="AQ79" s="79">
        <v>0</v>
      </c>
      <c r="AR79" s="79">
        <v>0</v>
      </c>
      <c r="AS79" s="79"/>
      <c r="AT79" s="79"/>
      <c r="AU79" s="79"/>
      <c r="AV79" s="79"/>
      <c r="AW79" s="79"/>
      <c r="AX79" s="79"/>
      <c r="AY79" s="79"/>
      <c r="AZ79" s="79"/>
      <c r="BA79">
        <v>36</v>
      </c>
      <c r="BB79" s="78" t="str">
        <f>REPLACE(INDEX(GroupVertices[Group],MATCH(Edges[[#This Row],[Vertex 1]],GroupVertices[Vertex],0)),1,1,"")</f>
        <v>5</v>
      </c>
      <c r="BC79" s="78" t="str">
        <f>REPLACE(INDEX(GroupVertices[Group],MATCH(Edges[[#This Row],[Vertex 2]],GroupVertices[Vertex],0)),1,1,"")</f>
        <v>5</v>
      </c>
      <c r="BD79" s="48"/>
      <c r="BE79" s="49"/>
      <c r="BF79" s="48"/>
      <c r="BG79" s="49"/>
      <c r="BH79" s="48"/>
      <c r="BI79" s="49"/>
      <c r="BJ79" s="48"/>
      <c r="BK79" s="49"/>
      <c r="BL79" s="48"/>
    </row>
    <row r="80" spans="1:64" ht="15">
      <c r="A80" s="64" t="s">
        <v>251</v>
      </c>
      <c r="B80" s="64" t="s">
        <v>259</v>
      </c>
      <c r="C80" s="65" t="s">
        <v>2149</v>
      </c>
      <c r="D80" s="66">
        <v>3</v>
      </c>
      <c r="E80" s="67" t="s">
        <v>136</v>
      </c>
      <c r="F80" s="68">
        <v>35</v>
      </c>
      <c r="G80" s="65"/>
      <c r="H80" s="69"/>
      <c r="I80" s="70"/>
      <c r="J80" s="70"/>
      <c r="K80" s="34" t="s">
        <v>65</v>
      </c>
      <c r="L80" s="77">
        <v>80</v>
      </c>
      <c r="M80" s="77"/>
      <c r="N80" s="72"/>
      <c r="O80" s="79" t="s">
        <v>261</v>
      </c>
      <c r="P80" s="81">
        <v>43741.388032407405</v>
      </c>
      <c r="Q80" s="79" t="s">
        <v>307</v>
      </c>
      <c r="R80" s="83" t="s">
        <v>427</v>
      </c>
      <c r="S80" s="79" t="s">
        <v>528</v>
      </c>
      <c r="T80" s="79" t="s">
        <v>572</v>
      </c>
      <c r="U80" s="83" t="s">
        <v>591</v>
      </c>
      <c r="V80" s="83" t="s">
        <v>591</v>
      </c>
      <c r="W80" s="81">
        <v>43741.388032407405</v>
      </c>
      <c r="X80" s="83" t="s">
        <v>791</v>
      </c>
      <c r="Y80" s="79"/>
      <c r="Z80" s="79"/>
      <c r="AA80" s="85" t="s">
        <v>960</v>
      </c>
      <c r="AB80" s="79"/>
      <c r="AC80" s="79" t="b">
        <v>0</v>
      </c>
      <c r="AD80" s="79">
        <v>1</v>
      </c>
      <c r="AE80" s="85" t="s">
        <v>1066</v>
      </c>
      <c r="AF80" s="79" t="b">
        <v>0</v>
      </c>
      <c r="AG80" s="79" t="s">
        <v>1071</v>
      </c>
      <c r="AH80" s="79"/>
      <c r="AI80" s="85" t="s">
        <v>1066</v>
      </c>
      <c r="AJ80" s="79" t="b">
        <v>0</v>
      </c>
      <c r="AK80" s="79">
        <v>0</v>
      </c>
      <c r="AL80" s="85" t="s">
        <v>1066</v>
      </c>
      <c r="AM80" s="79" t="s">
        <v>1079</v>
      </c>
      <c r="AN80" s="79" t="b">
        <v>0</v>
      </c>
      <c r="AO80" s="85" t="s">
        <v>960</v>
      </c>
      <c r="AP80" s="79" t="s">
        <v>176</v>
      </c>
      <c r="AQ80" s="79">
        <v>0</v>
      </c>
      <c r="AR80" s="79">
        <v>0</v>
      </c>
      <c r="AS80" s="79"/>
      <c r="AT80" s="79"/>
      <c r="AU80" s="79"/>
      <c r="AV80" s="79"/>
      <c r="AW80" s="79"/>
      <c r="AX80" s="79"/>
      <c r="AY80" s="79"/>
      <c r="AZ80" s="79"/>
      <c r="BA80">
        <v>36</v>
      </c>
      <c r="BB80" s="78" t="str">
        <f>REPLACE(INDEX(GroupVertices[Group],MATCH(Edges[[#This Row],[Vertex 1]],GroupVertices[Vertex],0)),1,1,"")</f>
        <v>5</v>
      </c>
      <c r="BC80" s="78" t="str">
        <f>REPLACE(INDEX(GroupVertices[Group],MATCH(Edges[[#This Row],[Vertex 2]],GroupVertices[Vertex],0)),1,1,"")</f>
        <v>5</v>
      </c>
      <c r="BD80" s="48"/>
      <c r="BE80" s="49"/>
      <c r="BF80" s="48"/>
      <c r="BG80" s="49"/>
      <c r="BH80" s="48"/>
      <c r="BI80" s="49"/>
      <c r="BJ80" s="48"/>
      <c r="BK80" s="49"/>
      <c r="BL80" s="48"/>
    </row>
    <row r="81" spans="1:64" ht="15">
      <c r="A81" s="64" t="s">
        <v>251</v>
      </c>
      <c r="B81" s="64" t="s">
        <v>259</v>
      </c>
      <c r="C81" s="65" t="s">
        <v>2149</v>
      </c>
      <c r="D81" s="66">
        <v>3</v>
      </c>
      <c r="E81" s="67" t="s">
        <v>136</v>
      </c>
      <c r="F81" s="68">
        <v>35</v>
      </c>
      <c r="G81" s="65"/>
      <c r="H81" s="69"/>
      <c r="I81" s="70"/>
      <c r="J81" s="70"/>
      <c r="K81" s="34" t="s">
        <v>65</v>
      </c>
      <c r="L81" s="77">
        <v>81</v>
      </c>
      <c r="M81" s="77"/>
      <c r="N81" s="72"/>
      <c r="O81" s="79" t="s">
        <v>261</v>
      </c>
      <c r="P81" s="81">
        <v>43741.55881944444</v>
      </c>
      <c r="Q81" s="79" t="s">
        <v>308</v>
      </c>
      <c r="R81" s="83" t="s">
        <v>428</v>
      </c>
      <c r="S81" s="79" t="s">
        <v>528</v>
      </c>
      <c r="T81" s="79" t="s">
        <v>573</v>
      </c>
      <c r="U81" s="83" t="s">
        <v>592</v>
      </c>
      <c r="V81" s="83" t="s">
        <v>592</v>
      </c>
      <c r="W81" s="81">
        <v>43741.55881944444</v>
      </c>
      <c r="X81" s="83" t="s">
        <v>792</v>
      </c>
      <c r="Y81" s="79"/>
      <c r="Z81" s="79"/>
      <c r="AA81" s="85" t="s">
        <v>961</v>
      </c>
      <c r="AB81" s="79"/>
      <c r="AC81" s="79" t="b">
        <v>0</v>
      </c>
      <c r="AD81" s="79">
        <v>1</v>
      </c>
      <c r="AE81" s="85" t="s">
        <v>1066</v>
      </c>
      <c r="AF81" s="79" t="b">
        <v>0</v>
      </c>
      <c r="AG81" s="79" t="s">
        <v>1071</v>
      </c>
      <c r="AH81" s="79"/>
      <c r="AI81" s="85" t="s">
        <v>1066</v>
      </c>
      <c r="AJ81" s="79" t="b">
        <v>0</v>
      </c>
      <c r="AK81" s="79">
        <v>0</v>
      </c>
      <c r="AL81" s="85" t="s">
        <v>1066</v>
      </c>
      <c r="AM81" s="79" t="s">
        <v>1079</v>
      </c>
      <c r="AN81" s="79" t="b">
        <v>0</v>
      </c>
      <c r="AO81" s="85" t="s">
        <v>961</v>
      </c>
      <c r="AP81" s="79" t="s">
        <v>176</v>
      </c>
      <c r="AQ81" s="79">
        <v>0</v>
      </c>
      <c r="AR81" s="79">
        <v>0</v>
      </c>
      <c r="AS81" s="79"/>
      <c r="AT81" s="79"/>
      <c r="AU81" s="79"/>
      <c r="AV81" s="79"/>
      <c r="AW81" s="79"/>
      <c r="AX81" s="79"/>
      <c r="AY81" s="79"/>
      <c r="AZ81" s="79"/>
      <c r="BA81">
        <v>36</v>
      </c>
      <c r="BB81" s="78" t="str">
        <f>REPLACE(INDEX(GroupVertices[Group],MATCH(Edges[[#This Row],[Vertex 1]],GroupVertices[Vertex],0)),1,1,"")</f>
        <v>5</v>
      </c>
      <c r="BC81" s="78" t="str">
        <f>REPLACE(INDEX(GroupVertices[Group],MATCH(Edges[[#This Row],[Vertex 2]],GroupVertices[Vertex],0)),1,1,"")</f>
        <v>5</v>
      </c>
      <c r="BD81" s="48"/>
      <c r="BE81" s="49"/>
      <c r="BF81" s="48"/>
      <c r="BG81" s="49"/>
      <c r="BH81" s="48"/>
      <c r="BI81" s="49"/>
      <c r="BJ81" s="48"/>
      <c r="BK81" s="49"/>
      <c r="BL81" s="48"/>
    </row>
    <row r="82" spans="1:64" ht="15">
      <c r="A82" s="64" t="s">
        <v>251</v>
      </c>
      <c r="B82" s="64" t="s">
        <v>259</v>
      </c>
      <c r="C82" s="65" t="s">
        <v>2149</v>
      </c>
      <c r="D82" s="66">
        <v>3</v>
      </c>
      <c r="E82" s="67" t="s">
        <v>136</v>
      </c>
      <c r="F82" s="68">
        <v>35</v>
      </c>
      <c r="G82" s="65"/>
      <c r="H82" s="69"/>
      <c r="I82" s="70"/>
      <c r="J82" s="70"/>
      <c r="K82" s="34" t="s">
        <v>65</v>
      </c>
      <c r="L82" s="77">
        <v>82</v>
      </c>
      <c r="M82" s="77"/>
      <c r="N82" s="72"/>
      <c r="O82" s="79" t="s">
        <v>261</v>
      </c>
      <c r="P82" s="81">
        <v>43741.55930555556</v>
      </c>
      <c r="Q82" s="79" t="s">
        <v>309</v>
      </c>
      <c r="R82" s="83" t="s">
        <v>429</v>
      </c>
      <c r="S82" s="79" t="s">
        <v>528</v>
      </c>
      <c r="T82" s="79" t="s">
        <v>573</v>
      </c>
      <c r="U82" s="83" t="s">
        <v>593</v>
      </c>
      <c r="V82" s="83" t="s">
        <v>593</v>
      </c>
      <c r="W82" s="81">
        <v>43741.55930555556</v>
      </c>
      <c r="X82" s="83" t="s">
        <v>793</v>
      </c>
      <c r="Y82" s="79"/>
      <c r="Z82" s="79"/>
      <c r="AA82" s="85" t="s">
        <v>962</v>
      </c>
      <c r="AB82" s="79"/>
      <c r="AC82" s="79" t="b">
        <v>0</v>
      </c>
      <c r="AD82" s="79">
        <v>1</v>
      </c>
      <c r="AE82" s="85" t="s">
        <v>1066</v>
      </c>
      <c r="AF82" s="79" t="b">
        <v>0</v>
      </c>
      <c r="AG82" s="79" t="s">
        <v>1071</v>
      </c>
      <c r="AH82" s="79"/>
      <c r="AI82" s="85" t="s">
        <v>1066</v>
      </c>
      <c r="AJ82" s="79" t="b">
        <v>0</v>
      </c>
      <c r="AK82" s="79">
        <v>0</v>
      </c>
      <c r="AL82" s="85" t="s">
        <v>1066</v>
      </c>
      <c r="AM82" s="79" t="s">
        <v>1079</v>
      </c>
      <c r="AN82" s="79" t="b">
        <v>0</v>
      </c>
      <c r="AO82" s="85" t="s">
        <v>962</v>
      </c>
      <c r="AP82" s="79" t="s">
        <v>176</v>
      </c>
      <c r="AQ82" s="79">
        <v>0</v>
      </c>
      <c r="AR82" s="79">
        <v>0</v>
      </c>
      <c r="AS82" s="79"/>
      <c r="AT82" s="79"/>
      <c r="AU82" s="79"/>
      <c r="AV82" s="79"/>
      <c r="AW82" s="79"/>
      <c r="AX82" s="79"/>
      <c r="AY82" s="79"/>
      <c r="AZ82" s="79"/>
      <c r="BA82">
        <v>36</v>
      </c>
      <c r="BB82" s="78" t="str">
        <f>REPLACE(INDEX(GroupVertices[Group],MATCH(Edges[[#This Row],[Vertex 1]],GroupVertices[Vertex],0)),1,1,"")</f>
        <v>5</v>
      </c>
      <c r="BC82" s="78" t="str">
        <f>REPLACE(INDEX(GroupVertices[Group],MATCH(Edges[[#This Row],[Vertex 2]],GroupVertices[Vertex],0)),1,1,"")</f>
        <v>5</v>
      </c>
      <c r="BD82" s="48"/>
      <c r="BE82" s="49"/>
      <c r="BF82" s="48"/>
      <c r="BG82" s="49"/>
      <c r="BH82" s="48"/>
      <c r="BI82" s="49"/>
      <c r="BJ82" s="48"/>
      <c r="BK82" s="49"/>
      <c r="BL82" s="48"/>
    </row>
    <row r="83" spans="1:64" ht="15">
      <c r="A83" s="64" t="s">
        <v>251</v>
      </c>
      <c r="B83" s="64" t="s">
        <v>259</v>
      </c>
      <c r="C83" s="65" t="s">
        <v>2149</v>
      </c>
      <c r="D83" s="66">
        <v>3</v>
      </c>
      <c r="E83" s="67" t="s">
        <v>136</v>
      </c>
      <c r="F83" s="68">
        <v>35</v>
      </c>
      <c r="G83" s="65"/>
      <c r="H83" s="69"/>
      <c r="I83" s="70"/>
      <c r="J83" s="70"/>
      <c r="K83" s="34" t="s">
        <v>65</v>
      </c>
      <c r="L83" s="77">
        <v>83</v>
      </c>
      <c r="M83" s="77"/>
      <c r="N83" s="72"/>
      <c r="O83" s="79" t="s">
        <v>261</v>
      </c>
      <c r="P83" s="81">
        <v>43741.5597337963</v>
      </c>
      <c r="Q83" s="79" t="s">
        <v>310</v>
      </c>
      <c r="R83" s="83" t="s">
        <v>430</v>
      </c>
      <c r="S83" s="79" t="s">
        <v>528</v>
      </c>
      <c r="T83" s="79" t="s">
        <v>573</v>
      </c>
      <c r="U83" s="83" t="s">
        <v>594</v>
      </c>
      <c r="V83" s="83" t="s">
        <v>594</v>
      </c>
      <c r="W83" s="81">
        <v>43741.5597337963</v>
      </c>
      <c r="X83" s="83" t="s">
        <v>794</v>
      </c>
      <c r="Y83" s="79"/>
      <c r="Z83" s="79"/>
      <c r="AA83" s="85" t="s">
        <v>963</v>
      </c>
      <c r="AB83" s="79"/>
      <c r="AC83" s="79" t="b">
        <v>0</v>
      </c>
      <c r="AD83" s="79">
        <v>1</v>
      </c>
      <c r="AE83" s="85" t="s">
        <v>1066</v>
      </c>
      <c r="AF83" s="79" t="b">
        <v>0</v>
      </c>
      <c r="AG83" s="79" t="s">
        <v>1071</v>
      </c>
      <c r="AH83" s="79"/>
      <c r="AI83" s="85" t="s">
        <v>1066</v>
      </c>
      <c r="AJ83" s="79" t="b">
        <v>0</v>
      </c>
      <c r="AK83" s="79">
        <v>0</v>
      </c>
      <c r="AL83" s="85" t="s">
        <v>1066</v>
      </c>
      <c r="AM83" s="79" t="s">
        <v>1079</v>
      </c>
      <c r="AN83" s="79" t="b">
        <v>0</v>
      </c>
      <c r="AO83" s="85" t="s">
        <v>963</v>
      </c>
      <c r="AP83" s="79" t="s">
        <v>176</v>
      </c>
      <c r="AQ83" s="79">
        <v>0</v>
      </c>
      <c r="AR83" s="79">
        <v>0</v>
      </c>
      <c r="AS83" s="79"/>
      <c r="AT83" s="79"/>
      <c r="AU83" s="79"/>
      <c r="AV83" s="79"/>
      <c r="AW83" s="79"/>
      <c r="AX83" s="79"/>
      <c r="AY83" s="79"/>
      <c r="AZ83" s="79"/>
      <c r="BA83">
        <v>36</v>
      </c>
      <c r="BB83" s="78" t="str">
        <f>REPLACE(INDEX(GroupVertices[Group],MATCH(Edges[[#This Row],[Vertex 1]],GroupVertices[Vertex],0)),1,1,"")</f>
        <v>5</v>
      </c>
      <c r="BC83" s="78" t="str">
        <f>REPLACE(INDEX(GroupVertices[Group],MATCH(Edges[[#This Row],[Vertex 2]],GroupVertices[Vertex],0)),1,1,"")</f>
        <v>5</v>
      </c>
      <c r="BD83" s="48"/>
      <c r="BE83" s="49"/>
      <c r="BF83" s="48"/>
      <c r="BG83" s="49"/>
      <c r="BH83" s="48"/>
      <c r="BI83" s="49"/>
      <c r="BJ83" s="48"/>
      <c r="BK83" s="49"/>
      <c r="BL83" s="48"/>
    </row>
    <row r="84" spans="1:64" ht="15">
      <c r="A84" s="64" t="s">
        <v>251</v>
      </c>
      <c r="B84" s="64" t="s">
        <v>259</v>
      </c>
      <c r="C84" s="65" t="s">
        <v>2149</v>
      </c>
      <c r="D84" s="66">
        <v>3</v>
      </c>
      <c r="E84" s="67" t="s">
        <v>136</v>
      </c>
      <c r="F84" s="68">
        <v>35</v>
      </c>
      <c r="G84" s="65"/>
      <c r="H84" s="69"/>
      <c r="I84" s="70"/>
      <c r="J84" s="70"/>
      <c r="K84" s="34" t="s">
        <v>65</v>
      </c>
      <c r="L84" s="77">
        <v>84</v>
      </c>
      <c r="M84" s="77"/>
      <c r="N84" s="72"/>
      <c r="O84" s="79" t="s">
        <v>261</v>
      </c>
      <c r="P84" s="81">
        <v>43741.560266203705</v>
      </c>
      <c r="Q84" s="79" t="s">
        <v>311</v>
      </c>
      <c r="R84" s="83" t="s">
        <v>431</v>
      </c>
      <c r="S84" s="79" t="s">
        <v>528</v>
      </c>
      <c r="T84" s="79" t="s">
        <v>573</v>
      </c>
      <c r="U84" s="83" t="s">
        <v>595</v>
      </c>
      <c r="V84" s="83" t="s">
        <v>595</v>
      </c>
      <c r="W84" s="81">
        <v>43741.560266203705</v>
      </c>
      <c r="X84" s="83" t="s">
        <v>795</v>
      </c>
      <c r="Y84" s="79"/>
      <c r="Z84" s="79"/>
      <c r="AA84" s="85" t="s">
        <v>964</v>
      </c>
      <c r="AB84" s="79"/>
      <c r="AC84" s="79" t="b">
        <v>0</v>
      </c>
      <c r="AD84" s="79">
        <v>0</v>
      </c>
      <c r="AE84" s="85" t="s">
        <v>1066</v>
      </c>
      <c r="AF84" s="79" t="b">
        <v>0</v>
      </c>
      <c r="AG84" s="79" t="s">
        <v>1071</v>
      </c>
      <c r="AH84" s="79"/>
      <c r="AI84" s="85" t="s">
        <v>1066</v>
      </c>
      <c r="AJ84" s="79" t="b">
        <v>0</v>
      </c>
      <c r="AK84" s="79">
        <v>0</v>
      </c>
      <c r="AL84" s="85" t="s">
        <v>1066</v>
      </c>
      <c r="AM84" s="79" t="s">
        <v>1079</v>
      </c>
      <c r="AN84" s="79" t="b">
        <v>0</v>
      </c>
      <c r="AO84" s="85" t="s">
        <v>964</v>
      </c>
      <c r="AP84" s="79" t="s">
        <v>176</v>
      </c>
      <c r="AQ84" s="79">
        <v>0</v>
      </c>
      <c r="AR84" s="79">
        <v>0</v>
      </c>
      <c r="AS84" s="79"/>
      <c r="AT84" s="79"/>
      <c r="AU84" s="79"/>
      <c r="AV84" s="79"/>
      <c r="AW84" s="79"/>
      <c r="AX84" s="79"/>
      <c r="AY84" s="79"/>
      <c r="AZ84" s="79"/>
      <c r="BA84">
        <v>36</v>
      </c>
      <c r="BB84" s="78" t="str">
        <f>REPLACE(INDEX(GroupVertices[Group],MATCH(Edges[[#This Row],[Vertex 1]],GroupVertices[Vertex],0)),1,1,"")</f>
        <v>5</v>
      </c>
      <c r="BC84" s="78" t="str">
        <f>REPLACE(INDEX(GroupVertices[Group],MATCH(Edges[[#This Row],[Vertex 2]],GroupVertices[Vertex],0)),1,1,"")</f>
        <v>5</v>
      </c>
      <c r="BD84" s="48"/>
      <c r="BE84" s="49"/>
      <c r="BF84" s="48"/>
      <c r="BG84" s="49"/>
      <c r="BH84" s="48"/>
      <c r="BI84" s="49"/>
      <c r="BJ84" s="48"/>
      <c r="BK84" s="49"/>
      <c r="BL84" s="48"/>
    </row>
    <row r="85" spans="1:64" ht="15">
      <c r="A85" s="64" t="s">
        <v>251</v>
      </c>
      <c r="B85" s="64" t="s">
        <v>259</v>
      </c>
      <c r="C85" s="65" t="s">
        <v>2149</v>
      </c>
      <c r="D85" s="66">
        <v>3</v>
      </c>
      <c r="E85" s="67" t="s">
        <v>136</v>
      </c>
      <c r="F85" s="68">
        <v>35</v>
      </c>
      <c r="G85" s="65"/>
      <c r="H85" s="69"/>
      <c r="I85" s="70"/>
      <c r="J85" s="70"/>
      <c r="K85" s="34" t="s">
        <v>65</v>
      </c>
      <c r="L85" s="77">
        <v>85</v>
      </c>
      <c r="M85" s="77"/>
      <c r="N85" s="72"/>
      <c r="O85" s="79" t="s">
        <v>261</v>
      </c>
      <c r="P85" s="81">
        <v>43741.56068287037</v>
      </c>
      <c r="Q85" s="79" t="s">
        <v>312</v>
      </c>
      <c r="R85" s="83" t="s">
        <v>432</v>
      </c>
      <c r="S85" s="79" t="s">
        <v>528</v>
      </c>
      <c r="T85" s="79" t="s">
        <v>573</v>
      </c>
      <c r="U85" s="83" t="s">
        <v>596</v>
      </c>
      <c r="V85" s="83" t="s">
        <v>596</v>
      </c>
      <c r="W85" s="81">
        <v>43741.56068287037</v>
      </c>
      <c r="X85" s="83" t="s">
        <v>796</v>
      </c>
      <c r="Y85" s="79"/>
      <c r="Z85" s="79"/>
      <c r="AA85" s="85" t="s">
        <v>965</v>
      </c>
      <c r="AB85" s="79"/>
      <c r="AC85" s="79" t="b">
        <v>0</v>
      </c>
      <c r="AD85" s="79">
        <v>0</v>
      </c>
      <c r="AE85" s="85" t="s">
        <v>1066</v>
      </c>
      <c r="AF85" s="79" t="b">
        <v>0</v>
      </c>
      <c r="AG85" s="79" t="s">
        <v>1071</v>
      </c>
      <c r="AH85" s="79"/>
      <c r="AI85" s="85" t="s">
        <v>1066</v>
      </c>
      <c r="AJ85" s="79" t="b">
        <v>0</v>
      </c>
      <c r="AK85" s="79">
        <v>0</v>
      </c>
      <c r="AL85" s="85" t="s">
        <v>1066</v>
      </c>
      <c r="AM85" s="79" t="s">
        <v>1079</v>
      </c>
      <c r="AN85" s="79" t="b">
        <v>0</v>
      </c>
      <c r="AO85" s="85" t="s">
        <v>965</v>
      </c>
      <c r="AP85" s="79" t="s">
        <v>176</v>
      </c>
      <c r="AQ85" s="79">
        <v>0</v>
      </c>
      <c r="AR85" s="79">
        <v>0</v>
      </c>
      <c r="AS85" s="79"/>
      <c r="AT85" s="79"/>
      <c r="AU85" s="79"/>
      <c r="AV85" s="79"/>
      <c r="AW85" s="79"/>
      <c r="AX85" s="79"/>
      <c r="AY85" s="79"/>
      <c r="AZ85" s="79"/>
      <c r="BA85">
        <v>36</v>
      </c>
      <c r="BB85" s="78" t="str">
        <f>REPLACE(INDEX(GroupVertices[Group],MATCH(Edges[[#This Row],[Vertex 1]],GroupVertices[Vertex],0)),1,1,"")</f>
        <v>5</v>
      </c>
      <c r="BC85" s="78" t="str">
        <f>REPLACE(INDEX(GroupVertices[Group],MATCH(Edges[[#This Row],[Vertex 2]],GroupVertices[Vertex],0)),1,1,"")</f>
        <v>5</v>
      </c>
      <c r="BD85" s="48"/>
      <c r="BE85" s="49"/>
      <c r="BF85" s="48"/>
      <c r="BG85" s="49"/>
      <c r="BH85" s="48"/>
      <c r="BI85" s="49"/>
      <c r="BJ85" s="48"/>
      <c r="BK85" s="49"/>
      <c r="BL85" s="48"/>
    </row>
    <row r="86" spans="1:64" ht="15">
      <c r="A86" s="64" t="s">
        <v>251</v>
      </c>
      <c r="B86" s="64" t="s">
        <v>259</v>
      </c>
      <c r="C86" s="65" t="s">
        <v>2149</v>
      </c>
      <c r="D86" s="66">
        <v>3</v>
      </c>
      <c r="E86" s="67" t="s">
        <v>136</v>
      </c>
      <c r="F86" s="68">
        <v>35</v>
      </c>
      <c r="G86" s="65"/>
      <c r="H86" s="69"/>
      <c r="I86" s="70"/>
      <c r="J86" s="70"/>
      <c r="K86" s="34" t="s">
        <v>65</v>
      </c>
      <c r="L86" s="77">
        <v>86</v>
      </c>
      <c r="M86" s="77"/>
      <c r="N86" s="72"/>
      <c r="O86" s="79" t="s">
        <v>261</v>
      </c>
      <c r="P86" s="81">
        <v>43742.34210648148</v>
      </c>
      <c r="Q86" s="79" t="s">
        <v>313</v>
      </c>
      <c r="R86" s="83" t="s">
        <v>433</v>
      </c>
      <c r="S86" s="79" t="s">
        <v>528</v>
      </c>
      <c r="T86" s="79" t="s">
        <v>573</v>
      </c>
      <c r="U86" s="83" t="s">
        <v>597</v>
      </c>
      <c r="V86" s="83" t="s">
        <v>597</v>
      </c>
      <c r="W86" s="81">
        <v>43742.34210648148</v>
      </c>
      <c r="X86" s="83" t="s">
        <v>797</v>
      </c>
      <c r="Y86" s="79"/>
      <c r="Z86" s="79"/>
      <c r="AA86" s="85" t="s">
        <v>966</v>
      </c>
      <c r="AB86" s="79"/>
      <c r="AC86" s="79" t="b">
        <v>0</v>
      </c>
      <c r="AD86" s="79">
        <v>0</v>
      </c>
      <c r="AE86" s="85" t="s">
        <v>1066</v>
      </c>
      <c r="AF86" s="79" t="b">
        <v>0</v>
      </c>
      <c r="AG86" s="79" t="s">
        <v>1071</v>
      </c>
      <c r="AH86" s="79"/>
      <c r="AI86" s="85" t="s">
        <v>1066</v>
      </c>
      <c r="AJ86" s="79" t="b">
        <v>0</v>
      </c>
      <c r="AK86" s="79">
        <v>0</v>
      </c>
      <c r="AL86" s="85" t="s">
        <v>1066</v>
      </c>
      <c r="AM86" s="79" t="s">
        <v>1079</v>
      </c>
      <c r="AN86" s="79" t="b">
        <v>0</v>
      </c>
      <c r="AO86" s="85" t="s">
        <v>966</v>
      </c>
      <c r="AP86" s="79" t="s">
        <v>176</v>
      </c>
      <c r="AQ86" s="79">
        <v>0</v>
      </c>
      <c r="AR86" s="79">
        <v>0</v>
      </c>
      <c r="AS86" s="79"/>
      <c r="AT86" s="79"/>
      <c r="AU86" s="79"/>
      <c r="AV86" s="79"/>
      <c r="AW86" s="79"/>
      <c r="AX86" s="79"/>
      <c r="AY86" s="79"/>
      <c r="AZ86" s="79"/>
      <c r="BA86">
        <v>36</v>
      </c>
      <c r="BB86" s="78" t="str">
        <f>REPLACE(INDEX(GroupVertices[Group],MATCH(Edges[[#This Row],[Vertex 1]],GroupVertices[Vertex],0)),1,1,"")</f>
        <v>5</v>
      </c>
      <c r="BC86" s="78" t="str">
        <f>REPLACE(INDEX(GroupVertices[Group],MATCH(Edges[[#This Row],[Vertex 2]],GroupVertices[Vertex],0)),1,1,"")</f>
        <v>5</v>
      </c>
      <c r="BD86" s="48"/>
      <c r="BE86" s="49"/>
      <c r="BF86" s="48"/>
      <c r="BG86" s="49"/>
      <c r="BH86" s="48"/>
      <c r="BI86" s="49"/>
      <c r="BJ86" s="48"/>
      <c r="BK86" s="49"/>
      <c r="BL86" s="48"/>
    </row>
    <row r="87" spans="1:64" ht="15">
      <c r="A87" s="64" t="s">
        <v>251</v>
      </c>
      <c r="B87" s="64" t="s">
        <v>259</v>
      </c>
      <c r="C87" s="65" t="s">
        <v>2149</v>
      </c>
      <c r="D87" s="66">
        <v>3</v>
      </c>
      <c r="E87" s="67" t="s">
        <v>136</v>
      </c>
      <c r="F87" s="68">
        <v>35</v>
      </c>
      <c r="G87" s="65"/>
      <c r="H87" s="69"/>
      <c r="I87" s="70"/>
      <c r="J87" s="70"/>
      <c r="K87" s="34" t="s">
        <v>65</v>
      </c>
      <c r="L87" s="77">
        <v>87</v>
      </c>
      <c r="M87" s="77"/>
      <c r="N87" s="72"/>
      <c r="O87" s="79" t="s">
        <v>261</v>
      </c>
      <c r="P87" s="81">
        <v>43742.34369212963</v>
      </c>
      <c r="Q87" s="79" t="s">
        <v>314</v>
      </c>
      <c r="R87" s="83" t="s">
        <v>434</v>
      </c>
      <c r="S87" s="79" t="s">
        <v>528</v>
      </c>
      <c r="T87" s="79" t="s">
        <v>573</v>
      </c>
      <c r="U87" s="83" t="s">
        <v>598</v>
      </c>
      <c r="V87" s="83" t="s">
        <v>598</v>
      </c>
      <c r="W87" s="81">
        <v>43742.34369212963</v>
      </c>
      <c r="X87" s="83" t="s">
        <v>798</v>
      </c>
      <c r="Y87" s="79"/>
      <c r="Z87" s="79"/>
      <c r="AA87" s="85" t="s">
        <v>967</v>
      </c>
      <c r="AB87" s="79"/>
      <c r="AC87" s="79" t="b">
        <v>0</v>
      </c>
      <c r="AD87" s="79">
        <v>0</v>
      </c>
      <c r="AE87" s="85" t="s">
        <v>1066</v>
      </c>
      <c r="AF87" s="79" t="b">
        <v>0</v>
      </c>
      <c r="AG87" s="79" t="s">
        <v>1071</v>
      </c>
      <c r="AH87" s="79"/>
      <c r="AI87" s="85" t="s">
        <v>1066</v>
      </c>
      <c r="AJ87" s="79" t="b">
        <v>0</v>
      </c>
      <c r="AK87" s="79">
        <v>0</v>
      </c>
      <c r="AL87" s="85" t="s">
        <v>1066</v>
      </c>
      <c r="AM87" s="79" t="s">
        <v>1079</v>
      </c>
      <c r="AN87" s="79" t="b">
        <v>0</v>
      </c>
      <c r="AO87" s="85" t="s">
        <v>967</v>
      </c>
      <c r="AP87" s="79" t="s">
        <v>176</v>
      </c>
      <c r="AQ87" s="79">
        <v>0</v>
      </c>
      <c r="AR87" s="79">
        <v>0</v>
      </c>
      <c r="AS87" s="79"/>
      <c r="AT87" s="79"/>
      <c r="AU87" s="79"/>
      <c r="AV87" s="79"/>
      <c r="AW87" s="79"/>
      <c r="AX87" s="79"/>
      <c r="AY87" s="79"/>
      <c r="AZ87" s="79"/>
      <c r="BA87">
        <v>36</v>
      </c>
      <c r="BB87" s="78" t="str">
        <f>REPLACE(INDEX(GroupVertices[Group],MATCH(Edges[[#This Row],[Vertex 1]],GroupVertices[Vertex],0)),1,1,"")</f>
        <v>5</v>
      </c>
      <c r="BC87" s="78" t="str">
        <f>REPLACE(INDEX(GroupVertices[Group],MATCH(Edges[[#This Row],[Vertex 2]],GroupVertices[Vertex],0)),1,1,"")</f>
        <v>5</v>
      </c>
      <c r="BD87" s="48"/>
      <c r="BE87" s="49"/>
      <c r="BF87" s="48"/>
      <c r="BG87" s="49"/>
      <c r="BH87" s="48"/>
      <c r="BI87" s="49"/>
      <c r="BJ87" s="48"/>
      <c r="BK87" s="49"/>
      <c r="BL87" s="48"/>
    </row>
    <row r="88" spans="1:64" ht="15">
      <c r="A88" s="64" t="s">
        <v>251</v>
      </c>
      <c r="B88" s="64" t="s">
        <v>259</v>
      </c>
      <c r="C88" s="65" t="s">
        <v>2149</v>
      </c>
      <c r="D88" s="66">
        <v>3</v>
      </c>
      <c r="E88" s="67" t="s">
        <v>136</v>
      </c>
      <c r="F88" s="68">
        <v>35</v>
      </c>
      <c r="G88" s="65"/>
      <c r="H88" s="69"/>
      <c r="I88" s="70"/>
      <c r="J88" s="70"/>
      <c r="K88" s="34" t="s">
        <v>65</v>
      </c>
      <c r="L88" s="77">
        <v>88</v>
      </c>
      <c r="M88" s="77"/>
      <c r="N88" s="72"/>
      <c r="O88" s="79" t="s">
        <v>261</v>
      </c>
      <c r="P88" s="81">
        <v>43742.3446875</v>
      </c>
      <c r="Q88" s="79" t="s">
        <v>315</v>
      </c>
      <c r="R88" s="83" t="s">
        <v>435</v>
      </c>
      <c r="S88" s="79" t="s">
        <v>528</v>
      </c>
      <c r="T88" s="79" t="s">
        <v>573</v>
      </c>
      <c r="U88" s="83" t="s">
        <v>599</v>
      </c>
      <c r="V88" s="83" t="s">
        <v>599</v>
      </c>
      <c r="W88" s="81">
        <v>43742.3446875</v>
      </c>
      <c r="X88" s="83" t="s">
        <v>799</v>
      </c>
      <c r="Y88" s="79"/>
      <c r="Z88" s="79"/>
      <c r="AA88" s="85" t="s">
        <v>968</v>
      </c>
      <c r="AB88" s="79"/>
      <c r="AC88" s="79" t="b">
        <v>0</v>
      </c>
      <c r="AD88" s="79">
        <v>0</v>
      </c>
      <c r="AE88" s="85" t="s">
        <v>1066</v>
      </c>
      <c r="AF88" s="79" t="b">
        <v>0</v>
      </c>
      <c r="AG88" s="79" t="s">
        <v>1071</v>
      </c>
      <c r="AH88" s="79"/>
      <c r="AI88" s="85" t="s">
        <v>1066</v>
      </c>
      <c r="AJ88" s="79" t="b">
        <v>0</v>
      </c>
      <c r="AK88" s="79">
        <v>0</v>
      </c>
      <c r="AL88" s="85" t="s">
        <v>1066</v>
      </c>
      <c r="AM88" s="79" t="s">
        <v>1079</v>
      </c>
      <c r="AN88" s="79" t="b">
        <v>0</v>
      </c>
      <c r="AO88" s="85" t="s">
        <v>968</v>
      </c>
      <c r="AP88" s="79" t="s">
        <v>176</v>
      </c>
      <c r="AQ88" s="79">
        <v>0</v>
      </c>
      <c r="AR88" s="79">
        <v>0</v>
      </c>
      <c r="AS88" s="79"/>
      <c r="AT88" s="79"/>
      <c r="AU88" s="79"/>
      <c r="AV88" s="79"/>
      <c r="AW88" s="79"/>
      <c r="AX88" s="79"/>
      <c r="AY88" s="79"/>
      <c r="AZ88" s="79"/>
      <c r="BA88">
        <v>36</v>
      </c>
      <c r="BB88" s="78" t="str">
        <f>REPLACE(INDEX(GroupVertices[Group],MATCH(Edges[[#This Row],[Vertex 1]],GroupVertices[Vertex],0)),1,1,"")</f>
        <v>5</v>
      </c>
      <c r="BC88" s="78" t="str">
        <f>REPLACE(INDEX(GroupVertices[Group],MATCH(Edges[[#This Row],[Vertex 2]],GroupVertices[Vertex],0)),1,1,"")</f>
        <v>5</v>
      </c>
      <c r="BD88" s="48"/>
      <c r="BE88" s="49"/>
      <c r="BF88" s="48"/>
      <c r="BG88" s="49"/>
      <c r="BH88" s="48"/>
      <c r="BI88" s="49"/>
      <c r="BJ88" s="48"/>
      <c r="BK88" s="49"/>
      <c r="BL88" s="48"/>
    </row>
    <row r="89" spans="1:64" ht="15">
      <c r="A89" s="64" t="s">
        <v>251</v>
      </c>
      <c r="B89" s="64" t="s">
        <v>259</v>
      </c>
      <c r="C89" s="65" t="s">
        <v>2149</v>
      </c>
      <c r="D89" s="66">
        <v>3</v>
      </c>
      <c r="E89" s="67" t="s">
        <v>136</v>
      </c>
      <c r="F89" s="68">
        <v>35</v>
      </c>
      <c r="G89" s="65"/>
      <c r="H89" s="69"/>
      <c r="I89" s="70"/>
      <c r="J89" s="70"/>
      <c r="K89" s="34" t="s">
        <v>65</v>
      </c>
      <c r="L89" s="77">
        <v>89</v>
      </c>
      <c r="M89" s="77"/>
      <c r="N89" s="72"/>
      <c r="O89" s="79" t="s">
        <v>261</v>
      </c>
      <c r="P89" s="81">
        <v>43742.34591435185</v>
      </c>
      <c r="Q89" s="79" t="s">
        <v>316</v>
      </c>
      <c r="R89" s="83" t="s">
        <v>436</v>
      </c>
      <c r="S89" s="79" t="s">
        <v>528</v>
      </c>
      <c r="T89" s="79" t="s">
        <v>573</v>
      </c>
      <c r="U89" s="83" t="s">
        <v>600</v>
      </c>
      <c r="V89" s="83" t="s">
        <v>600</v>
      </c>
      <c r="W89" s="81">
        <v>43742.34591435185</v>
      </c>
      <c r="X89" s="83" t="s">
        <v>800</v>
      </c>
      <c r="Y89" s="79"/>
      <c r="Z89" s="79"/>
      <c r="AA89" s="85" t="s">
        <v>969</v>
      </c>
      <c r="AB89" s="79"/>
      <c r="AC89" s="79" t="b">
        <v>0</v>
      </c>
      <c r="AD89" s="79">
        <v>0</v>
      </c>
      <c r="AE89" s="85" t="s">
        <v>1066</v>
      </c>
      <c r="AF89" s="79" t="b">
        <v>0</v>
      </c>
      <c r="AG89" s="79" t="s">
        <v>1071</v>
      </c>
      <c r="AH89" s="79"/>
      <c r="AI89" s="85" t="s">
        <v>1066</v>
      </c>
      <c r="AJ89" s="79" t="b">
        <v>0</v>
      </c>
      <c r="AK89" s="79">
        <v>0</v>
      </c>
      <c r="AL89" s="85" t="s">
        <v>1066</v>
      </c>
      <c r="AM89" s="79" t="s">
        <v>1079</v>
      </c>
      <c r="AN89" s="79" t="b">
        <v>0</v>
      </c>
      <c r="AO89" s="85" t="s">
        <v>969</v>
      </c>
      <c r="AP89" s="79" t="s">
        <v>176</v>
      </c>
      <c r="AQ89" s="79">
        <v>0</v>
      </c>
      <c r="AR89" s="79">
        <v>0</v>
      </c>
      <c r="AS89" s="79"/>
      <c r="AT89" s="79"/>
      <c r="AU89" s="79"/>
      <c r="AV89" s="79"/>
      <c r="AW89" s="79"/>
      <c r="AX89" s="79"/>
      <c r="AY89" s="79"/>
      <c r="AZ89" s="79"/>
      <c r="BA89">
        <v>36</v>
      </c>
      <c r="BB89" s="78" t="str">
        <f>REPLACE(INDEX(GroupVertices[Group],MATCH(Edges[[#This Row],[Vertex 1]],GroupVertices[Vertex],0)),1,1,"")</f>
        <v>5</v>
      </c>
      <c r="BC89" s="78" t="str">
        <f>REPLACE(INDEX(GroupVertices[Group],MATCH(Edges[[#This Row],[Vertex 2]],GroupVertices[Vertex],0)),1,1,"")</f>
        <v>5</v>
      </c>
      <c r="BD89" s="48"/>
      <c r="BE89" s="49"/>
      <c r="BF89" s="48"/>
      <c r="BG89" s="49"/>
      <c r="BH89" s="48"/>
      <c r="BI89" s="49"/>
      <c r="BJ89" s="48"/>
      <c r="BK89" s="49"/>
      <c r="BL89" s="48"/>
    </row>
    <row r="90" spans="1:64" ht="15">
      <c r="A90" s="64" t="s">
        <v>251</v>
      </c>
      <c r="B90" s="64" t="s">
        <v>259</v>
      </c>
      <c r="C90" s="65" t="s">
        <v>2149</v>
      </c>
      <c r="D90" s="66">
        <v>3</v>
      </c>
      <c r="E90" s="67" t="s">
        <v>136</v>
      </c>
      <c r="F90" s="68">
        <v>35</v>
      </c>
      <c r="G90" s="65"/>
      <c r="H90" s="69"/>
      <c r="I90" s="70"/>
      <c r="J90" s="70"/>
      <c r="K90" s="34" t="s">
        <v>65</v>
      </c>
      <c r="L90" s="77">
        <v>90</v>
      </c>
      <c r="M90" s="77"/>
      <c r="N90" s="72"/>
      <c r="O90" s="79" t="s">
        <v>261</v>
      </c>
      <c r="P90" s="81">
        <v>43742.39160879629</v>
      </c>
      <c r="Q90" s="79" t="s">
        <v>317</v>
      </c>
      <c r="R90" s="83" t="s">
        <v>437</v>
      </c>
      <c r="S90" s="79" t="s">
        <v>528</v>
      </c>
      <c r="T90" s="79" t="s">
        <v>573</v>
      </c>
      <c r="U90" s="83" t="s">
        <v>601</v>
      </c>
      <c r="V90" s="83" t="s">
        <v>601</v>
      </c>
      <c r="W90" s="81">
        <v>43742.39160879629</v>
      </c>
      <c r="X90" s="83" t="s">
        <v>801</v>
      </c>
      <c r="Y90" s="79"/>
      <c r="Z90" s="79"/>
      <c r="AA90" s="85" t="s">
        <v>970</v>
      </c>
      <c r="AB90" s="79"/>
      <c r="AC90" s="79" t="b">
        <v>0</v>
      </c>
      <c r="AD90" s="79">
        <v>2</v>
      </c>
      <c r="AE90" s="85" t="s">
        <v>1066</v>
      </c>
      <c r="AF90" s="79" t="b">
        <v>0</v>
      </c>
      <c r="AG90" s="79" t="s">
        <v>1071</v>
      </c>
      <c r="AH90" s="79"/>
      <c r="AI90" s="85" t="s">
        <v>1066</v>
      </c>
      <c r="AJ90" s="79" t="b">
        <v>0</v>
      </c>
      <c r="AK90" s="79">
        <v>0</v>
      </c>
      <c r="AL90" s="85" t="s">
        <v>1066</v>
      </c>
      <c r="AM90" s="79" t="s">
        <v>1079</v>
      </c>
      <c r="AN90" s="79" t="b">
        <v>0</v>
      </c>
      <c r="AO90" s="85" t="s">
        <v>970</v>
      </c>
      <c r="AP90" s="79" t="s">
        <v>176</v>
      </c>
      <c r="AQ90" s="79">
        <v>0</v>
      </c>
      <c r="AR90" s="79">
        <v>0</v>
      </c>
      <c r="AS90" s="79"/>
      <c r="AT90" s="79"/>
      <c r="AU90" s="79"/>
      <c r="AV90" s="79"/>
      <c r="AW90" s="79"/>
      <c r="AX90" s="79"/>
      <c r="AY90" s="79"/>
      <c r="AZ90" s="79"/>
      <c r="BA90">
        <v>36</v>
      </c>
      <c r="BB90" s="78" t="str">
        <f>REPLACE(INDEX(GroupVertices[Group],MATCH(Edges[[#This Row],[Vertex 1]],GroupVertices[Vertex],0)),1,1,"")</f>
        <v>5</v>
      </c>
      <c r="BC90" s="78" t="str">
        <f>REPLACE(INDEX(GroupVertices[Group],MATCH(Edges[[#This Row],[Vertex 2]],GroupVertices[Vertex],0)),1,1,"")</f>
        <v>5</v>
      </c>
      <c r="BD90" s="48"/>
      <c r="BE90" s="49"/>
      <c r="BF90" s="48"/>
      <c r="BG90" s="49"/>
      <c r="BH90" s="48"/>
      <c r="BI90" s="49"/>
      <c r="BJ90" s="48"/>
      <c r="BK90" s="49"/>
      <c r="BL90" s="48"/>
    </row>
    <row r="91" spans="1:64" ht="15">
      <c r="A91" s="64" t="s">
        <v>251</v>
      </c>
      <c r="B91" s="64" t="s">
        <v>259</v>
      </c>
      <c r="C91" s="65" t="s">
        <v>2149</v>
      </c>
      <c r="D91" s="66">
        <v>3</v>
      </c>
      <c r="E91" s="67" t="s">
        <v>136</v>
      </c>
      <c r="F91" s="68">
        <v>35</v>
      </c>
      <c r="G91" s="65"/>
      <c r="H91" s="69"/>
      <c r="I91" s="70"/>
      <c r="J91" s="70"/>
      <c r="K91" s="34" t="s">
        <v>65</v>
      </c>
      <c r="L91" s="77">
        <v>91</v>
      </c>
      <c r="M91" s="77"/>
      <c r="N91" s="72"/>
      <c r="O91" s="79" t="s">
        <v>261</v>
      </c>
      <c r="P91" s="81">
        <v>43742.6375</v>
      </c>
      <c r="Q91" s="79" t="s">
        <v>318</v>
      </c>
      <c r="R91" s="83" t="s">
        <v>438</v>
      </c>
      <c r="S91" s="79" t="s">
        <v>528</v>
      </c>
      <c r="T91" s="79" t="s">
        <v>573</v>
      </c>
      <c r="U91" s="83" t="s">
        <v>602</v>
      </c>
      <c r="V91" s="83" t="s">
        <v>602</v>
      </c>
      <c r="W91" s="81">
        <v>43742.6375</v>
      </c>
      <c r="X91" s="83" t="s">
        <v>802</v>
      </c>
      <c r="Y91" s="79"/>
      <c r="Z91" s="79"/>
      <c r="AA91" s="85" t="s">
        <v>971</v>
      </c>
      <c r="AB91" s="79"/>
      <c r="AC91" s="79" t="b">
        <v>0</v>
      </c>
      <c r="AD91" s="79">
        <v>0</v>
      </c>
      <c r="AE91" s="85" t="s">
        <v>1066</v>
      </c>
      <c r="AF91" s="79" t="b">
        <v>0</v>
      </c>
      <c r="AG91" s="79" t="s">
        <v>1071</v>
      </c>
      <c r="AH91" s="79"/>
      <c r="AI91" s="85" t="s">
        <v>1066</v>
      </c>
      <c r="AJ91" s="79" t="b">
        <v>0</v>
      </c>
      <c r="AK91" s="79">
        <v>0</v>
      </c>
      <c r="AL91" s="85" t="s">
        <v>1066</v>
      </c>
      <c r="AM91" s="79" t="s">
        <v>1079</v>
      </c>
      <c r="AN91" s="79" t="b">
        <v>0</v>
      </c>
      <c r="AO91" s="85" t="s">
        <v>971</v>
      </c>
      <c r="AP91" s="79" t="s">
        <v>176</v>
      </c>
      <c r="AQ91" s="79">
        <v>0</v>
      </c>
      <c r="AR91" s="79">
        <v>0</v>
      </c>
      <c r="AS91" s="79"/>
      <c r="AT91" s="79"/>
      <c r="AU91" s="79"/>
      <c r="AV91" s="79"/>
      <c r="AW91" s="79"/>
      <c r="AX91" s="79"/>
      <c r="AY91" s="79"/>
      <c r="AZ91" s="79"/>
      <c r="BA91">
        <v>36</v>
      </c>
      <c r="BB91" s="78" t="str">
        <f>REPLACE(INDEX(GroupVertices[Group],MATCH(Edges[[#This Row],[Vertex 1]],GroupVertices[Vertex],0)),1,1,"")</f>
        <v>5</v>
      </c>
      <c r="BC91" s="78" t="str">
        <f>REPLACE(INDEX(GroupVertices[Group],MATCH(Edges[[#This Row],[Vertex 2]],GroupVertices[Vertex],0)),1,1,"")</f>
        <v>5</v>
      </c>
      <c r="BD91" s="48"/>
      <c r="BE91" s="49"/>
      <c r="BF91" s="48"/>
      <c r="BG91" s="49"/>
      <c r="BH91" s="48"/>
      <c r="BI91" s="49"/>
      <c r="BJ91" s="48"/>
      <c r="BK91" s="49"/>
      <c r="BL91" s="48"/>
    </row>
    <row r="92" spans="1:64" ht="15">
      <c r="A92" s="64" t="s">
        <v>251</v>
      </c>
      <c r="B92" s="64" t="s">
        <v>259</v>
      </c>
      <c r="C92" s="65" t="s">
        <v>2149</v>
      </c>
      <c r="D92" s="66">
        <v>3</v>
      </c>
      <c r="E92" s="67" t="s">
        <v>136</v>
      </c>
      <c r="F92" s="68">
        <v>35</v>
      </c>
      <c r="G92" s="65"/>
      <c r="H92" s="69"/>
      <c r="I92" s="70"/>
      <c r="J92" s="70"/>
      <c r="K92" s="34" t="s">
        <v>65</v>
      </c>
      <c r="L92" s="77">
        <v>92</v>
      </c>
      <c r="M92" s="77"/>
      <c r="N92" s="72"/>
      <c r="O92" s="79" t="s">
        <v>261</v>
      </c>
      <c r="P92" s="81">
        <v>43742.63800925926</v>
      </c>
      <c r="Q92" s="79" t="s">
        <v>319</v>
      </c>
      <c r="R92" s="83" t="s">
        <v>439</v>
      </c>
      <c r="S92" s="79" t="s">
        <v>528</v>
      </c>
      <c r="T92" s="79" t="s">
        <v>573</v>
      </c>
      <c r="U92" s="83" t="s">
        <v>603</v>
      </c>
      <c r="V92" s="83" t="s">
        <v>603</v>
      </c>
      <c r="W92" s="81">
        <v>43742.63800925926</v>
      </c>
      <c r="X92" s="83" t="s">
        <v>803</v>
      </c>
      <c r="Y92" s="79"/>
      <c r="Z92" s="79"/>
      <c r="AA92" s="85" t="s">
        <v>972</v>
      </c>
      <c r="AB92" s="79"/>
      <c r="AC92" s="79" t="b">
        <v>0</v>
      </c>
      <c r="AD92" s="79">
        <v>0</v>
      </c>
      <c r="AE92" s="85" t="s">
        <v>1066</v>
      </c>
      <c r="AF92" s="79" t="b">
        <v>0</v>
      </c>
      <c r="AG92" s="79" t="s">
        <v>1071</v>
      </c>
      <c r="AH92" s="79"/>
      <c r="AI92" s="85" t="s">
        <v>1066</v>
      </c>
      <c r="AJ92" s="79" t="b">
        <v>0</v>
      </c>
      <c r="AK92" s="79">
        <v>0</v>
      </c>
      <c r="AL92" s="85" t="s">
        <v>1066</v>
      </c>
      <c r="AM92" s="79" t="s">
        <v>1079</v>
      </c>
      <c r="AN92" s="79" t="b">
        <v>0</v>
      </c>
      <c r="AO92" s="85" t="s">
        <v>972</v>
      </c>
      <c r="AP92" s="79" t="s">
        <v>176</v>
      </c>
      <c r="AQ92" s="79">
        <v>0</v>
      </c>
      <c r="AR92" s="79">
        <v>0</v>
      </c>
      <c r="AS92" s="79"/>
      <c r="AT92" s="79"/>
      <c r="AU92" s="79"/>
      <c r="AV92" s="79"/>
      <c r="AW92" s="79"/>
      <c r="AX92" s="79"/>
      <c r="AY92" s="79"/>
      <c r="AZ92" s="79"/>
      <c r="BA92">
        <v>36</v>
      </c>
      <c r="BB92" s="78" t="str">
        <f>REPLACE(INDEX(GroupVertices[Group],MATCH(Edges[[#This Row],[Vertex 1]],GroupVertices[Vertex],0)),1,1,"")</f>
        <v>5</v>
      </c>
      <c r="BC92" s="78" t="str">
        <f>REPLACE(INDEX(GroupVertices[Group],MATCH(Edges[[#This Row],[Vertex 2]],GroupVertices[Vertex],0)),1,1,"")</f>
        <v>5</v>
      </c>
      <c r="BD92" s="48"/>
      <c r="BE92" s="49"/>
      <c r="BF92" s="48"/>
      <c r="BG92" s="49"/>
      <c r="BH92" s="48"/>
      <c r="BI92" s="49"/>
      <c r="BJ92" s="48"/>
      <c r="BK92" s="49"/>
      <c r="BL92" s="48"/>
    </row>
    <row r="93" spans="1:64" ht="15">
      <c r="A93" s="64" t="s">
        <v>251</v>
      </c>
      <c r="B93" s="64" t="s">
        <v>259</v>
      </c>
      <c r="C93" s="65" t="s">
        <v>2149</v>
      </c>
      <c r="D93" s="66">
        <v>3</v>
      </c>
      <c r="E93" s="67" t="s">
        <v>136</v>
      </c>
      <c r="F93" s="68">
        <v>35</v>
      </c>
      <c r="G93" s="65"/>
      <c r="H93" s="69"/>
      <c r="I93" s="70"/>
      <c r="J93" s="70"/>
      <c r="K93" s="34" t="s">
        <v>65</v>
      </c>
      <c r="L93" s="77">
        <v>93</v>
      </c>
      <c r="M93" s="77"/>
      <c r="N93" s="72"/>
      <c r="O93" s="79" t="s">
        <v>261</v>
      </c>
      <c r="P93" s="81">
        <v>43742.63857638889</v>
      </c>
      <c r="Q93" s="79" t="s">
        <v>320</v>
      </c>
      <c r="R93" s="83" t="s">
        <v>440</v>
      </c>
      <c r="S93" s="79" t="s">
        <v>528</v>
      </c>
      <c r="T93" s="79" t="s">
        <v>573</v>
      </c>
      <c r="U93" s="83" t="s">
        <v>604</v>
      </c>
      <c r="V93" s="83" t="s">
        <v>604</v>
      </c>
      <c r="W93" s="81">
        <v>43742.63857638889</v>
      </c>
      <c r="X93" s="83" t="s">
        <v>804</v>
      </c>
      <c r="Y93" s="79"/>
      <c r="Z93" s="79"/>
      <c r="AA93" s="85" t="s">
        <v>973</v>
      </c>
      <c r="AB93" s="79"/>
      <c r="AC93" s="79" t="b">
        <v>0</v>
      </c>
      <c r="AD93" s="79">
        <v>0</v>
      </c>
      <c r="AE93" s="85" t="s">
        <v>1066</v>
      </c>
      <c r="AF93" s="79" t="b">
        <v>0</v>
      </c>
      <c r="AG93" s="79" t="s">
        <v>1071</v>
      </c>
      <c r="AH93" s="79"/>
      <c r="AI93" s="85" t="s">
        <v>1066</v>
      </c>
      <c r="AJ93" s="79" t="b">
        <v>0</v>
      </c>
      <c r="AK93" s="79">
        <v>0</v>
      </c>
      <c r="AL93" s="85" t="s">
        <v>1066</v>
      </c>
      <c r="AM93" s="79" t="s">
        <v>1079</v>
      </c>
      <c r="AN93" s="79" t="b">
        <v>0</v>
      </c>
      <c r="AO93" s="85" t="s">
        <v>973</v>
      </c>
      <c r="AP93" s="79" t="s">
        <v>176</v>
      </c>
      <c r="AQ93" s="79">
        <v>0</v>
      </c>
      <c r="AR93" s="79">
        <v>0</v>
      </c>
      <c r="AS93" s="79"/>
      <c r="AT93" s="79"/>
      <c r="AU93" s="79"/>
      <c r="AV93" s="79"/>
      <c r="AW93" s="79"/>
      <c r="AX93" s="79"/>
      <c r="AY93" s="79"/>
      <c r="AZ93" s="79"/>
      <c r="BA93">
        <v>36</v>
      </c>
      <c r="BB93" s="78" t="str">
        <f>REPLACE(INDEX(GroupVertices[Group],MATCH(Edges[[#This Row],[Vertex 1]],GroupVertices[Vertex],0)),1,1,"")</f>
        <v>5</v>
      </c>
      <c r="BC93" s="78" t="str">
        <f>REPLACE(INDEX(GroupVertices[Group],MATCH(Edges[[#This Row],[Vertex 2]],GroupVertices[Vertex],0)),1,1,"")</f>
        <v>5</v>
      </c>
      <c r="BD93" s="48"/>
      <c r="BE93" s="49"/>
      <c r="BF93" s="48"/>
      <c r="BG93" s="49"/>
      <c r="BH93" s="48"/>
      <c r="BI93" s="49"/>
      <c r="BJ93" s="48"/>
      <c r="BK93" s="49"/>
      <c r="BL93" s="48"/>
    </row>
    <row r="94" spans="1:64" ht="15">
      <c r="A94" s="64" t="s">
        <v>251</v>
      </c>
      <c r="B94" s="64" t="s">
        <v>259</v>
      </c>
      <c r="C94" s="65" t="s">
        <v>2149</v>
      </c>
      <c r="D94" s="66">
        <v>3</v>
      </c>
      <c r="E94" s="67" t="s">
        <v>136</v>
      </c>
      <c r="F94" s="68">
        <v>35</v>
      </c>
      <c r="G94" s="65"/>
      <c r="H94" s="69"/>
      <c r="I94" s="70"/>
      <c r="J94" s="70"/>
      <c r="K94" s="34" t="s">
        <v>65</v>
      </c>
      <c r="L94" s="77">
        <v>94</v>
      </c>
      <c r="M94" s="77"/>
      <c r="N94" s="72"/>
      <c r="O94" s="79" t="s">
        <v>261</v>
      </c>
      <c r="P94" s="81">
        <v>43743.376597222225</v>
      </c>
      <c r="Q94" s="79" t="s">
        <v>321</v>
      </c>
      <c r="R94" s="83" t="s">
        <v>441</v>
      </c>
      <c r="S94" s="79" t="s">
        <v>528</v>
      </c>
      <c r="T94" s="79" t="s">
        <v>573</v>
      </c>
      <c r="U94" s="83" t="s">
        <v>605</v>
      </c>
      <c r="V94" s="83" t="s">
        <v>605</v>
      </c>
      <c r="W94" s="81">
        <v>43743.376597222225</v>
      </c>
      <c r="X94" s="83" t="s">
        <v>805</v>
      </c>
      <c r="Y94" s="79"/>
      <c r="Z94" s="79"/>
      <c r="AA94" s="85" t="s">
        <v>974</v>
      </c>
      <c r="AB94" s="79"/>
      <c r="AC94" s="79" t="b">
        <v>0</v>
      </c>
      <c r="AD94" s="79">
        <v>0</v>
      </c>
      <c r="AE94" s="85" t="s">
        <v>1066</v>
      </c>
      <c r="AF94" s="79" t="b">
        <v>0</v>
      </c>
      <c r="AG94" s="79" t="s">
        <v>1071</v>
      </c>
      <c r="AH94" s="79"/>
      <c r="AI94" s="85" t="s">
        <v>1066</v>
      </c>
      <c r="AJ94" s="79" t="b">
        <v>0</v>
      </c>
      <c r="AK94" s="79">
        <v>0</v>
      </c>
      <c r="AL94" s="85" t="s">
        <v>1066</v>
      </c>
      <c r="AM94" s="79" t="s">
        <v>1079</v>
      </c>
      <c r="AN94" s="79" t="b">
        <v>0</v>
      </c>
      <c r="AO94" s="85" t="s">
        <v>974</v>
      </c>
      <c r="AP94" s="79" t="s">
        <v>176</v>
      </c>
      <c r="AQ94" s="79">
        <v>0</v>
      </c>
      <c r="AR94" s="79">
        <v>0</v>
      </c>
      <c r="AS94" s="79"/>
      <c r="AT94" s="79"/>
      <c r="AU94" s="79"/>
      <c r="AV94" s="79"/>
      <c r="AW94" s="79"/>
      <c r="AX94" s="79"/>
      <c r="AY94" s="79"/>
      <c r="AZ94" s="79"/>
      <c r="BA94">
        <v>36</v>
      </c>
      <c r="BB94" s="78" t="str">
        <f>REPLACE(INDEX(GroupVertices[Group],MATCH(Edges[[#This Row],[Vertex 1]],GroupVertices[Vertex],0)),1,1,"")</f>
        <v>5</v>
      </c>
      <c r="BC94" s="78" t="str">
        <f>REPLACE(INDEX(GroupVertices[Group],MATCH(Edges[[#This Row],[Vertex 2]],GroupVertices[Vertex],0)),1,1,"")</f>
        <v>5</v>
      </c>
      <c r="BD94" s="48"/>
      <c r="BE94" s="49"/>
      <c r="BF94" s="48"/>
      <c r="BG94" s="49"/>
      <c r="BH94" s="48"/>
      <c r="BI94" s="49"/>
      <c r="BJ94" s="48"/>
      <c r="BK94" s="49"/>
      <c r="BL94" s="48"/>
    </row>
    <row r="95" spans="1:64" ht="15">
      <c r="A95" s="64" t="s">
        <v>251</v>
      </c>
      <c r="B95" s="64" t="s">
        <v>259</v>
      </c>
      <c r="C95" s="65" t="s">
        <v>2149</v>
      </c>
      <c r="D95" s="66">
        <v>3</v>
      </c>
      <c r="E95" s="67" t="s">
        <v>136</v>
      </c>
      <c r="F95" s="68">
        <v>35</v>
      </c>
      <c r="G95" s="65"/>
      <c r="H95" s="69"/>
      <c r="I95" s="70"/>
      <c r="J95" s="70"/>
      <c r="K95" s="34" t="s">
        <v>65</v>
      </c>
      <c r="L95" s="77">
        <v>95</v>
      </c>
      <c r="M95" s="77"/>
      <c r="N95" s="72"/>
      <c r="O95" s="79" t="s">
        <v>261</v>
      </c>
      <c r="P95" s="81">
        <v>43743.37684027778</v>
      </c>
      <c r="Q95" s="79" t="s">
        <v>322</v>
      </c>
      <c r="R95" s="83" t="s">
        <v>442</v>
      </c>
      <c r="S95" s="79" t="s">
        <v>528</v>
      </c>
      <c r="T95" s="79" t="s">
        <v>573</v>
      </c>
      <c r="U95" s="83" t="s">
        <v>606</v>
      </c>
      <c r="V95" s="83" t="s">
        <v>606</v>
      </c>
      <c r="W95" s="81">
        <v>43743.37684027778</v>
      </c>
      <c r="X95" s="83" t="s">
        <v>806</v>
      </c>
      <c r="Y95" s="79"/>
      <c r="Z95" s="79"/>
      <c r="AA95" s="85" t="s">
        <v>975</v>
      </c>
      <c r="AB95" s="79"/>
      <c r="AC95" s="79" t="b">
        <v>0</v>
      </c>
      <c r="AD95" s="79">
        <v>0</v>
      </c>
      <c r="AE95" s="85" t="s">
        <v>1066</v>
      </c>
      <c r="AF95" s="79" t="b">
        <v>0</v>
      </c>
      <c r="AG95" s="79" t="s">
        <v>1071</v>
      </c>
      <c r="AH95" s="79"/>
      <c r="AI95" s="85" t="s">
        <v>1066</v>
      </c>
      <c r="AJ95" s="79" t="b">
        <v>0</v>
      </c>
      <c r="AK95" s="79">
        <v>0</v>
      </c>
      <c r="AL95" s="85" t="s">
        <v>1066</v>
      </c>
      <c r="AM95" s="79" t="s">
        <v>1079</v>
      </c>
      <c r="AN95" s="79" t="b">
        <v>0</v>
      </c>
      <c r="AO95" s="85" t="s">
        <v>975</v>
      </c>
      <c r="AP95" s="79" t="s">
        <v>176</v>
      </c>
      <c r="AQ95" s="79">
        <v>0</v>
      </c>
      <c r="AR95" s="79">
        <v>0</v>
      </c>
      <c r="AS95" s="79"/>
      <c r="AT95" s="79"/>
      <c r="AU95" s="79"/>
      <c r="AV95" s="79"/>
      <c r="AW95" s="79"/>
      <c r="AX95" s="79"/>
      <c r="AY95" s="79"/>
      <c r="AZ95" s="79"/>
      <c r="BA95">
        <v>36</v>
      </c>
      <c r="BB95" s="78" t="str">
        <f>REPLACE(INDEX(GroupVertices[Group],MATCH(Edges[[#This Row],[Vertex 1]],GroupVertices[Vertex],0)),1,1,"")</f>
        <v>5</v>
      </c>
      <c r="BC95" s="78" t="str">
        <f>REPLACE(INDEX(GroupVertices[Group],MATCH(Edges[[#This Row],[Vertex 2]],GroupVertices[Vertex],0)),1,1,"")</f>
        <v>5</v>
      </c>
      <c r="BD95" s="48"/>
      <c r="BE95" s="49"/>
      <c r="BF95" s="48"/>
      <c r="BG95" s="49"/>
      <c r="BH95" s="48"/>
      <c r="BI95" s="49"/>
      <c r="BJ95" s="48"/>
      <c r="BK95" s="49"/>
      <c r="BL95" s="48"/>
    </row>
    <row r="96" spans="1:64" ht="15">
      <c r="A96" s="64" t="s">
        <v>251</v>
      </c>
      <c r="B96" s="64" t="s">
        <v>259</v>
      </c>
      <c r="C96" s="65" t="s">
        <v>2149</v>
      </c>
      <c r="D96" s="66">
        <v>3</v>
      </c>
      <c r="E96" s="67" t="s">
        <v>136</v>
      </c>
      <c r="F96" s="68">
        <v>35</v>
      </c>
      <c r="G96" s="65"/>
      <c r="H96" s="69"/>
      <c r="I96" s="70"/>
      <c r="J96" s="70"/>
      <c r="K96" s="34" t="s">
        <v>65</v>
      </c>
      <c r="L96" s="77">
        <v>96</v>
      </c>
      <c r="M96" s="77"/>
      <c r="N96" s="72"/>
      <c r="O96" s="79" t="s">
        <v>261</v>
      </c>
      <c r="P96" s="81">
        <v>43743.37701388889</v>
      </c>
      <c r="Q96" s="79" t="s">
        <v>323</v>
      </c>
      <c r="R96" s="83" t="s">
        <v>443</v>
      </c>
      <c r="S96" s="79" t="s">
        <v>528</v>
      </c>
      <c r="T96" s="79" t="s">
        <v>573</v>
      </c>
      <c r="U96" s="83" t="s">
        <v>607</v>
      </c>
      <c r="V96" s="83" t="s">
        <v>607</v>
      </c>
      <c r="W96" s="81">
        <v>43743.37701388889</v>
      </c>
      <c r="X96" s="83" t="s">
        <v>807</v>
      </c>
      <c r="Y96" s="79"/>
      <c r="Z96" s="79"/>
      <c r="AA96" s="85" t="s">
        <v>976</v>
      </c>
      <c r="AB96" s="79"/>
      <c r="AC96" s="79" t="b">
        <v>0</v>
      </c>
      <c r="AD96" s="79">
        <v>0</v>
      </c>
      <c r="AE96" s="85" t="s">
        <v>1066</v>
      </c>
      <c r="AF96" s="79" t="b">
        <v>0</v>
      </c>
      <c r="AG96" s="79" t="s">
        <v>1071</v>
      </c>
      <c r="AH96" s="79"/>
      <c r="AI96" s="85" t="s">
        <v>1066</v>
      </c>
      <c r="AJ96" s="79" t="b">
        <v>0</v>
      </c>
      <c r="AK96" s="79">
        <v>0</v>
      </c>
      <c r="AL96" s="85" t="s">
        <v>1066</v>
      </c>
      <c r="AM96" s="79" t="s">
        <v>1079</v>
      </c>
      <c r="AN96" s="79" t="b">
        <v>0</v>
      </c>
      <c r="AO96" s="85" t="s">
        <v>976</v>
      </c>
      <c r="AP96" s="79" t="s">
        <v>176</v>
      </c>
      <c r="AQ96" s="79">
        <v>0</v>
      </c>
      <c r="AR96" s="79">
        <v>0</v>
      </c>
      <c r="AS96" s="79"/>
      <c r="AT96" s="79"/>
      <c r="AU96" s="79"/>
      <c r="AV96" s="79"/>
      <c r="AW96" s="79"/>
      <c r="AX96" s="79"/>
      <c r="AY96" s="79"/>
      <c r="AZ96" s="79"/>
      <c r="BA96">
        <v>36</v>
      </c>
      <c r="BB96" s="78" t="str">
        <f>REPLACE(INDEX(GroupVertices[Group],MATCH(Edges[[#This Row],[Vertex 1]],GroupVertices[Vertex],0)),1,1,"")</f>
        <v>5</v>
      </c>
      <c r="BC96" s="78" t="str">
        <f>REPLACE(INDEX(GroupVertices[Group],MATCH(Edges[[#This Row],[Vertex 2]],GroupVertices[Vertex],0)),1,1,"")</f>
        <v>5</v>
      </c>
      <c r="BD96" s="48"/>
      <c r="BE96" s="49"/>
      <c r="BF96" s="48"/>
      <c r="BG96" s="49"/>
      <c r="BH96" s="48"/>
      <c r="BI96" s="49"/>
      <c r="BJ96" s="48"/>
      <c r="BK96" s="49"/>
      <c r="BL96" s="48"/>
    </row>
    <row r="97" spans="1:64" ht="15">
      <c r="A97" s="64" t="s">
        <v>251</v>
      </c>
      <c r="B97" s="64" t="s">
        <v>259</v>
      </c>
      <c r="C97" s="65" t="s">
        <v>2149</v>
      </c>
      <c r="D97" s="66">
        <v>3</v>
      </c>
      <c r="E97" s="67" t="s">
        <v>136</v>
      </c>
      <c r="F97" s="68">
        <v>35</v>
      </c>
      <c r="G97" s="65"/>
      <c r="H97" s="69"/>
      <c r="I97" s="70"/>
      <c r="J97" s="70"/>
      <c r="K97" s="34" t="s">
        <v>65</v>
      </c>
      <c r="L97" s="77">
        <v>97</v>
      </c>
      <c r="M97" s="77"/>
      <c r="N97" s="72"/>
      <c r="O97" s="79" t="s">
        <v>261</v>
      </c>
      <c r="P97" s="81">
        <v>43743.377233796295</v>
      </c>
      <c r="Q97" s="79" t="s">
        <v>324</v>
      </c>
      <c r="R97" s="83" t="s">
        <v>444</v>
      </c>
      <c r="S97" s="79" t="s">
        <v>528</v>
      </c>
      <c r="T97" s="79" t="s">
        <v>573</v>
      </c>
      <c r="U97" s="83" t="s">
        <v>608</v>
      </c>
      <c r="V97" s="83" t="s">
        <v>608</v>
      </c>
      <c r="W97" s="81">
        <v>43743.377233796295</v>
      </c>
      <c r="X97" s="83" t="s">
        <v>808</v>
      </c>
      <c r="Y97" s="79"/>
      <c r="Z97" s="79"/>
      <c r="AA97" s="85" t="s">
        <v>977</v>
      </c>
      <c r="AB97" s="79"/>
      <c r="AC97" s="79" t="b">
        <v>0</v>
      </c>
      <c r="AD97" s="79">
        <v>0</v>
      </c>
      <c r="AE97" s="85" t="s">
        <v>1066</v>
      </c>
      <c r="AF97" s="79" t="b">
        <v>0</v>
      </c>
      <c r="AG97" s="79" t="s">
        <v>1071</v>
      </c>
      <c r="AH97" s="79"/>
      <c r="AI97" s="85" t="s">
        <v>1066</v>
      </c>
      <c r="AJ97" s="79" t="b">
        <v>0</v>
      </c>
      <c r="AK97" s="79">
        <v>0</v>
      </c>
      <c r="AL97" s="85" t="s">
        <v>1066</v>
      </c>
      <c r="AM97" s="79" t="s">
        <v>1079</v>
      </c>
      <c r="AN97" s="79" t="b">
        <v>0</v>
      </c>
      <c r="AO97" s="85" t="s">
        <v>977</v>
      </c>
      <c r="AP97" s="79" t="s">
        <v>176</v>
      </c>
      <c r="AQ97" s="79">
        <v>0</v>
      </c>
      <c r="AR97" s="79">
        <v>0</v>
      </c>
      <c r="AS97" s="79"/>
      <c r="AT97" s="79"/>
      <c r="AU97" s="79"/>
      <c r="AV97" s="79"/>
      <c r="AW97" s="79"/>
      <c r="AX97" s="79"/>
      <c r="AY97" s="79"/>
      <c r="AZ97" s="79"/>
      <c r="BA97">
        <v>36</v>
      </c>
      <c r="BB97" s="78" t="str">
        <f>REPLACE(INDEX(GroupVertices[Group],MATCH(Edges[[#This Row],[Vertex 1]],GroupVertices[Vertex],0)),1,1,"")</f>
        <v>5</v>
      </c>
      <c r="BC97" s="78" t="str">
        <f>REPLACE(INDEX(GroupVertices[Group],MATCH(Edges[[#This Row],[Vertex 2]],GroupVertices[Vertex],0)),1,1,"")</f>
        <v>5</v>
      </c>
      <c r="BD97" s="48"/>
      <c r="BE97" s="49"/>
      <c r="BF97" s="48"/>
      <c r="BG97" s="49"/>
      <c r="BH97" s="48"/>
      <c r="BI97" s="49"/>
      <c r="BJ97" s="48"/>
      <c r="BK97" s="49"/>
      <c r="BL97" s="48"/>
    </row>
    <row r="98" spans="1:64" ht="15">
      <c r="A98" s="64" t="s">
        <v>251</v>
      </c>
      <c r="B98" s="64" t="s">
        <v>259</v>
      </c>
      <c r="C98" s="65" t="s">
        <v>2149</v>
      </c>
      <c r="D98" s="66">
        <v>3</v>
      </c>
      <c r="E98" s="67" t="s">
        <v>136</v>
      </c>
      <c r="F98" s="68">
        <v>35</v>
      </c>
      <c r="G98" s="65"/>
      <c r="H98" s="69"/>
      <c r="I98" s="70"/>
      <c r="J98" s="70"/>
      <c r="K98" s="34" t="s">
        <v>65</v>
      </c>
      <c r="L98" s="77">
        <v>98</v>
      </c>
      <c r="M98" s="77"/>
      <c r="N98" s="72"/>
      <c r="O98" s="79" t="s">
        <v>261</v>
      </c>
      <c r="P98" s="81">
        <v>43743.46612268518</v>
      </c>
      <c r="Q98" s="79" t="s">
        <v>325</v>
      </c>
      <c r="R98" s="83" t="s">
        <v>445</v>
      </c>
      <c r="S98" s="79" t="s">
        <v>528</v>
      </c>
      <c r="T98" s="79" t="s">
        <v>573</v>
      </c>
      <c r="U98" s="83" t="s">
        <v>609</v>
      </c>
      <c r="V98" s="83" t="s">
        <v>609</v>
      </c>
      <c r="W98" s="81">
        <v>43743.46612268518</v>
      </c>
      <c r="X98" s="83" t="s">
        <v>809</v>
      </c>
      <c r="Y98" s="79"/>
      <c r="Z98" s="79"/>
      <c r="AA98" s="85" t="s">
        <v>978</v>
      </c>
      <c r="AB98" s="79"/>
      <c r="AC98" s="79" t="b">
        <v>0</v>
      </c>
      <c r="AD98" s="79">
        <v>0</v>
      </c>
      <c r="AE98" s="85" t="s">
        <v>1066</v>
      </c>
      <c r="AF98" s="79" t="b">
        <v>0</v>
      </c>
      <c r="AG98" s="79" t="s">
        <v>1071</v>
      </c>
      <c r="AH98" s="79"/>
      <c r="AI98" s="85" t="s">
        <v>1066</v>
      </c>
      <c r="AJ98" s="79" t="b">
        <v>0</v>
      </c>
      <c r="AK98" s="79">
        <v>0</v>
      </c>
      <c r="AL98" s="85" t="s">
        <v>1066</v>
      </c>
      <c r="AM98" s="79" t="s">
        <v>1079</v>
      </c>
      <c r="AN98" s="79" t="b">
        <v>0</v>
      </c>
      <c r="AO98" s="85" t="s">
        <v>978</v>
      </c>
      <c r="AP98" s="79" t="s">
        <v>176</v>
      </c>
      <c r="AQ98" s="79">
        <v>0</v>
      </c>
      <c r="AR98" s="79">
        <v>0</v>
      </c>
      <c r="AS98" s="79"/>
      <c r="AT98" s="79"/>
      <c r="AU98" s="79"/>
      <c r="AV98" s="79"/>
      <c r="AW98" s="79"/>
      <c r="AX98" s="79"/>
      <c r="AY98" s="79"/>
      <c r="AZ98" s="79"/>
      <c r="BA98">
        <v>36</v>
      </c>
      <c r="BB98" s="78" t="str">
        <f>REPLACE(INDEX(GroupVertices[Group],MATCH(Edges[[#This Row],[Vertex 1]],GroupVertices[Vertex],0)),1,1,"")</f>
        <v>5</v>
      </c>
      <c r="BC98" s="78" t="str">
        <f>REPLACE(INDEX(GroupVertices[Group],MATCH(Edges[[#This Row],[Vertex 2]],GroupVertices[Vertex],0)),1,1,"")</f>
        <v>5</v>
      </c>
      <c r="BD98" s="48"/>
      <c r="BE98" s="49"/>
      <c r="BF98" s="48"/>
      <c r="BG98" s="49"/>
      <c r="BH98" s="48"/>
      <c r="BI98" s="49"/>
      <c r="BJ98" s="48"/>
      <c r="BK98" s="49"/>
      <c r="BL98" s="48"/>
    </row>
    <row r="99" spans="1:64" ht="15">
      <c r="A99" s="64" t="s">
        <v>251</v>
      </c>
      <c r="B99" s="64" t="s">
        <v>259</v>
      </c>
      <c r="C99" s="65" t="s">
        <v>2149</v>
      </c>
      <c r="D99" s="66">
        <v>3</v>
      </c>
      <c r="E99" s="67" t="s">
        <v>136</v>
      </c>
      <c r="F99" s="68">
        <v>35</v>
      </c>
      <c r="G99" s="65"/>
      <c r="H99" s="69"/>
      <c r="I99" s="70"/>
      <c r="J99" s="70"/>
      <c r="K99" s="34" t="s">
        <v>65</v>
      </c>
      <c r="L99" s="77">
        <v>99</v>
      </c>
      <c r="M99" s="77"/>
      <c r="N99" s="72"/>
      <c r="O99" s="79" t="s">
        <v>261</v>
      </c>
      <c r="P99" s="81">
        <v>43745.23363425926</v>
      </c>
      <c r="Q99" s="79" t="s">
        <v>326</v>
      </c>
      <c r="R99" s="83" t="s">
        <v>446</v>
      </c>
      <c r="S99" s="79" t="s">
        <v>528</v>
      </c>
      <c r="T99" s="79" t="s">
        <v>573</v>
      </c>
      <c r="U99" s="83" t="s">
        <v>610</v>
      </c>
      <c r="V99" s="83" t="s">
        <v>610</v>
      </c>
      <c r="W99" s="81">
        <v>43745.23363425926</v>
      </c>
      <c r="X99" s="83" t="s">
        <v>810</v>
      </c>
      <c r="Y99" s="79"/>
      <c r="Z99" s="79"/>
      <c r="AA99" s="85" t="s">
        <v>979</v>
      </c>
      <c r="AB99" s="79"/>
      <c r="AC99" s="79" t="b">
        <v>0</v>
      </c>
      <c r="AD99" s="79">
        <v>0</v>
      </c>
      <c r="AE99" s="85" t="s">
        <v>1066</v>
      </c>
      <c r="AF99" s="79" t="b">
        <v>0</v>
      </c>
      <c r="AG99" s="79" t="s">
        <v>1071</v>
      </c>
      <c r="AH99" s="79"/>
      <c r="AI99" s="85" t="s">
        <v>1066</v>
      </c>
      <c r="AJ99" s="79" t="b">
        <v>0</v>
      </c>
      <c r="AK99" s="79">
        <v>0</v>
      </c>
      <c r="AL99" s="85" t="s">
        <v>1066</v>
      </c>
      <c r="AM99" s="79" t="s">
        <v>1079</v>
      </c>
      <c r="AN99" s="79" t="b">
        <v>0</v>
      </c>
      <c r="AO99" s="85" t="s">
        <v>979</v>
      </c>
      <c r="AP99" s="79" t="s">
        <v>176</v>
      </c>
      <c r="AQ99" s="79">
        <v>0</v>
      </c>
      <c r="AR99" s="79">
        <v>0</v>
      </c>
      <c r="AS99" s="79"/>
      <c r="AT99" s="79"/>
      <c r="AU99" s="79"/>
      <c r="AV99" s="79"/>
      <c r="AW99" s="79"/>
      <c r="AX99" s="79"/>
      <c r="AY99" s="79"/>
      <c r="AZ99" s="79"/>
      <c r="BA99">
        <v>36</v>
      </c>
      <c r="BB99" s="78" t="str">
        <f>REPLACE(INDEX(GroupVertices[Group],MATCH(Edges[[#This Row],[Vertex 1]],GroupVertices[Vertex],0)),1,1,"")</f>
        <v>5</v>
      </c>
      <c r="BC99" s="78" t="str">
        <f>REPLACE(INDEX(GroupVertices[Group],MATCH(Edges[[#This Row],[Vertex 2]],GroupVertices[Vertex],0)),1,1,"")</f>
        <v>5</v>
      </c>
      <c r="BD99" s="48"/>
      <c r="BE99" s="49"/>
      <c r="BF99" s="48"/>
      <c r="BG99" s="49"/>
      <c r="BH99" s="48"/>
      <c r="BI99" s="49"/>
      <c r="BJ99" s="48"/>
      <c r="BK99" s="49"/>
      <c r="BL99" s="48"/>
    </row>
    <row r="100" spans="1:64" ht="15">
      <c r="A100" s="64" t="s">
        <v>251</v>
      </c>
      <c r="B100" s="64" t="s">
        <v>259</v>
      </c>
      <c r="C100" s="65" t="s">
        <v>2149</v>
      </c>
      <c r="D100" s="66">
        <v>3</v>
      </c>
      <c r="E100" s="67" t="s">
        <v>136</v>
      </c>
      <c r="F100" s="68">
        <v>35</v>
      </c>
      <c r="G100" s="65"/>
      <c r="H100" s="69"/>
      <c r="I100" s="70"/>
      <c r="J100" s="70"/>
      <c r="K100" s="34" t="s">
        <v>65</v>
      </c>
      <c r="L100" s="77">
        <v>100</v>
      </c>
      <c r="M100" s="77"/>
      <c r="N100" s="72"/>
      <c r="O100" s="79" t="s">
        <v>261</v>
      </c>
      <c r="P100" s="81">
        <v>43745.32157407407</v>
      </c>
      <c r="Q100" s="79" t="s">
        <v>327</v>
      </c>
      <c r="R100" s="83" t="s">
        <v>447</v>
      </c>
      <c r="S100" s="79" t="s">
        <v>528</v>
      </c>
      <c r="T100" s="79" t="s">
        <v>573</v>
      </c>
      <c r="U100" s="83" t="s">
        <v>611</v>
      </c>
      <c r="V100" s="83" t="s">
        <v>611</v>
      </c>
      <c r="W100" s="81">
        <v>43745.32157407407</v>
      </c>
      <c r="X100" s="83" t="s">
        <v>811</v>
      </c>
      <c r="Y100" s="79"/>
      <c r="Z100" s="79"/>
      <c r="AA100" s="85" t="s">
        <v>980</v>
      </c>
      <c r="AB100" s="79"/>
      <c r="AC100" s="79" t="b">
        <v>0</v>
      </c>
      <c r="AD100" s="79">
        <v>0</v>
      </c>
      <c r="AE100" s="85" t="s">
        <v>1066</v>
      </c>
      <c r="AF100" s="79" t="b">
        <v>0</v>
      </c>
      <c r="AG100" s="79" t="s">
        <v>1071</v>
      </c>
      <c r="AH100" s="79"/>
      <c r="AI100" s="85" t="s">
        <v>1066</v>
      </c>
      <c r="AJ100" s="79" t="b">
        <v>0</v>
      </c>
      <c r="AK100" s="79">
        <v>0</v>
      </c>
      <c r="AL100" s="85" t="s">
        <v>1066</v>
      </c>
      <c r="AM100" s="79" t="s">
        <v>1079</v>
      </c>
      <c r="AN100" s="79" t="b">
        <v>0</v>
      </c>
      <c r="AO100" s="85" t="s">
        <v>980</v>
      </c>
      <c r="AP100" s="79" t="s">
        <v>176</v>
      </c>
      <c r="AQ100" s="79">
        <v>0</v>
      </c>
      <c r="AR100" s="79">
        <v>0</v>
      </c>
      <c r="AS100" s="79"/>
      <c r="AT100" s="79"/>
      <c r="AU100" s="79"/>
      <c r="AV100" s="79"/>
      <c r="AW100" s="79"/>
      <c r="AX100" s="79"/>
      <c r="AY100" s="79"/>
      <c r="AZ100" s="79"/>
      <c r="BA100">
        <v>36</v>
      </c>
      <c r="BB100" s="78" t="str">
        <f>REPLACE(INDEX(GroupVertices[Group],MATCH(Edges[[#This Row],[Vertex 1]],GroupVertices[Vertex],0)),1,1,"")</f>
        <v>5</v>
      </c>
      <c r="BC100" s="78" t="str">
        <f>REPLACE(INDEX(GroupVertices[Group],MATCH(Edges[[#This Row],[Vertex 2]],GroupVertices[Vertex],0)),1,1,"")</f>
        <v>5</v>
      </c>
      <c r="BD100" s="48"/>
      <c r="BE100" s="49"/>
      <c r="BF100" s="48"/>
      <c r="BG100" s="49"/>
      <c r="BH100" s="48"/>
      <c r="BI100" s="49"/>
      <c r="BJ100" s="48"/>
      <c r="BK100" s="49"/>
      <c r="BL100" s="48"/>
    </row>
    <row r="101" spans="1:64" ht="15">
      <c r="A101" s="64" t="s">
        <v>251</v>
      </c>
      <c r="B101" s="64" t="s">
        <v>259</v>
      </c>
      <c r="C101" s="65" t="s">
        <v>2149</v>
      </c>
      <c r="D101" s="66">
        <v>3</v>
      </c>
      <c r="E101" s="67" t="s">
        <v>136</v>
      </c>
      <c r="F101" s="68">
        <v>35</v>
      </c>
      <c r="G101" s="65"/>
      <c r="H101" s="69"/>
      <c r="I101" s="70"/>
      <c r="J101" s="70"/>
      <c r="K101" s="34" t="s">
        <v>65</v>
      </c>
      <c r="L101" s="77">
        <v>101</v>
      </c>
      <c r="M101" s="77"/>
      <c r="N101" s="72"/>
      <c r="O101" s="79" t="s">
        <v>261</v>
      </c>
      <c r="P101" s="81">
        <v>43745.38784722222</v>
      </c>
      <c r="Q101" s="79" t="s">
        <v>328</v>
      </c>
      <c r="R101" s="83" t="s">
        <v>448</v>
      </c>
      <c r="S101" s="79" t="s">
        <v>528</v>
      </c>
      <c r="T101" s="79" t="s">
        <v>573</v>
      </c>
      <c r="U101" s="83" t="s">
        <v>612</v>
      </c>
      <c r="V101" s="83" t="s">
        <v>612</v>
      </c>
      <c r="W101" s="81">
        <v>43745.38784722222</v>
      </c>
      <c r="X101" s="83" t="s">
        <v>812</v>
      </c>
      <c r="Y101" s="79"/>
      <c r="Z101" s="79"/>
      <c r="AA101" s="85" t="s">
        <v>981</v>
      </c>
      <c r="AB101" s="79"/>
      <c r="AC101" s="79" t="b">
        <v>0</v>
      </c>
      <c r="AD101" s="79">
        <v>0</v>
      </c>
      <c r="AE101" s="85" t="s">
        <v>1066</v>
      </c>
      <c r="AF101" s="79" t="b">
        <v>0</v>
      </c>
      <c r="AG101" s="79" t="s">
        <v>1071</v>
      </c>
      <c r="AH101" s="79"/>
      <c r="AI101" s="85" t="s">
        <v>1066</v>
      </c>
      <c r="AJ101" s="79" t="b">
        <v>0</v>
      </c>
      <c r="AK101" s="79">
        <v>0</v>
      </c>
      <c r="AL101" s="85" t="s">
        <v>1066</v>
      </c>
      <c r="AM101" s="79" t="s">
        <v>1079</v>
      </c>
      <c r="AN101" s="79" t="b">
        <v>0</v>
      </c>
      <c r="AO101" s="85" t="s">
        <v>981</v>
      </c>
      <c r="AP101" s="79" t="s">
        <v>176</v>
      </c>
      <c r="AQ101" s="79">
        <v>0</v>
      </c>
      <c r="AR101" s="79">
        <v>0</v>
      </c>
      <c r="AS101" s="79"/>
      <c r="AT101" s="79"/>
      <c r="AU101" s="79"/>
      <c r="AV101" s="79"/>
      <c r="AW101" s="79"/>
      <c r="AX101" s="79"/>
      <c r="AY101" s="79"/>
      <c r="AZ101" s="79"/>
      <c r="BA101">
        <v>36</v>
      </c>
      <c r="BB101" s="78" t="str">
        <f>REPLACE(INDEX(GroupVertices[Group],MATCH(Edges[[#This Row],[Vertex 1]],GroupVertices[Vertex],0)),1,1,"")</f>
        <v>5</v>
      </c>
      <c r="BC101" s="78" t="str">
        <f>REPLACE(INDEX(GroupVertices[Group],MATCH(Edges[[#This Row],[Vertex 2]],GroupVertices[Vertex],0)),1,1,"")</f>
        <v>5</v>
      </c>
      <c r="BD101" s="48"/>
      <c r="BE101" s="49"/>
      <c r="BF101" s="48"/>
      <c r="BG101" s="49"/>
      <c r="BH101" s="48"/>
      <c r="BI101" s="49"/>
      <c r="BJ101" s="48"/>
      <c r="BK101" s="49"/>
      <c r="BL101" s="48"/>
    </row>
    <row r="102" spans="1:64" ht="15">
      <c r="A102" s="64" t="s">
        <v>251</v>
      </c>
      <c r="B102" s="64" t="s">
        <v>259</v>
      </c>
      <c r="C102" s="65" t="s">
        <v>2149</v>
      </c>
      <c r="D102" s="66">
        <v>3</v>
      </c>
      <c r="E102" s="67" t="s">
        <v>136</v>
      </c>
      <c r="F102" s="68">
        <v>35</v>
      </c>
      <c r="G102" s="65"/>
      <c r="H102" s="69"/>
      <c r="I102" s="70"/>
      <c r="J102" s="70"/>
      <c r="K102" s="34" t="s">
        <v>65</v>
      </c>
      <c r="L102" s="77">
        <v>102</v>
      </c>
      <c r="M102" s="77"/>
      <c r="N102" s="72"/>
      <c r="O102" s="79" t="s">
        <v>261</v>
      </c>
      <c r="P102" s="81">
        <v>43745.38835648148</v>
      </c>
      <c r="Q102" s="79" t="s">
        <v>329</v>
      </c>
      <c r="R102" s="83" t="s">
        <v>449</v>
      </c>
      <c r="S102" s="79" t="s">
        <v>528</v>
      </c>
      <c r="T102" s="79" t="s">
        <v>573</v>
      </c>
      <c r="U102" s="83" t="s">
        <v>613</v>
      </c>
      <c r="V102" s="83" t="s">
        <v>613</v>
      </c>
      <c r="W102" s="81">
        <v>43745.38835648148</v>
      </c>
      <c r="X102" s="83" t="s">
        <v>813</v>
      </c>
      <c r="Y102" s="79"/>
      <c r="Z102" s="79"/>
      <c r="AA102" s="85" t="s">
        <v>982</v>
      </c>
      <c r="AB102" s="79"/>
      <c r="AC102" s="79" t="b">
        <v>0</v>
      </c>
      <c r="AD102" s="79">
        <v>0</v>
      </c>
      <c r="AE102" s="85" t="s">
        <v>1066</v>
      </c>
      <c r="AF102" s="79" t="b">
        <v>0</v>
      </c>
      <c r="AG102" s="79" t="s">
        <v>1071</v>
      </c>
      <c r="AH102" s="79"/>
      <c r="AI102" s="85" t="s">
        <v>1066</v>
      </c>
      <c r="AJ102" s="79" t="b">
        <v>0</v>
      </c>
      <c r="AK102" s="79">
        <v>0</v>
      </c>
      <c r="AL102" s="85" t="s">
        <v>1066</v>
      </c>
      <c r="AM102" s="79" t="s">
        <v>1079</v>
      </c>
      <c r="AN102" s="79" t="b">
        <v>0</v>
      </c>
      <c r="AO102" s="85" t="s">
        <v>982</v>
      </c>
      <c r="AP102" s="79" t="s">
        <v>176</v>
      </c>
      <c r="AQ102" s="79">
        <v>0</v>
      </c>
      <c r="AR102" s="79">
        <v>0</v>
      </c>
      <c r="AS102" s="79"/>
      <c r="AT102" s="79"/>
      <c r="AU102" s="79"/>
      <c r="AV102" s="79"/>
      <c r="AW102" s="79"/>
      <c r="AX102" s="79"/>
      <c r="AY102" s="79"/>
      <c r="AZ102" s="79"/>
      <c r="BA102">
        <v>36</v>
      </c>
      <c r="BB102" s="78" t="str">
        <f>REPLACE(INDEX(GroupVertices[Group],MATCH(Edges[[#This Row],[Vertex 1]],GroupVertices[Vertex],0)),1,1,"")</f>
        <v>5</v>
      </c>
      <c r="BC102" s="78" t="str">
        <f>REPLACE(INDEX(GroupVertices[Group],MATCH(Edges[[#This Row],[Vertex 2]],GroupVertices[Vertex],0)),1,1,"")</f>
        <v>5</v>
      </c>
      <c r="BD102" s="48"/>
      <c r="BE102" s="49"/>
      <c r="BF102" s="48"/>
      <c r="BG102" s="49"/>
      <c r="BH102" s="48"/>
      <c r="BI102" s="49"/>
      <c r="BJ102" s="48"/>
      <c r="BK102" s="49"/>
      <c r="BL102" s="48"/>
    </row>
    <row r="103" spans="1:64" ht="15">
      <c r="A103" s="64" t="s">
        <v>251</v>
      </c>
      <c r="B103" s="64" t="s">
        <v>259</v>
      </c>
      <c r="C103" s="65" t="s">
        <v>2149</v>
      </c>
      <c r="D103" s="66">
        <v>3</v>
      </c>
      <c r="E103" s="67" t="s">
        <v>136</v>
      </c>
      <c r="F103" s="68">
        <v>35</v>
      </c>
      <c r="G103" s="65"/>
      <c r="H103" s="69"/>
      <c r="I103" s="70"/>
      <c r="J103" s="70"/>
      <c r="K103" s="34" t="s">
        <v>65</v>
      </c>
      <c r="L103" s="77">
        <v>103</v>
      </c>
      <c r="M103" s="77"/>
      <c r="N103" s="72"/>
      <c r="O103" s="79" t="s">
        <v>261</v>
      </c>
      <c r="P103" s="81">
        <v>43745.58158564815</v>
      </c>
      <c r="Q103" s="79" t="s">
        <v>330</v>
      </c>
      <c r="R103" s="83" t="s">
        <v>450</v>
      </c>
      <c r="S103" s="79" t="s">
        <v>528</v>
      </c>
      <c r="T103" s="79" t="s">
        <v>573</v>
      </c>
      <c r="U103" s="83" t="s">
        <v>614</v>
      </c>
      <c r="V103" s="83" t="s">
        <v>614</v>
      </c>
      <c r="W103" s="81">
        <v>43745.58158564815</v>
      </c>
      <c r="X103" s="83" t="s">
        <v>814</v>
      </c>
      <c r="Y103" s="79"/>
      <c r="Z103" s="79"/>
      <c r="AA103" s="85" t="s">
        <v>983</v>
      </c>
      <c r="AB103" s="79"/>
      <c r="AC103" s="79" t="b">
        <v>0</v>
      </c>
      <c r="AD103" s="79">
        <v>0</v>
      </c>
      <c r="AE103" s="85" t="s">
        <v>1066</v>
      </c>
      <c r="AF103" s="79" t="b">
        <v>0</v>
      </c>
      <c r="AG103" s="79" t="s">
        <v>1071</v>
      </c>
      <c r="AH103" s="79"/>
      <c r="AI103" s="85" t="s">
        <v>1066</v>
      </c>
      <c r="AJ103" s="79" t="b">
        <v>0</v>
      </c>
      <c r="AK103" s="79">
        <v>0</v>
      </c>
      <c r="AL103" s="85" t="s">
        <v>1066</v>
      </c>
      <c r="AM103" s="79" t="s">
        <v>1079</v>
      </c>
      <c r="AN103" s="79" t="b">
        <v>0</v>
      </c>
      <c r="AO103" s="85" t="s">
        <v>983</v>
      </c>
      <c r="AP103" s="79" t="s">
        <v>176</v>
      </c>
      <c r="AQ103" s="79">
        <v>0</v>
      </c>
      <c r="AR103" s="79">
        <v>0</v>
      </c>
      <c r="AS103" s="79"/>
      <c r="AT103" s="79"/>
      <c r="AU103" s="79"/>
      <c r="AV103" s="79"/>
      <c r="AW103" s="79"/>
      <c r="AX103" s="79"/>
      <c r="AY103" s="79"/>
      <c r="AZ103" s="79"/>
      <c r="BA103">
        <v>36</v>
      </c>
      <c r="BB103" s="78" t="str">
        <f>REPLACE(INDEX(GroupVertices[Group],MATCH(Edges[[#This Row],[Vertex 1]],GroupVertices[Vertex],0)),1,1,"")</f>
        <v>5</v>
      </c>
      <c r="BC103" s="78" t="str">
        <f>REPLACE(INDEX(GroupVertices[Group],MATCH(Edges[[#This Row],[Vertex 2]],GroupVertices[Vertex],0)),1,1,"")</f>
        <v>5</v>
      </c>
      <c r="BD103" s="48"/>
      <c r="BE103" s="49"/>
      <c r="BF103" s="48"/>
      <c r="BG103" s="49"/>
      <c r="BH103" s="48"/>
      <c r="BI103" s="49"/>
      <c r="BJ103" s="48"/>
      <c r="BK103" s="49"/>
      <c r="BL103" s="48"/>
    </row>
    <row r="104" spans="1:64" ht="15">
      <c r="A104" s="64" t="s">
        <v>251</v>
      </c>
      <c r="B104" s="64" t="s">
        <v>259</v>
      </c>
      <c r="C104" s="65" t="s">
        <v>2149</v>
      </c>
      <c r="D104" s="66">
        <v>3</v>
      </c>
      <c r="E104" s="67" t="s">
        <v>136</v>
      </c>
      <c r="F104" s="68">
        <v>35</v>
      </c>
      <c r="G104" s="65"/>
      <c r="H104" s="69"/>
      <c r="I104" s="70"/>
      <c r="J104" s="70"/>
      <c r="K104" s="34" t="s">
        <v>65</v>
      </c>
      <c r="L104" s="77">
        <v>104</v>
      </c>
      <c r="M104" s="77"/>
      <c r="N104" s="72"/>
      <c r="O104" s="79" t="s">
        <v>261</v>
      </c>
      <c r="P104" s="81">
        <v>43746.25346064815</v>
      </c>
      <c r="Q104" s="79" t="s">
        <v>331</v>
      </c>
      <c r="R104" s="83" t="s">
        <v>451</v>
      </c>
      <c r="S104" s="79" t="s">
        <v>528</v>
      </c>
      <c r="T104" s="79" t="s">
        <v>573</v>
      </c>
      <c r="U104" s="83" t="s">
        <v>615</v>
      </c>
      <c r="V104" s="83" t="s">
        <v>615</v>
      </c>
      <c r="W104" s="81">
        <v>43746.25346064815</v>
      </c>
      <c r="X104" s="83" t="s">
        <v>815</v>
      </c>
      <c r="Y104" s="79"/>
      <c r="Z104" s="79"/>
      <c r="AA104" s="85" t="s">
        <v>984</v>
      </c>
      <c r="AB104" s="79"/>
      <c r="AC104" s="79" t="b">
        <v>0</v>
      </c>
      <c r="AD104" s="79">
        <v>0</v>
      </c>
      <c r="AE104" s="85" t="s">
        <v>1066</v>
      </c>
      <c r="AF104" s="79" t="b">
        <v>0</v>
      </c>
      <c r="AG104" s="79" t="s">
        <v>1071</v>
      </c>
      <c r="AH104" s="79"/>
      <c r="AI104" s="85" t="s">
        <v>1066</v>
      </c>
      <c r="AJ104" s="79" t="b">
        <v>0</v>
      </c>
      <c r="AK104" s="79">
        <v>0</v>
      </c>
      <c r="AL104" s="85" t="s">
        <v>1066</v>
      </c>
      <c r="AM104" s="79" t="s">
        <v>1079</v>
      </c>
      <c r="AN104" s="79" t="b">
        <v>0</v>
      </c>
      <c r="AO104" s="85" t="s">
        <v>984</v>
      </c>
      <c r="AP104" s="79" t="s">
        <v>176</v>
      </c>
      <c r="AQ104" s="79">
        <v>0</v>
      </c>
      <c r="AR104" s="79">
        <v>0</v>
      </c>
      <c r="AS104" s="79"/>
      <c r="AT104" s="79"/>
      <c r="AU104" s="79"/>
      <c r="AV104" s="79"/>
      <c r="AW104" s="79"/>
      <c r="AX104" s="79"/>
      <c r="AY104" s="79"/>
      <c r="AZ104" s="79"/>
      <c r="BA104">
        <v>36</v>
      </c>
      <c r="BB104" s="78" t="str">
        <f>REPLACE(INDEX(GroupVertices[Group],MATCH(Edges[[#This Row],[Vertex 1]],GroupVertices[Vertex],0)),1,1,"")</f>
        <v>5</v>
      </c>
      <c r="BC104" s="78" t="str">
        <f>REPLACE(INDEX(GroupVertices[Group],MATCH(Edges[[#This Row],[Vertex 2]],GroupVertices[Vertex],0)),1,1,"")</f>
        <v>5</v>
      </c>
      <c r="BD104" s="48"/>
      <c r="BE104" s="49"/>
      <c r="BF104" s="48"/>
      <c r="BG104" s="49"/>
      <c r="BH104" s="48"/>
      <c r="BI104" s="49"/>
      <c r="BJ104" s="48"/>
      <c r="BK104" s="49"/>
      <c r="BL104" s="48"/>
    </row>
    <row r="105" spans="1:64" ht="15">
      <c r="A105" s="64" t="s">
        <v>251</v>
      </c>
      <c r="B105" s="64" t="s">
        <v>259</v>
      </c>
      <c r="C105" s="65" t="s">
        <v>2149</v>
      </c>
      <c r="D105" s="66">
        <v>3</v>
      </c>
      <c r="E105" s="67" t="s">
        <v>136</v>
      </c>
      <c r="F105" s="68">
        <v>35</v>
      </c>
      <c r="G105" s="65"/>
      <c r="H105" s="69"/>
      <c r="I105" s="70"/>
      <c r="J105" s="70"/>
      <c r="K105" s="34" t="s">
        <v>65</v>
      </c>
      <c r="L105" s="77">
        <v>105</v>
      </c>
      <c r="M105" s="77"/>
      <c r="N105" s="72"/>
      <c r="O105" s="79" t="s">
        <v>261</v>
      </c>
      <c r="P105" s="81">
        <v>43746.253958333335</v>
      </c>
      <c r="Q105" s="79" t="s">
        <v>332</v>
      </c>
      <c r="R105" s="83" t="s">
        <v>452</v>
      </c>
      <c r="S105" s="79" t="s">
        <v>528</v>
      </c>
      <c r="T105" s="79" t="s">
        <v>573</v>
      </c>
      <c r="U105" s="83" t="s">
        <v>616</v>
      </c>
      <c r="V105" s="83" t="s">
        <v>616</v>
      </c>
      <c r="W105" s="81">
        <v>43746.253958333335</v>
      </c>
      <c r="X105" s="83" t="s">
        <v>816</v>
      </c>
      <c r="Y105" s="79"/>
      <c r="Z105" s="79"/>
      <c r="AA105" s="85" t="s">
        <v>985</v>
      </c>
      <c r="AB105" s="79"/>
      <c r="AC105" s="79" t="b">
        <v>0</v>
      </c>
      <c r="AD105" s="79">
        <v>0</v>
      </c>
      <c r="AE105" s="85" t="s">
        <v>1066</v>
      </c>
      <c r="AF105" s="79" t="b">
        <v>0</v>
      </c>
      <c r="AG105" s="79" t="s">
        <v>1071</v>
      </c>
      <c r="AH105" s="79"/>
      <c r="AI105" s="85" t="s">
        <v>1066</v>
      </c>
      <c r="AJ105" s="79" t="b">
        <v>0</v>
      </c>
      <c r="AK105" s="79">
        <v>0</v>
      </c>
      <c r="AL105" s="85" t="s">
        <v>1066</v>
      </c>
      <c r="AM105" s="79" t="s">
        <v>1079</v>
      </c>
      <c r="AN105" s="79" t="b">
        <v>0</v>
      </c>
      <c r="AO105" s="85" t="s">
        <v>985</v>
      </c>
      <c r="AP105" s="79" t="s">
        <v>176</v>
      </c>
      <c r="AQ105" s="79">
        <v>0</v>
      </c>
      <c r="AR105" s="79">
        <v>0</v>
      </c>
      <c r="AS105" s="79"/>
      <c r="AT105" s="79"/>
      <c r="AU105" s="79"/>
      <c r="AV105" s="79"/>
      <c r="AW105" s="79"/>
      <c r="AX105" s="79"/>
      <c r="AY105" s="79"/>
      <c r="AZ105" s="79"/>
      <c r="BA105">
        <v>36</v>
      </c>
      <c r="BB105" s="78" t="str">
        <f>REPLACE(INDEX(GroupVertices[Group],MATCH(Edges[[#This Row],[Vertex 1]],GroupVertices[Vertex],0)),1,1,"")</f>
        <v>5</v>
      </c>
      <c r="BC105" s="78" t="str">
        <f>REPLACE(INDEX(GroupVertices[Group],MATCH(Edges[[#This Row],[Vertex 2]],GroupVertices[Vertex],0)),1,1,"")</f>
        <v>5</v>
      </c>
      <c r="BD105" s="48"/>
      <c r="BE105" s="49"/>
      <c r="BF105" s="48"/>
      <c r="BG105" s="49"/>
      <c r="BH105" s="48"/>
      <c r="BI105" s="49"/>
      <c r="BJ105" s="48"/>
      <c r="BK105" s="49"/>
      <c r="BL105" s="48"/>
    </row>
    <row r="106" spans="1:64" ht="15">
      <c r="A106" s="64" t="s">
        <v>251</v>
      </c>
      <c r="B106" s="64" t="s">
        <v>259</v>
      </c>
      <c r="C106" s="65" t="s">
        <v>2149</v>
      </c>
      <c r="D106" s="66">
        <v>3</v>
      </c>
      <c r="E106" s="67" t="s">
        <v>136</v>
      </c>
      <c r="F106" s="68">
        <v>35</v>
      </c>
      <c r="G106" s="65"/>
      <c r="H106" s="69"/>
      <c r="I106" s="70"/>
      <c r="J106" s="70"/>
      <c r="K106" s="34" t="s">
        <v>65</v>
      </c>
      <c r="L106" s="77">
        <v>106</v>
      </c>
      <c r="M106" s="77"/>
      <c r="N106" s="72"/>
      <c r="O106" s="79" t="s">
        <v>261</v>
      </c>
      <c r="P106" s="81">
        <v>43746.25466435185</v>
      </c>
      <c r="Q106" s="79" t="s">
        <v>333</v>
      </c>
      <c r="R106" s="83" t="s">
        <v>453</v>
      </c>
      <c r="S106" s="79" t="s">
        <v>528</v>
      </c>
      <c r="T106" s="79" t="s">
        <v>573</v>
      </c>
      <c r="U106" s="83" t="s">
        <v>617</v>
      </c>
      <c r="V106" s="83" t="s">
        <v>617</v>
      </c>
      <c r="W106" s="81">
        <v>43746.25466435185</v>
      </c>
      <c r="X106" s="83" t="s">
        <v>817</v>
      </c>
      <c r="Y106" s="79"/>
      <c r="Z106" s="79"/>
      <c r="AA106" s="85" t="s">
        <v>986</v>
      </c>
      <c r="AB106" s="79"/>
      <c r="AC106" s="79" t="b">
        <v>0</v>
      </c>
      <c r="AD106" s="79">
        <v>1</v>
      </c>
      <c r="AE106" s="85" t="s">
        <v>1066</v>
      </c>
      <c r="AF106" s="79" t="b">
        <v>0</v>
      </c>
      <c r="AG106" s="79" t="s">
        <v>1071</v>
      </c>
      <c r="AH106" s="79"/>
      <c r="AI106" s="85" t="s">
        <v>1066</v>
      </c>
      <c r="AJ106" s="79" t="b">
        <v>0</v>
      </c>
      <c r="AK106" s="79">
        <v>0</v>
      </c>
      <c r="AL106" s="85" t="s">
        <v>1066</v>
      </c>
      <c r="AM106" s="79" t="s">
        <v>1079</v>
      </c>
      <c r="AN106" s="79" t="b">
        <v>0</v>
      </c>
      <c r="AO106" s="85" t="s">
        <v>986</v>
      </c>
      <c r="AP106" s="79" t="s">
        <v>176</v>
      </c>
      <c r="AQ106" s="79">
        <v>0</v>
      </c>
      <c r="AR106" s="79">
        <v>0</v>
      </c>
      <c r="AS106" s="79"/>
      <c r="AT106" s="79"/>
      <c r="AU106" s="79"/>
      <c r="AV106" s="79"/>
      <c r="AW106" s="79"/>
      <c r="AX106" s="79"/>
      <c r="AY106" s="79"/>
      <c r="AZ106" s="79"/>
      <c r="BA106">
        <v>36</v>
      </c>
      <c r="BB106" s="78" t="str">
        <f>REPLACE(INDEX(GroupVertices[Group],MATCH(Edges[[#This Row],[Vertex 1]],GroupVertices[Vertex],0)),1,1,"")</f>
        <v>5</v>
      </c>
      <c r="BC106" s="78" t="str">
        <f>REPLACE(INDEX(GroupVertices[Group],MATCH(Edges[[#This Row],[Vertex 2]],GroupVertices[Vertex],0)),1,1,"")</f>
        <v>5</v>
      </c>
      <c r="BD106" s="48"/>
      <c r="BE106" s="49"/>
      <c r="BF106" s="48"/>
      <c r="BG106" s="49"/>
      <c r="BH106" s="48"/>
      <c r="BI106" s="49"/>
      <c r="BJ106" s="48"/>
      <c r="BK106" s="49"/>
      <c r="BL106" s="48"/>
    </row>
    <row r="107" spans="1:64" ht="15">
      <c r="A107" s="64" t="s">
        <v>251</v>
      </c>
      <c r="B107" s="64" t="s">
        <v>259</v>
      </c>
      <c r="C107" s="65" t="s">
        <v>2149</v>
      </c>
      <c r="D107" s="66">
        <v>3</v>
      </c>
      <c r="E107" s="67" t="s">
        <v>136</v>
      </c>
      <c r="F107" s="68">
        <v>35</v>
      </c>
      <c r="G107" s="65"/>
      <c r="H107" s="69"/>
      <c r="I107" s="70"/>
      <c r="J107" s="70"/>
      <c r="K107" s="34" t="s">
        <v>65</v>
      </c>
      <c r="L107" s="77">
        <v>107</v>
      </c>
      <c r="M107" s="77"/>
      <c r="N107" s="72"/>
      <c r="O107" s="79" t="s">
        <v>261</v>
      </c>
      <c r="P107" s="81">
        <v>43746.37688657407</v>
      </c>
      <c r="Q107" s="79" t="s">
        <v>334</v>
      </c>
      <c r="R107" s="83" t="s">
        <v>454</v>
      </c>
      <c r="S107" s="79" t="s">
        <v>528</v>
      </c>
      <c r="T107" s="79" t="s">
        <v>573</v>
      </c>
      <c r="U107" s="83" t="s">
        <v>618</v>
      </c>
      <c r="V107" s="83" t="s">
        <v>618</v>
      </c>
      <c r="W107" s="81">
        <v>43746.37688657407</v>
      </c>
      <c r="X107" s="83" t="s">
        <v>818</v>
      </c>
      <c r="Y107" s="79"/>
      <c r="Z107" s="79"/>
      <c r="AA107" s="85" t="s">
        <v>987</v>
      </c>
      <c r="AB107" s="79"/>
      <c r="AC107" s="79" t="b">
        <v>0</v>
      </c>
      <c r="AD107" s="79">
        <v>1</v>
      </c>
      <c r="AE107" s="85" t="s">
        <v>1066</v>
      </c>
      <c r="AF107" s="79" t="b">
        <v>0</v>
      </c>
      <c r="AG107" s="79" t="s">
        <v>1071</v>
      </c>
      <c r="AH107" s="79"/>
      <c r="AI107" s="85" t="s">
        <v>1066</v>
      </c>
      <c r="AJ107" s="79" t="b">
        <v>0</v>
      </c>
      <c r="AK107" s="79">
        <v>0</v>
      </c>
      <c r="AL107" s="85" t="s">
        <v>1066</v>
      </c>
      <c r="AM107" s="79" t="s">
        <v>1079</v>
      </c>
      <c r="AN107" s="79" t="b">
        <v>0</v>
      </c>
      <c r="AO107" s="85" t="s">
        <v>987</v>
      </c>
      <c r="AP107" s="79" t="s">
        <v>176</v>
      </c>
      <c r="AQ107" s="79">
        <v>0</v>
      </c>
      <c r="AR107" s="79">
        <v>0</v>
      </c>
      <c r="AS107" s="79"/>
      <c r="AT107" s="79"/>
      <c r="AU107" s="79"/>
      <c r="AV107" s="79"/>
      <c r="AW107" s="79"/>
      <c r="AX107" s="79"/>
      <c r="AY107" s="79"/>
      <c r="AZ107" s="79"/>
      <c r="BA107">
        <v>36</v>
      </c>
      <c r="BB107" s="78" t="str">
        <f>REPLACE(INDEX(GroupVertices[Group],MATCH(Edges[[#This Row],[Vertex 1]],GroupVertices[Vertex],0)),1,1,"")</f>
        <v>5</v>
      </c>
      <c r="BC107" s="78" t="str">
        <f>REPLACE(INDEX(GroupVertices[Group],MATCH(Edges[[#This Row],[Vertex 2]],GroupVertices[Vertex],0)),1,1,"")</f>
        <v>5</v>
      </c>
      <c r="BD107" s="48"/>
      <c r="BE107" s="49"/>
      <c r="BF107" s="48"/>
      <c r="BG107" s="49"/>
      <c r="BH107" s="48"/>
      <c r="BI107" s="49"/>
      <c r="BJ107" s="48"/>
      <c r="BK107" s="49"/>
      <c r="BL107" s="48"/>
    </row>
    <row r="108" spans="1:64" ht="15">
      <c r="A108" s="64" t="s">
        <v>251</v>
      </c>
      <c r="B108" s="64" t="s">
        <v>259</v>
      </c>
      <c r="C108" s="65" t="s">
        <v>2149</v>
      </c>
      <c r="D108" s="66">
        <v>3</v>
      </c>
      <c r="E108" s="67" t="s">
        <v>136</v>
      </c>
      <c r="F108" s="68">
        <v>35</v>
      </c>
      <c r="G108" s="65"/>
      <c r="H108" s="69"/>
      <c r="I108" s="70"/>
      <c r="J108" s="70"/>
      <c r="K108" s="34" t="s">
        <v>65</v>
      </c>
      <c r="L108" s="77">
        <v>108</v>
      </c>
      <c r="M108" s="77"/>
      <c r="N108" s="72"/>
      <c r="O108" s="79" t="s">
        <v>261</v>
      </c>
      <c r="P108" s="81">
        <v>43746.579513888886</v>
      </c>
      <c r="Q108" s="79" t="s">
        <v>335</v>
      </c>
      <c r="R108" s="83" t="s">
        <v>455</v>
      </c>
      <c r="S108" s="79" t="s">
        <v>528</v>
      </c>
      <c r="T108" s="79" t="s">
        <v>573</v>
      </c>
      <c r="U108" s="83" t="s">
        <v>619</v>
      </c>
      <c r="V108" s="83" t="s">
        <v>619</v>
      </c>
      <c r="W108" s="81">
        <v>43746.579513888886</v>
      </c>
      <c r="X108" s="83" t="s">
        <v>819</v>
      </c>
      <c r="Y108" s="79"/>
      <c r="Z108" s="79"/>
      <c r="AA108" s="85" t="s">
        <v>988</v>
      </c>
      <c r="AB108" s="79"/>
      <c r="AC108" s="79" t="b">
        <v>0</v>
      </c>
      <c r="AD108" s="79">
        <v>0</v>
      </c>
      <c r="AE108" s="85" t="s">
        <v>1066</v>
      </c>
      <c r="AF108" s="79" t="b">
        <v>0</v>
      </c>
      <c r="AG108" s="79" t="s">
        <v>1071</v>
      </c>
      <c r="AH108" s="79"/>
      <c r="AI108" s="85" t="s">
        <v>1066</v>
      </c>
      <c r="AJ108" s="79" t="b">
        <v>0</v>
      </c>
      <c r="AK108" s="79">
        <v>0</v>
      </c>
      <c r="AL108" s="85" t="s">
        <v>1066</v>
      </c>
      <c r="AM108" s="79" t="s">
        <v>1079</v>
      </c>
      <c r="AN108" s="79" t="b">
        <v>0</v>
      </c>
      <c r="AO108" s="85" t="s">
        <v>988</v>
      </c>
      <c r="AP108" s="79" t="s">
        <v>176</v>
      </c>
      <c r="AQ108" s="79">
        <v>0</v>
      </c>
      <c r="AR108" s="79">
        <v>0</v>
      </c>
      <c r="AS108" s="79"/>
      <c r="AT108" s="79"/>
      <c r="AU108" s="79"/>
      <c r="AV108" s="79"/>
      <c r="AW108" s="79"/>
      <c r="AX108" s="79"/>
      <c r="AY108" s="79"/>
      <c r="AZ108" s="79"/>
      <c r="BA108">
        <v>36</v>
      </c>
      <c r="BB108" s="78" t="str">
        <f>REPLACE(INDEX(GroupVertices[Group],MATCH(Edges[[#This Row],[Vertex 1]],GroupVertices[Vertex],0)),1,1,"")</f>
        <v>5</v>
      </c>
      <c r="BC108" s="78" t="str">
        <f>REPLACE(INDEX(GroupVertices[Group],MATCH(Edges[[#This Row],[Vertex 2]],GroupVertices[Vertex],0)),1,1,"")</f>
        <v>5</v>
      </c>
      <c r="BD108" s="48"/>
      <c r="BE108" s="49"/>
      <c r="BF108" s="48"/>
      <c r="BG108" s="49"/>
      <c r="BH108" s="48"/>
      <c r="BI108" s="49"/>
      <c r="BJ108" s="48"/>
      <c r="BK108" s="49"/>
      <c r="BL108" s="48"/>
    </row>
    <row r="109" spans="1:64" ht="15">
      <c r="A109" s="64" t="s">
        <v>251</v>
      </c>
      <c r="B109" s="64" t="s">
        <v>259</v>
      </c>
      <c r="C109" s="65" t="s">
        <v>2149</v>
      </c>
      <c r="D109" s="66">
        <v>3</v>
      </c>
      <c r="E109" s="67" t="s">
        <v>136</v>
      </c>
      <c r="F109" s="68">
        <v>35</v>
      </c>
      <c r="G109" s="65"/>
      <c r="H109" s="69"/>
      <c r="I109" s="70"/>
      <c r="J109" s="70"/>
      <c r="K109" s="34" t="s">
        <v>65</v>
      </c>
      <c r="L109" s="77">
        <v>109</v>
      </c>
      <c r="M109" s="77"/>
      <c r="N109" s="72"/>
      <c r="O109" s="79" t="s">
        <v>261</v>
      </c>
      <c r="P109" s="81">
        <v>43746.580358796295</v>
      </c>
      <c r="Q109" s="79" t="s">
        <v>336</v>
      </c>
      <c r="R109" s="83" t="s">
        <v>456</v>
      </c>
      <c r="S109" s="79" t="s">
        <v>528</v>
      </c>
      <c r="T109" s="79" t="s">
        <v>573</v>
      </c>
      <c r="U109" s="83" t="s">
        <v>620</v>
      </c>
      <c r="V109" s="83" t="s">
        <v>620</v>
      </c>
      <c r="W109" s="81">
        <v>43746.580358796295</v>
      </c>
      <c r="X109" s="83" t="s">
        <v>820</v>
      </c>
      <c r="Y109" s="79"/>
      <c r="Z109" s="79"/>
      <c r="AA109" s="85" t="s">
        <v>989</v>
      </c>
      <c r="AB109" s="79"/>
      <c r="AC109" s="79" t="b">
        <v>0</v>
      </c>
      <c r="AD109" s="79">
        <v>0</v>
      </c>
      <c r="AE109" s="85" t="s">
        <v>1066</v>
      </c>
      <c r="AF109" s="79" t="b">
        <v>0</v>
      </c>
      <c r="AG109" s="79" t="s">
        <v>1071</v>
      </c>
      <c r="AH109" s="79"/>
      <c r="AI109" s="85" t="s">
        <v>1066</v>
      </c>
      <c r="AJ109" s="79" t="b">
        <v>0</v>
      </c>
      <c r="AK109" s="79">
        <v>0</v>
      </c>
      <c r="AL109" s="85" t="s">
        <v>1066</v>
      </c>
      <c r="AM109" s="79" t="s">
        <v>1079</v>
      </c>
      <c r="AN109" s="79" t="b">
        <v>0</v>
      </c>
      <c r="AO109" s="85" t="s">
        <v>989</v>
      </c>
      <c r="AP109" s="79" t="s">
        <v>176</v>
      </c>
      <c r="AQ109" s="79">
        <v>0</v>
      </c>
      <c r="AR109" s="79">
        <v>0</v>
      </c>
      <c r="AS109" s="79"/>
      <c r="AT109" s="79"/>
      <c r="AU109" s="79"/>
      <c r="AV109" s="79"/>
      <c r="AW109" s="79"/>
      <c r="AX109" s="79"/>
      <c r="AY109" s="79"/>
      <c r="AZ109" s="79"/>
      <c r="BA109">
        <v>36</v>
      </c>
      <c r="BB109" s="78" t="str">
        <f>REPLACE(INDEX(GroupVertices[Group],MATCH(Edges[[#This Row],[Vertex 1]],GroupVertices[Vertex],0)),1,1,"")</f>
        <v>5</v>
      </c>
      <c r="BC109" s="78" t="str">
        <f>REPLACE(INDEX(GroupVertices[Group],MATCH(Edges[[#This Row],[Vertex 2]],GroupVertices[Vertex],0)),1,1,"")</f>
        <v>5</v>
      </c>
      <c r="BD109" s="48"/>
      <c r="BE109" s="49"/>
      <c r="BF109" s="48"/>
      <c r="BG109" s="49"/>
      <c r="BH109" s="48"/>
      <c r="BI109" s="49"/>
      <c r="BJ109" s="48"/>
      <c r="BK109" s="49"/>
      <c r="BL109" s="48"/>
    </row>
    <row r="110" spans="1:64" ht="15">
      <c r="A110" s="64" t="s">
        <v>251</v>
      </c>
      <c r="B110" s="64" t="s">
        <v>259</v>
      </c>
      <c r="C110" s="65" t="s">
        <v>2149</v>
      </c>
      <c r="D110" s="66">
        <v>3</v>
      </c>
      <c r="E110" s="67" t="s">
        <v>136</v>
      </c>
      <c r="F110" s="68">
        <v>35</v>
      </c>
      <c r="G110" s="65"/>
      <c r="H110" s="69"/>
      <c r="I110" s="70"/>
      <c r="J110" s="70"/>
      <c r="K110" s="34" t="s">
        <v>65</v>
      </c>
      <c r="L110" s="77">
        <v>110</v>
      </c>
      <c r="M110" s="77"/>
      <c r="N110" s="72"/>
      <c r="O110" s="79" t="s">
        <v>261</v>
      </c>
      <c r="P110" s="81">
        <v>43746.58175925926</v>
      </c>
      <c r="Q110" s="79" t="s">
        <v>337</v>
      </c>
      <c r="R110" s="83" t="s">
        <v>457</v>
      </c>
      <c r="S110" s="79" t="s">
        <v>528</v>
      </c>
      <c r="T110" s="79" t="s">
        <v>573</v>
      </c>
      <c r="U110" s="83" t="s">
        <v>621</v>
      </c>
      <c r="V110" s="83" t="s">
        <v>621</v>
      </c>
      <c r="W110" s="81">
        <v>43746.58175925926</v>
      </c>
      <c r="X110" s="83" t="s">
        <v>821</v>
      </c>
      <c r="Y110" s="79"/>
      <c r="Z110" s="79"/>
      <c r="AA110" s="85" t="s">
        <v>990</v>
      </c>
      <c r="AB110" s="79"/>
      <c r="AC110" s="79" t="b">
        <v>0</v>
      </c>
      <c r="AD110" s="79">
        <v>0</v>
      </c>
      <c r="AE110" s="85" t="s">
        <v>1066</v>
      </c>
      <c r="AF110" s="79" t="b">
        <v>0</v>
      </c>
      <c r="AG110" s="79" t="s">
        <v>1071</v>
      </c>
      <c r="AH110" s="79"/>
      <c r="AI110" s="85" t="s">
        <v>1066</v>
      </c>
      <c r="AJ110" s="79" t="b">
        <v>0</v>
      </c>
      <c r="AK110" s="79">
        <v>0</v>
      </c>
      <c r="AL110" s="85" t="s">
        <v>1066</v>
      </c>
      <c r="AM110" s="79" t="s">
        <v>1079</v>
      </c>
      <c r="AN110" s="79" t="b">
        <v>0</v>
      </c>
      <c r="AO110" s="85" t="s">
        <v>990</v>
      </c>
      <c r="AP110" s="79" t="s">
        <v>176</v>
      </c>
      <c r="AQ110" s="79">
        <v>0</v>
      </c>
      <c r="AR110" s="79">
        <v>0</v>
      </c>
      <c r="AS110" s="79"/>
      <c r="AT110" s="79"/>
      <c r="AU110" s="79"/>
      <c r="AV110" s="79"/>
      <c r="AW110" s="79"/>
      <c r="AX110" s="79"/>
      <c r="AY110" s="79"/>
      <c r="AZ110" s="79"/>
      <c r="BA110">
        <v>36</v>
      </c>
      <c r="BB110" s="78" t="str">
        <f>REPLACE(INDEX(GroupVertices[Group],MATCH(Edges[[#This Row],[Vertex 1]],GroupVertices[Vertex],0)),1,1,"")</f>
        <v>5</v>
      </c>
      <c r="BC110" s="78" t="str">
        <f>REPLACE(INDEX(GroupVertices[Group],MATCH(Edges[[#This Row],[Vertex 2]],GroupVertices[Vertex],0)),1,1,"")</f>
        <v>5</v>
      </c>
      <c r="BD110" s="48"/>
      <c r="BE110" s="49"/>
      <c r="BF110" s="48"/>
      <c r="BG110" s="49"/>
      <c r="BH110" s="48"/>
      <c r="BI110" s="49"/>
      <c r="BJ110" s="48"/>
      <c r="BK110" s="49"/>
      <c r="BL110" s="48"/>
    </row>
    <row r="111" spans="1:64" ht="15">
      <c r="A111" s="64" t="s">
        <v>251</v>
      </c>
      <c r="B111" s="64" t="s">
        <v>259</v>
      </c>
      <c r="C111" s="65" t="s">
        <v>2149</v>
      </c>
      <c r="D111" s="66">
        <v>3</v>
      </c>
      <c r="E111" s="67" t="s">
        <v>136</v>
      </c>
      <c r="F111" s="68">
        <v>35</v>
      </c>
      <c r="G111" s="65"/>
      <c r="H111" s="69"/>
      <c r="I111" s="70"/>
      <c r="J111" s="70"/>
      <c r="K111" s="34" t="s">
        <v>65</v>
      </c>
      <c r="L111" s="77">
        <v>111</v>
      </c>
      <c r="M111" s="77"/>
      <c r="N111" s="72"/>
      <c r="O111" s="79" t="s">
        <v>261</v>
      </c>
      <c r="P111" s="81">
        <v>43746.582395833335</v>
      </c>
      <c r="Q111" s="79" t="s">
        <v>338</v>
      </c>
      <c r="R111" s="83" t="s">
        <v>458</v>
      </c>
      <c r="S111" s="79" t="s">
        <v>528</v>
      </c>
      <c r="T111" s="79" t="s">
        <v>573</v>
      </c>
      <c r="U111" s="83" t="s">
        <v>622</v>
      </c>
      <c r="V111" s="83" t="s">
        <v>622</v>
      </c>
      <c r="W111" s="81">
        <v>43746.582395833335</v>
      </c>
      <c r="X111" s="83" t="s">
        <v>822</v>
      </c>
      <c r="Y111" s="79"/>
      <c r="Z111" s="79"/>
      <c r="AA111" s="85" t="s">
        <v>991</v>
      </c>
      <c r="AB111" s="79"/>
      <c r="AC111" s="79" t="b">
        <v>0</v>
      </c>
      <c r="AD111" s="79">
        <v>0</v>
      </c>
      <c r="AE111" s="85" t="s">
        <v>1066</v>
      </c>
      <c r="AF111" s="79" t="b">
        <v>0</v>
      </c>
      <c r="AG111" s="79" t="s">
        <v>1071</v>
      </c>
      <c r="AH111" s="79"/>
      <c r="AI111" s="85" t="s">
        <v>1066</v>
      </c>
      <c r="AJ111" s="79" t="b">
        <v>0</v>
      </c>
      <c r="AK111" s="79">
        <v>0</v>
      </c>
      <c r="AL111" s="85" t="s">
        <v>1066</v>
      </c>
      <c r="AM111" s="79" t="s">
        <v>1079</v>
      </c>
      <c r="AN111" s="79" t="b">
        <v>0</v>
      </c>
      <c r="AO111" s="85" t="s">
        <v>991</v>
      </c>
      <c r="AP111" s="79" t="s">
        <v>176</v>
      </c>
      <c r="AQ111" s="79">
        <v>0</v>
      </c>
      <c r="AR111" s="79">
        <v>0</v>
      </c>
      <c r="AS111" s="79"/>
      <c r="AT111" s="79"/>
      <c r="AU111" s="79"/>
      <c r="AV111" s="79"/>
      <c r="AW111" s="79"/>
      <c r="AX111" s="79"/>
      <c r="AY111" s="79"/>
      <c r="AZ111" s="79"/>
      <c r="BA111">
        <v>36</v>
      </c>
      <c r="BB111" s="78" t="str">
        <f>REPLACE(INDEX(GroupVertices[Group],MATCH(Edges[[#This Row],[Vertex 1]],GroupVertices[Vertex],0)),1,1,"")</f>
        <v>5</v>
      </c>
      <c r="BC111" s="78" t="str">
        <f>REPLACE(INDEX(GroupVertices[Group],MATCH(Edges[[#This Row],[Vertex 2]],GroupVertices[Vertex],0)),1,1,"")</f>
        <v>5</v>
      </c>
      <c r="BD111" s="48"/>
      <c r="BE111" s="49"/>
      <c r="BF111" s="48"/>
      <c r="BG111" s="49"/>
      <c r="BH111" s="48"/>
      <c r="BI111" s="49"/>
      <c r="BJ111" s="48"/>
      <c r="BK111" s="49"/>
      <c r="BL111" s="48"/>
    </row>
    <row r="112" spans="1:64" ht="15">
      <c r="A112" s="64" t="s">
        <v>251</v>
      </c>
      <c r="B112" s="64" t="s">
        <v>259</v>
      </c>
      <c r="C112" s="65" t="s">
        <v>2149</v>
      </c>
      <c r="D112" s="66">
        <v>3</v>
      </c>
      <c r="E112" s="67" t="s">
        <v>136</v>
      </c>
      <c r="F112" s="68">
        <v>35</v>
      </c>
      <c r="G112" s="65"/>
      <c r="H112" s="69"/>
      <c r="I112" s="70"/>
      <c r="J112" s="70"/>
      <c r="K112" s="34" t="s">
        <v>65</v>
      </c>
      <c r="L112" s="77">
        <v>112</v>
      </c>
      <c r="M112" s="77"/>
      <c r="N112" s="72"/>
      <c r="O112" s="79" t="s">
        <v>261</v>
      </c>
      <c r="P112" s="81">
        <v>43746.582870370374</v>
      </c>
      <c r="Q112" s="79" t="s">
        <v>339</v>
      </c>
      <c r="R112" s="83" t="s">
        <v>459</v>
      </c>
      <c r="S112" s="79" t="s">
        <v>528</v>
      </c>
      <c r="T112" s="79" t="s">
        <v>573</v>
      </c>
      <c r="U112" s="83" t="s">
        <v>623</v>
      </c>
      <c r="V112" s="83" t="s">
        <v>623</v>
      </c>
      <c r="W112" s="81">
        <v>43746.582870370374</v>
      </c>
      <c r="X112" s="83" t="s">
        <v>823</v>
      </c>
      <c r="Y112" s="79"/>
      <c r="Z112" s="79"/>
      <c r="AA112" s="85" t="s">
        <v>992</v>
      </c>
      <c r="AB112" s="79"/>
      <c r="AC112" s="79" t="b">
        <v>0</v>
      </c>
      <c r="AD112" s="79">
        <v>0</v>
      </c>
      <c r="AE112" s="85" t="s">
        <v>1066</v>
      </c>
      <c r="AF112" s="79" t="b">
        <v>0</v>
      </c>
      <c r="AG112" s="79" t="s">
        <v>1071</v>
      </c>
      <c r="AH112" s="79"/>
      <c r="AI112" s="85" t="s">
        <v>1066</v>
      </c>
      <c r="AJ112" s="79" t="b">
        <v>0</v>
      </c>
      <c r="AK112" s="79">
        <v>0</v>
      </c>
      <c r="AL112" s="85" t="s">
        <v>1066</v>
      </c>
      <c r="AM112" s="79" t="s">
        <v>1079</v>
      </c>
      <c r="AN112" s="79" t="b">
        <v>0</v>
      </c>
      <c r="AO112" s="85" t="s">
        <v>992</v>
      </c>
      <c r="AP112" s="79" t="s">
        <v>176</v>
      </c>
      <c r="AQ112" s="79">
        <v>0</v>
      </c>
      <c r="AR112" s="79">
        <v>0</v>
      </c>
      <c r="AS112" s="79"/>
      <c r="AT112" s="79"/>
      <c r="AU112" s="79"/>
      <c r="AV112" s="79"/>
      <c r="AW112" s="79"/>
      <c r="AX112" s="79"/>
      <c r="AY112" s="79"/>
      <c r="AZ112" s="79"/>
      <c r="BA112">
        <v>36</v>
      </c>
      <c r="BB112" s="78" t="str">
        <f>REPLACE(INDEX(GroupVertices[Group],MATCH(Edges[[#This Row],[Vertex 1]],GroupVertices[Vertex],0)),1,1,"")</f>
        <v>5</v>
      </c>
      <c r="BC112" s="78" t="str">
        <f>REPLACE(INDEX(GroupVertices[Group],MATCH(Edges[[#This Row],[Vertex 2]],GroupVertices[Vertex],0)),1,1,"")</f>
        <v>5</v>
      </c>
      <c r="BD112" s="48"/>
      <c r="BE112" s="49"/>
      <c r="BF112" s="48"/>
      <c r="BG112" s="49"/>
      <c r="BH112" s="48"/>
      <c r="BI112" s="49"/>
      <c r="BJ112" s="48"/>
      <c r="BK112" s="49"/>
      <c r="BL112" s="48"/>
    </row>
    <row r="113" spans="1:64" ht="15">
      <c r="A113" s="64" t="s">
        <v>251</v>
      </c>
      <c r="B113" s="64" t="s">
        <v>259</v>
      </c>
      <c r="C113" s="65" t="s">
        <v>2149</v>
      </c>
      <c r="D113" s="66">
        <v>3</v>
      </c>
      <c r="E113" s="67" t="s">
        <v>136</v>
      </c>
      <c r="F113" s="68">
        <v>35</v>
      </c>
      <c r="G113" s="65"/>
      <c r="H113" s="69"/>
      <c r="I113" s="70"/>
      <c r="J113" s="70"/>
      <c r="K113" s="34" t="s">
        <v>65</v>
      </c>
      <c r="L113" s="77">
        <v>113</v>
      </c>
      <c r="M113" s="77"/>
      <c r="N113" s="72"/>
      <c r="O113" s="79" t="s">
        <v>261</v>
      </c>
      <c r="P113" s="81">
        <v>43746.58356481481</v>
      </c>
      <c r="Q113" s="79" t="s">
        <v>340</v>
      </c>
      <c r="R113" s="83" t="s">
        <v>460</v>
      </c>
      <c r="S113" s="79" t="s">
        <v>528</v>
      </c>
      <c r="T113" s="79" t="s">
        <v>573</v>
      </c>
      <c r="U113" s="83" t="s">
        <v>624</v>
      </c>
      <c r="V113" s="83" t="s">
        <v>624</v>
      </c>
      <c r="W113" s="81">
        <v>43746.58356481481</v>
      </c>
      <c r="X113" s="83" t="s">
        <v>824</v>
      </c>
      <c r="Y113" s="79"/>
      <c r="Z113" s="79"/>
      <c r="AA113" s="85" t="s">
        <v>993</v>
      </c>
      <c r="AB113" s="79"/>
      <c r="AC113" s="79" t="b">
        <v>0</v>
      </c>
      <c r="AD113" s="79">
        <v>0</v>
      </c>
      <c r="AE113" s="85" t="s">
        <v>1066</v>
      </c>
      <c r="AF113" s="79" t="b">
        <v>0</v>
      </c>
      <c r="AG113" s="79" t="s">
        <v>1071</v>
      </c>
      <c r="AH113" s="79"/>
      <c r="AI113" s="85" t="s">
        <v>1066</v>
      </c>
      <c r="AJ113" s="79" t="b">
        <v>0</v>
      </c>
      <c r="AK113" s="79">
        <v>0</v>
      </c>
      <c r="AL113" s="85" t="s">
        <v>1066</v>
      </c>
      <c r="AM113" s="79" t="s">
        <v>1079</v>
      </c>
      <c r="AN113" s="79" t="b">
        <v>0</v>
      </c>
      <c r="AO113" s="85" t="s">
        <v>993</v>
      </c>
      <c r="AP113" s="79" t="s">
        <v>176</v>
      </c>
      <c r="AQ113" s="79">
        <v>0</v>
      </c>
      <c r="AR113" s="79">
        <v>0</v>
      </c>
      <c r="AS113" s="79"/>
      <c r="AT113" s="79"/>
      <c r="AU113" s="79"/>
      <c r="AV113" s="79"/>
      <c r="AW113" s="79"/>
      <c r="AX113" s="79"/>
      <c r="AY113" s="79"/>
      <c r="AZ113" s="79"/>
      <c r="BA113">
        <v>36</v>
      </c>
      <c r="BB113" s="78" t="str">
        <f>REPLACE(INDEX(GroupVertices[Group],MATCH(Edges[[#This Row],[Vertex 1]],GroupVertices[Vertex],0)),1,1,"")</f>
        <v>5</v>
      </c>
      <c r="BC113" s="78" t="str">
        <f>REPLACE(INDEX(GroupVertices[Group],MATCH(Edges[[#This Row],[Vertex 2]],GroupVertices[Vertex],0)),1,1,"")</f>
        <v>5</v>
      </c>
      <c r="BD113" s="48"/>
      <c r="BE113" s="49"/>
      <c r="BF113" s="48"/>
      <c r="BG113" s="49"/>
      <c r="BH113" s="48"/>
      <c r="BI113" s="49"/>
      <c r="BJ113" s="48"/>
      <c r="BK113" s="49"/>
      <c r="BL113" s="48"/>
    </row>
    <row r="114" spans="1:64" ht="15">
      <c r="A114" s="64" t="s">
        <v>251</v>
      </c>
      <c r="B114" s="64" t="s">
        <v>260</v>
      </c>
      <c r="C114" s="65" t="s">
        <v>2149</v>
      </c>
      <c r="D114" s="66">
        <v>3</v>
      </c>
      <c r="E114" s="67" t="s">
        <v>136</v>
      </c>
      <c r="F114" s="68">
        <v>35</v>
      </c>
      <c r="G114" s="65"/>
      <c r="H114" s="69"/>
      <c r="I114" s="70"/>
      <c r="J114" s="70"/>
      <c r="K114" s="34" t="s">
        <v>65</v>
      </c>
      <c r="L114" s="77">
        <v>114</v>
      </c>
      <c r="M114" s="77"/>
      <c r="N114" s="72"/>
      <c r="O114" s="79" t="s">
        <v>261</v>
      </c>
      <c r="P114" s="81">
        <v>43741.355844907404</v>
      </c>
      <c r="Q114" s="79" t="s">
        <v>305</v>
      </c>
      <c r="R114" s="83" t="s">
        <v>425</v>
      </c>
      <c r="S114" s="79" t="s">
        <v>528</v>
      </c>
      <c r="T114" s="79" t="s">
        <v>572</v>
      </c>
      <c r="U114" s="83" t="s">
        <v>589</v>
      </c>
      <c r="V114" s="83" t="s">
        <v>589</v>
      </c>
      <c r="W114" s="81">
        <v>43741.355844907404</v>
      </c>
      <c r="X114" s="83" t="s">
        <v>789</v>
      </c>
      <c r="Y114" s="79"/>
      <c r="Z114" s="79"/>
      <c r="AA114" s="85" t="s">
        <v>958</v>
      </c>
      <c r="AB114" s="79"/>
      <c r="AC114" s="79" t="b">
        <v>0</v>
      </c>
      <c r="AD114" s="79">
        <v>0</v>
      </c>
      <c r="AE114" s="85" t="s">
        <v>1066</v>
      </c>
      <c r="AF114" s="79" t="b">
        <v>0</v>
      </c>
      <c r="AG114" s="79" t="s">
        <v>1071</v>
      </c>
      <c r="AH114" s="79"/>
      <c r="AI114" s="85" t="s">
        <v>1066</v>
      </c>
      <c r="AJ114" s="79" t="b">
        <v>0</v>
      </c>
      <c r="AK114" s="79">
        <v>0</v>
      </c>
      <c r="AL114" s="85" t="s">
        <v>1066</v>
      </c>
      <c r="AM114" s="79" t="s">
        <v>1079</v>
      </c>
      <c r="AN114" s="79" t="b">
        <v>0</v>
      </c>
      <c r="AO114" s="85" t="s">
        <v>958</v>
      </c>
      <c r="AP114" s="79" t="s">
        <v>176</v>
      </c>
      <c r="AQ114" s="79">
        <v>0</v>
      </c>
      <c r="AR114" s="79">
        <v>0</v>
      </c>
      <c r="AS114" s="79"/>
      <c r="AT114" s="79"/>
      <c r="AU114" s="79"/>
      <c r="AV114" s="79"/>
      <c r="AW114" s="79"/>
      <c r="AX114" s="79"/>
      <c r="AY114" s="79"/>
      <c r="AZ114" s="79"/>
      <c r="BA114">
        <v>36</v>
      </c>
      <c r="BB114" s="78" t="str">
        <f>REPLACE(INDEX(GroupVertices[Group],MATCH(Edges[[#This Row],[Vertex 1]],GroupVertices[Vertex],0)),1,1,"")</f>
        <v>5</v>
      </c>
      <c r="BC114" s="78" t="str">
        <f>REPLACE(INDEX(GroupVertices[Group],MATCH(Edges[[#This Row],[Vertex 2]],GroupVertices[Vertex],0)),1,1,"")</f>
        <v>5</v>
      </c>
      <c r="BD114" s="48">
        <v>0</v>
      </c>
      <c r="BE114" s="49">
        <v>0</v>
      </c>
      <c r="BF114" s="48">
        <v>0</v>
      </c>
      <c r="BG114" s="49">
        <v>0</v>
      </c>
      <c r="BH114" s="48">
        <v>0</v>
      </c>
      <c r="BI114" s="49">
        <v>0</v>
      </c>
      <c r="BJ114" s="48">
        <v>51</v>
      </c>
      <c r="BK114" s="49">
        <v>100</v>
      </c>
      <c r="BL114" s="48">
        <v>51</v>
      </c>
    </row>
    <row r="115" spans="1:64" ht="15">
      <c r="A115" s="64" t="s">
        <v>251</v>
      </c>
      <c r="B115" s="64" t="s">
        <v>260</v>
      </c>
      <c r="C115" s="65" t="s">
        <v>2149</v>
      </c>
      <c r="D115" s="66">
        <v>3</v>
      </c>
      <c r="E115" s="67" t="s">
        <v>136</v>
      </c>
      <c r="F115" s="68">
        <v>35</v>
      </c>
      <c r="G115" s="65"/>
      <c r="H115" s="69"/>
      <c r="I115" s="70"/>
      <c r="J115" s="70"/>
      <c r="K115" s="34" t="s">
        <v>65</v>
      </c>
      <c r="L115" s="77">
        <v>115</v>
      </c>
      <c r="M115" s="77"/>
      <c r="N115" s="72"/>
      <c r="O115" s="79" t="s">
        <v>261</v>
      </c>
      <c r="P115" s="81">
        <v>43741.35666666667</v>
      </c>
      <c r="Q115" s="79" t="s">
        <v>306</v>
      </c>
      <c r="R115" s="83" t="s">
        <v>426</v>
      </c>
      <c r="S115" s="79" t="s">
        <v>528</v>
      </c>
      <c r="T115" s="79" t="s">
        <v>572</v>
      </c>
      <c r="U115" s="83" t="s">
        <v>590</v>
      </c>
      <c r="V115" s="83" t="s">
        <v>590</v>
      </c>
      <c r="W115" s="81">
        <v>43741.35666666667</v>
      </c>
      <c r="X115" s="83" t="s">
        <v>790</v>
      </c>
      <c r="Y115" s="79"/>
      <c r="Z115" s="79"/>
      <c r="AA115" s="85" t="s">
        <v>959</v>
      </c>
      <c r="AB115" s="79"/>
      <c r="AC115" s="79" t="b">
        <v>0</v>
      </c>
      <c r="AD115" s="79">
        <v>0</v>
      </c>
      <c r="AE115" s="85" t="s">
        <v>1066</v>
      </c>
      <c r="AF115" s="79" t="b">
        <v>0</v>
      </c>
      <c r="AG115" s="79" t="s">
        <v>1071</v>
      </c>
      <c r="AH115" s="79"/>
      <c r="AI115" s="85" t="s">
        <v>1066</v>
      </c>
      <c r="AJ115" s="79" t="b">
        <v>0</v>
      </c>
      <c r="AK115" s="79">
        <v>0</v>
      </c>
      <c r="AL115" s="85" t="s">
        <v>1066</v>
      </c>
      <c r="AM115" s="79" t="s">
        <v>1079</v>
      </c>
      <c r="AN115" s="79" t="b">
        <v>0</v>
      </c>
      <c r="AO115" s="85" t="s">
        <v>959</v>
      </c>
      <c r="AP115" s="79" t="s">
        <v>176</v>
      </c>
      <c r="AQ115" s="79">
        <v>0</v>
      </c>
      <c r="AR115" s="79">
        <v>0</v>
      </c>
      <c r="AS115" s="79"/>
      <c r="AT115" s="79"/>
      <c r="AU115" s="79"/>
      <c r="AV115" s="79"/>
      <c r="AW115" s="79"/>
      <c r="AX115" s="79"/>
      <c r="AY115" s="79"/>
      <c r="AZ115" s="79"/>
      <c r="BA115">
        <v>36</v>
      </c>
      <c r="BB115" s="78" t="str">
        <f>REPLACE(INDEX(GroupVertices[Group],MATCH(Edges[[#This Row],[Vertex 1]],GroupVertices[Vertex],0)),1,1,"")</f>
        <v>5</v>
      </c>
      <c r="BC115" s="78" t="str">
        <f>REPLACE(INDEX(GroupVertices[Group],MATCH(Edges[[#This Row],[Vertex 2]],GroupVertices[Vertex],0)),1,1,"")</f>
        <v>5</v>
      </c>
      <c r="BD115" s="48">
        <v>0</v>
      </c>
      <c r="BE115" s="49">
        <v>0</v>
      </c>
      <c r="BF115" s="48">
        <v>0</v>
      </c>
      <c r="BG115" s="49">
        <v>0</v>
      </c>
      <c r="BH115" s="48">
        <v>0</v>
      </c>
      <c r="BI115" s="49">
        <v>0</v>
      </c>
      <c r="BJ115" s="48">
        <v>78</v>
      </c>
      <c r="BK115" s="49">
        <v>100</v>
      </c>
      <c r="BL115" s="48">
        <v>78</v>
      </c>
    </row>
    <row r="116" spans="1:64" ht="15">
      <c r="A116" s="64" t="s">
        <v>251</v>
      </c>
      <c r="B116" s="64" t="s">
        <v>260</v>
      </c>
      <c r="C116" s="65" t="s">
        <v>2149</v>
      </c>
      <c r="D116" s="66">
        <v>3</v>
      </c>
      <c r="E116" s="67" t="s">
        <v>136</v>
      </c>
      <c r="F116" s="68">
        <v>35</v>
      </c>
      <c r="G116" s="65"/>
      <c r="H116" s="69"/>
      <c r="I116" s="70"/>
      <c r="J116" s="70"/>
      <c r="K116" s="34" t="s">
        <v>65</v>
      </c>
      <c r="L116" s="77">
        <v>116</v>
      </c>
      <c r="M116" s="77"/>
      <c r="N116" s="72"/>
      <c r="O116" s="79" t="s">
        <v>261</v>
      </c>
      <c r="P116" s="81">
        <v>43741.388032407405</v>
      </c>
      <c r="Q116" s="79" t="s">
        <v>307</v>
      </c>
      <c r="R116" s="83" t="s">
        <v>427</v>
      </c>
      <c r="S116" s="79" t="s">
        <v>528</v>
      </c>
      <c r="T116" s="79" t="s">
        <v>572</v>
      </c>
      <c r="U116" s="83" t="s">
        <v>591</v>
      </c>
      <c r="V116" s="83" t="s">
        <v>591</v>
      </c>
      <c r="W116" s="81">
        <v>43741.388032407405</v>
      </c>
      <c r="X116" s="83" t="s">
        <v>791</v>
      </c>
      <c r="Y116" s="79"/>
      <c r="Z116" s="79"/>
      <c r="AA116" s="85" t="s">
        <v>960</v>
      </c>
      <c r="AB116" s="79"/>
      <c r="AC116" s="79" t="b">
        <v>0</v>
      </c>
      <c r="AD116" s="79">
        <v>1</v>
      </c>
      <c r="AE116" s="85" t="s">
        <v>1066</v>
      </c>
      <c r="AF116" s="79" t="b">
        <v>0</v>
      </c>
      <c r="AG116" s="79" t="s">
        <v>1071</v>
      </c>
      <c r="AH116" s="79"/>
      <c r="AI116" s="85" t="s">
        <v>1066</v>
      </c>
      <c r="AJ116" s="79" t="b">
        <v>0</v>
      </c>
      <c r="AK116" s="79">
        <v>0</v>
      </c>
      <c r="AL116" s="85" t="s">
        <v>1066</v>
      </c>
      <c r="AM116" s="79" t="s">
        <v>1079</v>
      </c>
      <c r="AN116" s="79" t="b">
        <v>0</v>
      </c>
      <c r="AO116" s="85" t="s">
        <v>960</v>
      </c>
      <c r="AP116" s="79" t="s">
        <v>176</v>
      </c>
      <c r="AQ116" s="79">
        <v>0</v>
      </c>
      <c r="AR116" s="79">
        <v>0</v>
      </c>
      <c r="AS116" s="79"/>
      <c r="AT116" s="79"/>
      <c r="AU116" s="79"/>
      <c r="AV116" s="79"/>
      <c r="AW116" s="79"/>
      <c r="AX116" s="79"/>
      <c r="AY116" s="79"/>
      <c r="AZ116" s="79"/>
      <c r="BA116">
        <v>36</v>
      </c>
      <c r="BB116" s="78" t="str">
        <f>REPLACE(INDEX(GroupVertices[Group],MATCH(Edges[[#This Row],[Vertex 1]],GroupVertices[Vertex],0)),1,1,"")</f>
        <v>5</v>
      </c>
      <c r="BC116" s="78" t="str">
        <f>REPLACE(INDEX(GroupVertices[Group],MATCH(Edges[[#This Row],[Vertex 2]],GroupVertices[Vertex],0)),1,1,"")</f>
        <v>5</v>
      </c>
      <c r="BD116" s="48">
        <v>0</v>
      </c>
      <c r="BE116" s="49">
        <v>0</v>
      </c>
      <c r="BF116" s="48">
        <v>0</v>
      </c>
      <c r="BG116" s="49">
        <v>0</v>
      </c>
      <c r="BH116" s="48">
        <v>0</v>
      </c>
      <c r="BI116" s="49">
        <v>0</v>
      </c>
      <c r="BJ116" s="48">
        <v>54</v>
      </c>
      <c r="BK116" s="49">
        <v>100</v>
      </c>
      <c r="BL116" s="48">
        <v>54</v>
      </c>
    </row>
    <row r="117" spans="1:64" ht="15">
      <c r="A117" s="64" t="s">
        <v>251</v>
      </c>
      <c r="B117" s="64" t="s">
        <v>260</v>
      </c>
      <c r="C117" s="65" t="s">
        <v>2149</v>
      </c>
      <c r="D117" s="66">
        <v>3</v>
      </c>
      <c r="E117" s="67" t="s">
        <v>136</v>
      </c>
      <c r="F117" s="68">
        <v>35</v>
      </c>
      <c r="G117" s="65"/>
      <c r="H117" s="69"/>
      <c r="I117" s="70"/>
      <c r="J117" s="70"/>
      <c r="K117" s="34" t="s">
        <v>65</v>
      </c>
      <c r="L117" s="77">
        <v>117</v>
      </c>
      <c r="M117" s="77"/>
      <c r="N117" s="72"/>
      <c r="O117" s="79" t="s">
        <v>261</v>
      </c>
      <c r="P117" s="81">
        <v>43741.55881944444</v>
      </c>
      <c r="Q117" s="79" t="s">
        <v>308</v>
      </c>
      <c r="R117" s="83" t="s">
        <v>428</v>
      </c>
      <c r="S117" s="79" t="s">
        <v>528</v>
      </c>
      <c r="T117" s="79" t="s">
        <v>573</v>
      </c>
      <c r="U117" s="83" t="s">
        <v>592</v>
      </c>
      <c r="V117" s="83" t="s">
        <v>592</v>
      </c>
      <c r="W117" s="81">
        <v>43741.55881944444</v>
      </c>
      <c r="X117" s="83" t="s">
        <v>792</v>
      </c>
      <c r="Y117" s="79"/>
      <c r="Z117" s="79"/>
      <c r="AA117" s="85" t="s">
        <v>961</v>
      </c>
      <c r="AB117" s="79"/>
      <c r="AC117" s="79" t="b">
        <v>0</v>
      </c>
      <c r="AD117" s="79">
        <v>1</v>
      </c>
      <c r="AE117" s="85" t="s">
        <v>1066</v>
      </c>
      <c r="AF117" s="79" t="b">
        <v>0</v>
      </c>
      <c r="AG117" s="79" t="s">
        <v>1071</v>
      </c>
      <c r="AH117" s="79"/>
      <c r="AI117" s="85" t="s">
        <v>1066</v>
      </c>
      <c r="AJ117" s="79" t="b">
        <v>0</v>
      </c>
      <c r="AK117" s="79">
        <v>0</v>
      </c>
      <c r="AL117" s="85" t="s">
        <v>1066</v>
      </c>
      <c r="AM117" s="79" t="s">
        <v>1079</v>
      </c>
      <c r="AN117" s="79" t="b">
        <v>0</v>
      </c>
      <c r="AO117" s="85" t="s">
        <v>961</v>
      </c>
      <c r="AP117" s="79" t="s">
        <v>176</v>
      </c>
      <c r="AQ117" s="79">
        <v>0</v>
      </c>
      <c r="AR117" s="79">
        <v>0</v>
      </c>
      <c r="AS117" s="79"/>
      <c r="AT117" s="79"/>
      <c r="AU117" s="79"/>
      <c r="AV117" s="79"/>
      <c r="AW117" s="79"/>
      <c r="AX117" s="79"/>
      <c r="AY117" s="79"/>
      <c r="AZ117" s="79"/>
      <c r="BA117">
        <v>36</v>
      </c>
      <c r="BB117" s="78" t="str">
        <f>REPLACE(INDEX(GroupVertices[Group],MATCH(Edges[[#This Row],[Vertex 1]],GroupVertices[Vertex],0)),1,1,"")</f>
        <v>5</v>
      </c>
      <c r="BC117" s="78" t="str">
        <f>REPLACE(INDEX(GroupVertices[Group],MATCH(Edges[[#This Row],[Vertex 2]],GroupVertices[Vertex],0)),1,1,"")</f>
        <v>5</v>
      </c>
      <c r="BD117" s="48">
        <v>0</v>
      </c>
      <c r="BE117" s="49">
        <v>0</v>
      </c>
      <c r="BF117" s="48">
        <v>0</v>
      </c>
      <c r="BG117" s="49">
        <v>0</v>
      </c>
      <c r="BH117" s="48">
        <v>0</v>
      </c>
      <c r="BI117" s="49">
        <v>0</v>
      </c>
      <c r="BJ117" s="48">
        <v>19</v>
      </c>
      <c r="BK117" s="49">
        <v>100</v>
      </c>
      <c r="BL117" s="48">
        <v>19</v>
      </c>
    </row>
    <row r="118" spans="1:64" ht="15">
      <c r="A118" s="64" t="s">
        <v>251</v>
      </c>
      <c r="B118" s="64" t="s">
        <v>260</v>
      </c>
      <c r="C118" s="65" t="s">
        <v>2149</v>
      </c>
      <c r="D118" s="66">
        <v>3</v>
      </c>
      <c r="E118" s="67" t="s">
        <v>136</v>
      </c>
      <c r="F118" s="68">
        <v>35</v>
      </c>
      <c r="G118" s="65"/>
      <c r="H118" s="69"/>
      <c r="I118" s="70"/>
      <c r="J118" s="70"/>
      <c r="K118" s="34" t="s">
        <v>65</v>
      </c>
      <c r="L118" s="77">
        <v>118</v>
      </c>
      <c r="M118" s="77"/>
      <c r="N118" s="72"/>
      <c r="O118" s="79" t="s">
        <v>261</v>
      </c>
      <c r="P118" s="81">
        <v>43741.55930555556</v>
      </c>
      <c r="Q118" s="79" t="s">
        <v>309</v>
      </c>
      <c r="R118" s="83" t="s">
        <v>429</v>
      </c>
      <c r="S118" s="79" t="s">
        <v>528</v>
      </c>
      <c r="T118" s="79" t="s">
        <v>573</v>
      </c>
      <c r="U118" s="83" t="s">
        <v>593</v>
      </c>
      <c r="V118" s="83" t="s">
        <v>593</v>
      </c>
      <c r="W118" s="81">
        <v>43741.55930555556</v>
      </c>
      <c r="X118" s="83" t="s">
        <v>793</v>
      </c>
      <c r="Y118" s="79"/>
      <c r="Z118" s="79"/>
      <c r="AA118" s="85" t="s">
        <v>962</v>
      </c>
      <c r="AB118" s="79"/>
      <c r="AC118" s="79" t="b">
        <v>0</v>
      </c>
      <c r="AD118" s="79">
        <v>1</v>
      </c>
      <c r="AE118" s="85" t="s">
        <v>1066</v>
      </c>
      <c r="AF118" s="79" t="b">
        <v>0</v>
      </c>
      <c r="AG118" s="79" t="s">
        <v>1071</v>
      </c>
      <c r="AH118" s="79"/>
      <c r="AI118" s="85" t="s">
        <v>1066</v>
      </c>
      <c r="AJ118" s="79" t="b">
        <v>0</v>
      </c>
      <c r="AK118" s="79">
        <v>0</v>
      </c>
      <c r="AL118" s="85" t="s">
        <v>1066</v>
      </c>
      <c r="AM118" s="79" t="s">
        <v>1079</v>
      </c>
      <c r="AN118" s="79" t="b">
        <v>0</v>
      </c>
      <c r="AO118" s="85" t="s">
        <v>962</v>
      </c>
      <c r="AP118" s="79" t="s">
        <v>176</v>
      </c>
      <c r="AQ118" s="79">
        <v>0</v>
      </c>
      <c r="AR118" s="79">
        <v>0</v>
      </c>
      <c r="AS118" s="79"/>
      <c r="AT118" s="79"/>
      <c r="AU118" s="79"/>
      <c r="AV118" s="79"/>
      <c r="AW118" s="79"/>
      <c r="AX118" s="79"/>
      <c r="AY118" s="79"/>
      <c r="AZ118" s="79"/>
      <c r="BA118">
        <v>36</v>
      </c>
      <c r="BB118" s="78" t="str">
        <f>REPLACE(INDEX(GroupVertices[Group],MATCH(Edges[[#This Row],[Vertex 1]],GroupVertices[Vertex],0)),1,1,"")</f>
        <v>5</v>
      </c>
      <c r="BC118" s="78" t="str">
        <f>REPLACE(INDEX(GroupVertices[Group],MATCH(Edges[[#This Row],[Vertex 2]],GroupVertices[Vertex],0)),1,1,"")</f>
        <v>5</v>
      </c>
      <c r="BD118" s="48">
        <v>0</v>
      </c>
      <c r="BE118" s="49">
        <v>0</v>
      </c>
      <c r="BF118" s="48">
        <v>0</v>
      </c>
      <c r="BG118" s="49">
        <v>0</v>
      </c>
      <c r="BH118" s="48">
        <v>0</v>
      </c>
      <c r="BI118" s="49">
        <v>0</v>
      </c>
      <c r="BJ118" s="48">
        <v>20</v>
      </c>
      <c r="BK118" s="49">
        <v>100</v>
      </c>
      <c r="BL118" s="48">
        <v>20</v>
      </c>
    </row>
    <row r="119" spans="1:64" ht="15">
      <c r="A119" s="64" t="s">
        <v>251</v>
      </c>
      <c r="B119" s="64" t="s">
        <v>260</v>
      </c>
      <c r="C119" s="65" t="s">
        <v>2149</v>
      </c>
      <c r="D119" s="66">
        <v>3</v>
      </c>
      <c r="E119" s="67" t="s">
        <v>136</v>
      </c>
      <c r="F119" s="68">
        <v>35</v>
      </c>
      <c r="G119" s="65"/>
      <c r="H119" s="69"/>
      <c r="I119" s="70"/>
      <c r="J119" s="70"/>
      <c r="K119" s="34" t="s">
        <v>65</v>
      </c>
      <c r="L119" s="77">
        <v>119</v>
      </c>
      <c r="M119" s="77"/>
      <c r="N119" s="72"/>
      <c r="O119" s="79" t="s">
        <v>261</v>
      </c>
      <c r="P119" s="81">
        <v>43741.5597337963</v>
      </c>
      <c r="Q119" s="79" t="s">
        <v>310</v>
      </c>
      <c r="R119" s="83" t="s">
        <v>430</v>
      </c>
      <c r="S119" s="79" t="s">
        <v>528</v>
      </c>
      <c r="T119" s="79" t="s">
        <v>573</v>
      </c>
      <c r="U119" s="83" t="s">
        <v>594</v>
      </c>
      <c r="V119" s="83" t="s">
        <v>594</v>
      </c>
      <c r="W119" s="81">
        <v>43741.5597337963</v>
      </c>
      <c r="X119" s="83" t="s">
        <v>794</v>
      </c>
      <c r="Y119" s="79"/>
      <c r="Z119" s="79"/>
      <c r="AA119" s="85" t="s">
        <v>963</v>
      </c>
      <c r="AB119" s="79"/>
      <c r="AC119" s="79" t="b">
        <v>0</v>
      </c>
      <c r="AD119" s="79">
        <v>1</v>
      </c>
      <c r="AE119" s="85" t="s">
        <v>1066</v>
      </c>
      <c r="AF119" s="79" t="b">
        <v>0</v>
      </c>
      <c r="AG119" s="79" t="s">
        <v>1071</v>
      </c>
      <c r="AH119" s="79"/>
      <c r="AI119" s="85" t="s">
        <v>1066</v>
      </c>
      <c r="AJ119" s="79" t="b">
        <v>0</v>
      </c>
      <c r="AK119" s="79">
        <v>0</v>
      </c>
      <c r="AL119" s="85" t="s">
        <v>1066</v>
      </c>
      <c r="AM119" s="79" t="s">
        <v>1079</v>
      </c>
      <c r="AN119" s="79" t="b">
        <v>0</v>
      </c>
      <c r="AO119" s="85" t="s">
        <v>963</v>
      </c>
      <c r="AP119" s="79" t="s">
        <v>176</v>
      </c>
      <c r="AQ119" s="79">
        <v>0</v>
      </c>
      <c r="AR119" s="79">
        <v>0</v>
      </c>
      <c r="AS119" s="79"/>
      <c r="AT119" s="79"/>
      <c r="AU119" s="79"/>
      <c r="AV119" s="79"/>
      <c r="AW119" s="79"/>
      <c r="AX119" s="79"/>
      <c r="AY119" s="79"/>
      <c r="AZ119" s="79"/>
      <c r="BA119">
        <v>36</v>
      </c>
      <c r="BB119" s="78" t="str">
        <f>REPLACE(INDEX(GroupVertices[Group],MATCH(Edges[[#This Row],[Vertex 1]],GroupVertices[Vertex],0)),1,1,"")</f>
        <v>5</v>
      </c>
      <c r="BC119" s="78" t="str">
        <f>REPLACE(INDEX(GroupVertices[Group],MATCH(Edges[[#This Row],[Vertex 2]],GroupVertices[Vertex],0)),1,1,"")</f>
        <v>5</v>
      </c>
      <c r="BD119" s="48">
        <v>0</v>
      </c>
      <c r="BE119" s="49">
        <v>0</v>
      </c>
      <c r="BF119" s="48">
        <v>0</v>
      </c>
      <c r="BG119" s="49">
        <v>0</v>
      </c>
      <c r="BH119" s="48">
        <v>0</v>
      </c>
      <c r="BI119" s="49">
        <v>0</v>
      </c>
      <c r="BJ119" s="48">
        <v>18</v>
      </c>
      <c r="BK119" s="49">
        <v>100</v>
      </c>
      <c r="BL119" s="48">
        <v>18</v>
      </c>
    </row>
    <row r="120" spans="1:64" ht="15">
      <c r="A120" s="64" t="s">
        <v>251</v>
      </c>
      <c r="B120" s="64" t="s">
        <v>260</v>
      </c>
      <c r="C120" s="65" t="s">
        <v>2149</v>
      </c>
      <c r="D120" s="66">
        <v>3</v>
      </c>
      <c r="E120" s="67" t="s">
        <v>136</v>
      </c>
      <c r="F120" s="68">
        <v>35</v>
      </c>
      <c r="G120" s="65"/>
      <c r="H120" s="69"/>
      <c r="I120" s="70"/>
      <c r="J120" s="70"/>
      <c r="K120" s="34" t="s">
        <v>65</v>
      </c>
      <c r="L120" s="77">
        <v>120</v>
      </c>
      <c r="M120" s="77"/>
      <c r="N120" s="72"/>
      <c r="O120" s="79" t="s">
        <v>261</v>
      </c>
      <c r="P120" s="81">
        <v>43741.560266203705</v>
      </c>
      <c r="Q120" s="79" t="s">
        <v>311</v>
      </c>
      <c r="R120" s="83" t="s">
        <v>431</v>
      </c>
      <c r="S120" s="79" t="s">
        <v>528</v>
      </c>
      <c r="T120" s="79" t="s">
        <v>573</v>
      </c>
      <c r="U120" s="83" t="s">
        <v>595</v>
      </c>
      <c r="V120" s="83" t="s">
        <v>595</v>
      </c>
      <c r="W120" s="81">
        <v>43741.560266203705</v>
      </c>
      <c r="X120" s="83" t="s">
        <v>795</v>
      </c>
      <c r="Y120" s="79"/>
      <c r="Z120" s="79"/>
      <c r="AA120" s="85" t="s">
        <v>964</v>
      </c>
      <c r="AB120" s="79"/>
      <c r="AC120" s="79" t="b">
        <v>0</v>
      </c>
      <c r="AD120" s="79">
        <v>0</v>
      </c>
      <c r="AE120" s="85" t="s">
        <v>1066</v>
      </c>
      <c r="AF120" s="79" t="b">
        <v>0</v>
      </c>
      <c r="AG120" s="79" t="s">
        <v>1071</v>
      </c>
      <c r="AH120" s="79"/>
      <c r="AI120" s="85" t="s">
        <v>1066</v>
      </c>
      <c r="AJ120" s="79" t="b">
        <v>0</v>
      </c>
      <c r="AK120" s="79">
        <v>0</v>
      </c>
      <c r="AL120" s="85" t="s">
        <v>1066</v>
      </c>
      <c r="AM120" s="79" t="s">
        <v>1079</v>
      </c>
      <c r="AN120" s="79" t="b">
        <v>0</v>
      </c>
      <c r="AO120" s="85" t="s">
        <v>964</v>
      </c>
      <c r="AP120" s="79" t="s">
        <v>176</v>
      </c>
      <c r="AQ120" s="79">
        <v>0</v>
      </c>
      <c r="AR120" s="79">
        <v>0</v>
      </c>
      <c r="AS120" s="79"/>
      <c r="AT120" s="79"/>
      <c r="AU120" s="79"/>
      <c r="AV120" s="79"/>
      <c r="AW120" s="79"/>
      <c r="AX120" s="79"/>
      <c r="AY120" s="79"/>
      <c r="AZ120" s="79"/>
      <c r="BA120">
        <v>36</v>
      </c>
      <c r="BB120" s="78" t="str">
        <f>REPLACE(INDEX(GroupVertices[Group],MATCH(Edges[[#This Row],[Vertex 1]],GroupVertices[Vertex],0)),1,1,"")</f>
        <v>5</v>
      </c>
      <c r="BC120" s="78" t="str">
        <f>REPLACE(INDEX(GroupVertices[Group],MATCH(Edges[[#This Row],[Vertex 2]],GroupVertices[Vertex],0)),1,1,"")</f>
        <v>5</v>
      </c>
      <c r="BD120" s="48">
        <v>0</v>
      </c>
      <c r="BE120" s="49">
        <v>0</v>
      </c>
      <c r="BF120" s="48">
        <v>0</v>
      </c>
      <c r="BG120" s="49">
        <v>0</v>
      </c>
      <c r="BH120" s="48">
        <v>0</v>
      </c>
      <c r="BI120" s="49">
        <v>0</v>
      </c>
      <c r="BJ120" s="48">
        <v>17</v>
      </c>
      <c r="BK120" s="49">
        <v>100</v>
      </c>
      <c r="BL120" s="48">
        <v>17</v>
      </c>
    </row>
    <row r="121" spans="1:64" ht="15">
      <c r="A121" s="64" t="s">
        <v>251</v>
      </c>
      <c r="B121" s="64" t="s">
        <v>260</v>
      </c>
      <c r="C121" s="65" t="s">
        <v>2149</v>
      </c>
      <c r="D121" s="66">
        <v>3</v>
      </c>
      <c r="E121" s="67" t="s">
        <v>136</v>
      </c>
      <c r="F121" s="68">
        <v>35</v>
      </c>
      <c r="G121" s="65"/>
      <c r="H121" s="69"/>
      <c r="I121" s="70"/>
      <c r="J121" s="70"/>
      <c r="K121" s="34" t="s">
        <v>65</v>
      </c>
      <c r="L121" s="77">
        <v>121</v>
      </c>
      <c r="M121" s="77"/>
      <c r="N121" s="72"/>
      <c r="O121" s="79" t="s">
        <v>261</v>
      </c>
      <c r="P121" s="81">
        <v>43741.56068287037</v>
      </c>
      <c r="Q121" s="79" t="s">
        <v>312</v>
      </c>
      <c r="R121" s="83" t="s">
        <v>432</v>
      </c>
      <c r="S121" s="79" t="s">
        <v>528</v>
      </c>
      <c r="T121" s="79" t="s">
        <v>573</v>
      </c>
      <c r="U121" s="83" t="s">
        <v>596</v>
      </c>
      <c r="V121" s="83" t="s">
        <v>596</v>
      </c>
      <c r="W121" s="81">
        <v>43741.56068287037</v>
      </c>
      <c r="X121" s="83" t="s">
        <v>796</v>
      </c>
      <c r="Y121" s="79"/>
      <c r="Z121" s="79"/>
      <c r="AA121" s="85" t="s">
        <v>965</v>
      </c>
      <c r="AB121" s="79"/>
      <c r="AC121" s="79" t="b">
        <v>0</v>
      </c>
      <c r="AD121" s="79">
        <v>0</v>
      </c>
      <c r="AE121" s="85" t="s">
        <v>1066</v>
      </c>
      <c r="AF121" s="79" t="b">
        <v>0</v>
      </c>
      <c r="AG121" s="79" t="s">
        <v>1071</v>
      </c>
      <c r="AH121" s="79"/>
      <c r="AI121" s="85" t="s">
        <v>1066</v>
      </c>
      <c r="AJ121" s="79" t="b">
        <v>0</v>
      </c>
      <c r="AK121" s="79">
        <v>0</v>
      </c>
      <c r="AL121" s="85" t="s">
        <v>1066</v>
      </c>
      <c r="AM121" s="79" t="s">
        <v>1079</v>
      </c>
      <c r="AN121" s="79" t="b">
        <v>0</v>
      </c>
      <c r="AO121" s="85" t="s">
        <v>965</v>
      </c>
      <c r="AP121" s="79" t="s">
        <v>176</v>
      </c>
      <c r="AQ121" s="79">
        <v>0</v>
      </c>
      <c r="AR121" s="79">
        <v>0</v>
      </c>
      <c r="AS121" s="79"/>
      <c r="AT121" s="79"/>
      <c r="AU121" s="79"/>
      <c r="AV121" s="79"/>
      <c r="AW121" s="79"/>
      <c r="AX121" s="79"/>
      <c r="AY121" s="79"/>
      <c r="AZ121" s="79"/>
      <c r="BA121">
        <v>36</v>
      </c>
      <c r="BB121" s="78" t="str">
        <f>REPLACE(INDEX(GroupVertices[Group],MATCH(Edges[[#This Row],[Vertex 1]],GroupVertices[Vertex],0)),1,1,"")</f>
        <v>5</v>
      </c>
      <c r="BC121" s="78" t="str">
        <f>REPLACE(INDEX(GroupVertices[Group],MATCH(Edges[[#This Row],[Vertex 2]],GroupVertices[Vertex],0)),1,1,"")</f>
        <v>5</v>
      </c>
      <c r="BD121" s="48">
        <v>0</v>
      </c>
      <c r="BE121" s="49">
        <v>0</v>
      </c>
      <c r="BF121" s="48">
        <v>0</v>
      </c>
      <c r="BG121" s="49">
        <v>0</v>
      </c>
      <c r="BH121" s="48">
        <v>0</v>
      </c>
      <c r="BI121" s="49">
        <v>0</v>
      </c>
      <c r="BJ121" s="48">
        <v>17</v>
      </c>
      <c r="BK121" s="49">
        <v>100</v>
      </c>
      <c r="BL121" s="48">
        <v>17</v>
      </c>
    </row>
    <row r="122" spans="1:64" ht="15">
      <c r="A122" s="64" t="s">
        <v>251</v>
      </c>
      <c r="B122" s="64" t="s">
        <v>260</v>
      </c>
      <c r="C122" s="65" t="s">
        <v>2149</v>
      </c>
      <c r="D122" s="66">
        <v>3</v>
      </c>
      <c r="E122" s="67" t="s">
        <v>136</v>
      </c>
      <c r="F122" s="68">
        <v>35</v>
      </c>
      <c r="G122" s="65"/>
      <c r="H122" s="69"/>
      <c r="I122" s="70"/>
      <c r="J122" s="70"/>
      <c r="K122" s="34" t="s">
        <v>65</v>
      </c>
      <c r="L122" s="77">
        <v>122</v>
      </c>
      <c r="M122" s="77"/>
      <c r="N122" s="72"/>
      <c r="O122" s="79" t="s">
        <v>261</v>
      </c>
      <c r="P122" s="81">
        <v>43742.34210648148</v>
      </c>
      <c r="Q122" s="79" t="s">
        <v>313</v>
      </c>
      <c r="R122" s="83" t="s">
        <v>433</v>
      </c>
      <c r="S122" s="79" t="s">
        <v>528</v>
      </c>
      <c r="T122" s="79" t="s">
        <v>573</v>
      </c>
      <c r="U122" s="83" t="s">
        <v>597</v>
      </c>
      <c r="V122" s="83" t="s">
        <v>597</v>
      </c>
      <c r="W122" s="81">
        <v>43742.34210648148</v>
      </c>
      <c r="X122" s="83" t="s">
        <v>797</v>
      </c>
      <c r="Y122" s="79"/>
      <c r="Z122" s="79"/>
      <c r="AA122" s="85" t="s">
        <v>966</v>
      </c>
      <c r="AB122" s="79"/>
      <c r="AC122" s="79" t="b">
        <v>0</v>
      </c>
      <c r="AD122" s="79">
        <v>0</v>
      </c>
      <c r="AE122" s="85" t="s">
        <v>1066</v>
      </c>
      <c r="AF122" s="79" t="b">
        <v>0</v>
      </c>
      <c r="AG122" s="79" t="s">
        <v>1071</v>
      </c>
      <c r="AH122" s="79"/>
      <c r="AI122" s="85" t="s">
        <v>1066</v>
      </c>
      <c r="AJ122" s="79" t="b">
        <v>0</v>
      </c>
      <c r="AK122" s="79">
        <v>0</v>
      </c>
      <c r="AL122" s="85" t="s">
        <v>1066</v>
      </c>
      <c r="AM122" s="79" t="s">
        <v>1079</v>
      </c>
      <c r="AN122" s="79" t="b">
        <v>0</v>
      </c>
      <c r="AO122" s="85" t="s">
        <v>966</v>
      </c>
      <c r="AP122" s="79" t="s">
        <v>176</v>
      </c>
      <c r="AQ122" s="79">
        <v>0</v>
      </c>
      <c r="AR122" s="79">
        <v>0</v>
      </c>
      <c r="AS122" s="79"/>
      <c r="AT122" s="79"/>
      <c r="AU122" s="79"/>
      <c r="AV122" s="79"/>
      <c r="AW122" s="79"/>
      <c r="AX122" s="79"/>
      <c r="AY122" s="79"/>
      <c r="AZ122" s="79"/>
      <c r="BA122">
        <v>36</v>
      </c>
      <c r="BB122" s="78" t="str">
        <f>REPLACE(INDEX(GroupVertices[Group],MATCH(Edges[[#This Row],[Vertex 1]],GroupVertices[Vertex],0)),1,1,"")</f>
        <v>5</v>
      </c>
      <c r="BC122" s="78" t="str">
        <f>REPLACE(INDEX(GroupVertices[Group],MATCH(Edges[[#This Row],[Vertex 2]],GroupVertices[Vertex],0)),1,1,"")</f>
        <v>5</v>
      </c>
      <c r="BD122" s="48">
        <v>0</v>
      </c>
      <c r="BE122" s="49">
        <v>0</v>
      </c>
      <c r="BF122" s="48">
        <v>0</v>
      </c>
      <c r="BG122" s="49">
        <v>0</v>
      </c>
      <c r="BH122" s="48">
        <v>0</v>
      </c>
      <c r="BI122" s="49">
        <v>0</v>
      </c>
      <c r="BJ122" s="48">
        <v>15</v>
      </c>
      <c r="BK122" s="49">
        <v>100</v>
      </c>
      <c r="BL122" s="48">
        <v>15</v>
      </c>
    </row>
    <row r="123" spans="1:64" ht="15">
      <c r="A123" s="64" t="s">
        <v>251</v>
      </c>
      <c r="B123" s="64" t="s">
        <v>260</v>
      </c>
      <c r="C123" s="65" t="s">
        <v>2149</v>
      </c>
      <c r="D123" s="66">
        <v>3</v>
      </c>
      <c r="E123" s="67" t="s">
        <v>136</v>
      </c>
      <c r="F123" s="68">
        <v>35</v>
      </c>
      <c r="G123" s="65"/>
      <c r="H123" s="69"/>
      <c r="I123" s="70"/>
      <c r="J123" s="70"/>
      <c r="K123" s="34" t="s">
        <v>65</v>
      </c>
      <c r="L123" s="77">
        <v>123</v>
      </c>
      <c r="M123" s="77"/>
      <c r="N123" s="72"/>
      <c r="O123" s="79" t="s">
        <v>261</v>
      </c>
      <c r="P123" s="81">
        <v>43742.34369212963</v>
      </c>
      <c r="Q123" s="79" t="s">
        <v>314</v>
      </c>
      <c r="R123" s="83" t="s">
        <v>434</v>
      </c>
      <c r="S123" s="79" t="s">
        <v>528</v>
      </c>
      <c r="T123" s="79" t="s">
        <v>573</v>
      </c>
      <c r="U123" s="83" t="s">
        <v>598</v>
      </c>
      <c r="V123" s="83" t="s">
        <v>598</v>
      </c>
      <c r="W123" s="81">
        <v>43742.34369212963</v>
      </c>
      <c r="X123" s="83" t="s">
        <v>798</v>
      </c>
      <c r="Y123" s="79"/>
      <c r="Z123" s="79"/>
      <c r="AA123" s="85" t="s">
        <v>967</v>
      </c>
      <c r="AB123" s="79"/>
      <c r="AC123" s="79" t="b">
        <v>0</v>
      </c>
      <c r="AD123" s="79">
        <v>0</v>
      </c>
      <c r="AE123" s="85" t="s">
        <v>1066</v>
      </c>
      <c r="AF123" s="79" t="b">
        <v>0</v>
      </c>
      <c r="AG123" s="79" t="s">
        <v>1071</v>
      </c>
      <c r="AH123" s="79"/>
      <c r="AI123" s="85" t="s">
        <v>1066</v>
      </c>
      <c r="AJ123" s="79" t="b">
        <v>0</v>
      </c>
      <c r="AK123" s="79">
        <v>0</v>
      </c>
      <c r="AL123" s="85" t="s">
        <v>1066</v>
      </c>
      <c r="AM123" s="79" t="s">
        <v>1079</v>
      </c>
      <c r="AN123" s="79" t="b">
        <v>0</v>
      </c>
      <c r="AO123" s="85" t="s">
        <v>967</v>
      </c>
      <c r="AP123" s="79" t="s">
        <v>176</v>
      </c>
      <c r="AQ123" s="79">
        <v>0</v>
      </c>
      <c r="AR123" s="79">
        <v>0</v>
      </c>
      <c r="AS123" s="79"/>
      <c r="AT123" s="79"/>
      <c r="AU123" s="79"/>
      <c r="AV123" s="79"/>
      <c r="AW123" s="79"/>
      <c r="AX123" s="79"/>
      <c r="AY123" s="79"/>
      <c r="AZ123" s="79"/>
      <c r="BA123">
        <v>36</v>
      </c>
      <c r="BB123" s="78" t="str">
        <f>REPLACE(INDEX(GroupVertices[Group],MATCH(Edges[[#This Row],[Vertex 1]],GroupVertices[Vertex],0)),1,1,"")</f>
        <v>5</v>
      </c>
      <c r="BC123" s="78" t="str">
        <f>REPLACE(INDEX(GroupVertices[Group],MATCH(Edges[[#This Row],[Vertex 2]],GroupVertices[Vertex],0)),1,1,"")</f>
        <v>5</v>
      </c>
      <c r="BD123" s="48">
        <v>0</v>
      </c>
      <c r="BE123" s="49">
        <v>0</v>
      </c>
      <c r="BF123" s="48">
        <v>0</v>
      </c>
      <c r="BG123" s="49">
        <v>0</v>
      </c>
      <c r="BH123" s="48">
        <v>0</v>
      </c>
      <c r="BI123" s="49">
        <v>0</v>
      </c>
      <c r="BJ123" s="48">
        <v>17</v>
      </c>
      <c r="BK123" s="49">
        <v>100</v>
      </c>
      <c r="BL123" s="48">
        <v>17</v>
      </c>
    </row>
    <row r="124" spans="1:64" ht="15">
      <c r="A124" s="64" t="s">
        <v>251</v>
      </c>
      <c r="B124" s="64" t="s">
        <v>260</v>
      </c>
      <c r="C124" s="65" t="s">
        <v>2149</v>
      </c>
      <c r="D124" s="66">
        <v>3</v>
      </c>
      <c r="E124" s="67" t="s">
        <v>136</v>
      </c>
      <c r="F124" s="68">
        <v>35</v>
      </c>
      <c r="G124" s="65"/>
      <c r="H124" s="69"/>
      <c r="I124" s="70"/>
      <c r="J124" s="70"/>
      <c r="K124" s="34" t="s">
        <v>65</v>
      </c>
      <c r="L124" s="77">
        <v>124</v>
      </c>
      <c r="M124" s="77"/>
      <c r="N124" s="72"/>
      <c r="O124" s="79" t="s">
        <v>261</v>
      </c>
      <c r="P124" s="81">
        <v>43742.3446875</v>
      </c>
      <c r="Q124" s="79" t="s">
        <v>315</v>
      </c>
      <c r="R124" s="83" t="s">
        <v>435</v>
      </c>
      <c r="S124" s="79" t="s">
        <v>528</v>
      </c>
      <c r="T124" s="79" t="s">
        <v>573</v>
      </c>
      <c r="U124" s="83" t="s">
        <v>599</v>
      </c>
      <c r="V124" s="83" t="s">
        <v>599</v>
      </c>
      <c r="W124" s="81">
        <v>43742.3446875</v>
      </c>
      <c r="X124" s="83" t="s">
        <v>799</v>
      </c>
      <c r="Y124" s="79"/>
      <c r="Z124" s="79"/>
      <c r="AA124" s="85" t="s">
        <v>968</v>
      </c>
      <c r="AB124" s="79"/>
      <c r="AC124" s="79" t="b">
        <v>0</v>
      </c>
      <c r="AD124" s="79">
        <v>0</v>
      </c>
      <c r="AE124" s="85" t="s">
        <v>1066</v>
      </c>
      <c r="AF124" s="79" t="b">
        <v>0</v>
      </c>
      <c r="AG124" s="79" t="s">
        <v>1071</v>
      </c>
      <c r="AH124" s="79"/>
      <c r="AI124" s="85" t="s">
        <v>1066</v>
      </c>
      <c r="AJ124" s="79" t="b">
        <v>0</v>
      </c>
      <c r="AK124" s="79">
        <v>0</v>
      </c>
      <c r="AL124" s="85" t="s">
        <v>1066</v>
      </c>
      <c r="AM124" s="79" t="s">
        <v>1079</v>
      </c>
      <c r="AN124" s="79" t="b">
        <v>0</v>
      </c>
      <c r="AO124" s="85" t="s">
        <v>968</v>
      </c>
      <c r="AP124" s="79" t="s">
        <v>176</v>
      </c>
      <c r="AQ124" s="79">
        <v>0</v>
      </c>
      <c r="AR124" s="79">
        <v>0</v>
      </c>
      <c r="AS124" s="79"/>
      <c r="AT124" s="79"/>
      <c r="AU124" s="79"/>
      <c r="AV124" s="79"/>
      <c r="AW124" s="79"/>
      <c r="AX124" s="79"/>
      <c r="AY124" s="79"/>
      <c r="AZ124" s="79"/>
      <c r="BA124">
        <v>36</v>
      </c>
      <c r="BB124" s="78" t="str">
        <f>REPLACE(INDEX(GroupVertices[Group],MATCH(Edges[[#This Row],[Vertex 1]],GroupVertices[Vertex],0)),1,1,"")</f>
        <v>5</v>
      </c>
      <c r="BC124" s="78" t="str">
        <f>REPLACE(INDEX(GroupVertices[Group],MATCH(Edges[[#This Row],[Vertex 2]],GroupVertices[Vertex],0)),1,1,"")</f>
        <v>5</v>
      </c>
      <c r="BD124" s="48">
        <v>0</v>
      </c>
      <c r="BE124" s="49">
        <v>0</v>
      </c>
      <c r="BF124" s="48">
        <v>0</v>
      </c>
      <c r="BG124" s="49">
        <v>0</v>
      </c>
      <c r="BH124" s="48">
        <v>0</v>
      </c>
      <c r="BI124" s="49">
        <v>0</v>
      </c>
      <c r="BJ124" s="48">
        <v>20</v>
      </c>
      <c r="BK124" s="49">
        <v>100</v>
      </c>
      <c r="BL124" s="48">
        <v>20</v>
      </c>
    </row>
    <row r="125" spans="1:64" ht="15">
      <c r="A125" s="64" t="s">
        <v>251</v>
      </c>
      <c r="B125" s="64" t="s">
        <v>260</v>
      </c>
      <c r="C125" s="65" t="s">
        <v>2149</v>
      </c>
      <c r="D125" s="66">
        <v>3</v>
      </c>
      <c r="E125" s="67" t="s">
        <v>136</v>
      </c>
      <c r="F125" s="68">
        <v>35</v>
      </c>
      <c r="G125" s="65"/>
      <c r="H125" s="69"/>
      <c r="I125" s="70"/>
      <c r="J125" s="70"/>
      <c r="K125" s="34" t="s">
        <v>65</v>
      </c>
      <c r="L125" s="77">
        <v>125</v>
      </c>
      <c r="M125" s="77"/>
      <c r="N125" s="72"/>
      <c r="O125" s="79" t="s">
        <v>261</v>
      </c>
      <c r="P125" s="81">
        <v>43742.34591435185</v>
      </c>
      <c r="Q125" s="79" t="s">
        <v>316</v>
      </c>
      <c r="R125" s="83" t="s">
        <v>436</v>
      </c>
      <c r="S125" s="79" t="s">
        <v>528</v>
      </c>
      <c r="T125" s="79" t="s">
        <v>573</v>
      </c>
      <c r="U125" s="83" t="s">
        <v>600</v>
      </c>
      <c r="V125" s="83" t="s">
        <v>600</v>
      </c>
      <c r="W125" s="81">
        <v>43742.34591435185</v>
      </c>
      <c r="X125" s="83" t="s">
        <v>800</v>
      </c>
      <c r="Y125" s="79"/>
      <c r="Z125" s="79"/>
      <c r="AA125" s="85" t="s">
        <v>969</v>
      </c>
      <c r="AB125" s="79"/>
      <c r="AC125" s="79" t="b">
        <v>0</v>
      </c>
      <c r="AD125" s="79">
        <v>0</v>
      </c>
      <c r="AE125" s="85" t="s">
        <v>1066</v>
      </c>
      <c r="AF125" s="79" t="b">
        <v>0</v>
      </c>
      <c r="AG125" s="79" t="s">
        <v>1071</v>
      </c>
      <c r="AH125" s="79"/>
      <c r="AI125" s="85" t="s">
        <v>1066</v>
      </c>
      <c r="AJ125" s="79" t="b">
        <v>0</v>
      </c>
      <c r="AK125" s="79">
        <v>0</v>
      </c>
      <c r="AL125" s="85" t="s">
        <v>1066</v>
      </c>
      <c r="AM125" s="79" t="s">
        <v>1079</v>
      </c>
      <c r="AN125" s="79" t="b">
        <v>0</v>
      </c>
      <c r="AO125" s="85" t="s">
        <v>969</v>
      </c>
      <c r="AP125" s="79" t="s">
        <v>176</v>
      </c>
      <c r="AQ125" s="79">
        <v>0</v>
      </c>
      <c r="AR125" s="79">
        <v>0</v>
      </c>
      <c r="AS125" s="79"/>
      <c r="AT125" s="79"/>
      <c r="AU125" s="79"/>
      <c r="AV125" s="79"/>
      <c r="AW125" s="79"/>
      <c r="AX125" s="79"/>
      <c r="AY125" s="79"/>
      <c r="AZ125" s="79"/>
      <c r="BA125">
        <v>36</v>
      </c>
      <c r="BB125" s="78" t="str">
        <f>REPLACE(INDEX(GroupVertices[Group],MATCH(Edges[[#This Row],[Vertex 1]],GroupVertices[Vertex],0)),1,1,"")</f>
        <v>5</v>
      </c>
      <c r="BC125" s="78" t="str">
        <f>REPLACE(INDEX(GroupVertices[Group],MATCH(Edges[[#This Row],[Vertex 2]],GroupVertices[Vertex],0)),1,1,"")</f>
        <v>5</v>
      </c>
      <c r="BD125" s="48">
        <v>0</v>
      </c>
      <c r="BE125" s="49">
        <v>0</v>
      </c>
      <c r="BF125" s="48">
        <v>0</v>
      </c>
      <c r="BG125" s="49">
        <v>0</v>
      </c>
      <c r="BH125" s="48">
        <v>0</v>
      </c>
      <c r="BI125" s="49">
        <v>0</v>
      </c>
      <c r="BJ125" s="48">
        <v>20</v>
      </c>
      <c r="BK125" s="49">
        <v>100</v>
      </c>
      <c r="BL125" s="48">
        <v>20</v>
      </c>
    </row>
    <row r="126" spans="1:64" ht="15">
      <c r="A126" s="64" t="s">
        <v>251</v>
      </c>
      <c r="B126" s="64" t="s">
        <v>260</v>
      </c>
      <c r="C126" s="65" t="s">
        <v>2149</v>
      </c>
      <c r="D126" s="66">
        <v>3</v>
      </c>
      <c r="E126" s="67" t="s">
        <v>136</v>
      </c>
      <c r="F126" s="68">
        <v>35</v>
      </c>
      <c r="G126" s="65"/>
      <c r="H126" s="69"/>
      <c r="I126" s="70"/>
      <c r="J126" s="70"/>
      <c r="K126" s="34" t="s">
        <v>65</v>
      </c>
      <c r="L126" s="77">
        <v>126</v>
      </c>
      <c r="M126" s="77"/>
      <c r="N126" s="72"/>
      <c r="O126" s="79" t="s">
        <v>261</v>
      </c>
      <c r="P126" s="81">
        <v>43742.39160879629</v>
      </c>
      <c r="Q126" s="79" t="s">
        <v>317</v>
      </c>
      <c r="R126" s="83" t="s">
        <v>437</v>
      </c>
      <c r="S126" s="79" t="s">
        <v>528</v>
      </c>
      <c r="T126" s="79" t="s">
        <v>573</v>
      </c>
      <c r="U126" s="83" t="s">
        <v>601</v>
      </c>
      <c r="V126" s="83" t="s">
        <v>601</v>
      </c>
      <c r="W126" s="81">
        <v>43742.39160879629</v>
      </c>
      <c r="X126" s="83" t="s">
        <v>801</v>
      </c>
      <c r="Y126" s="79"/>
      <c r="Z126" s="79"/>
      <c r="AA126" s="85" t="s">
        <v>970</v>
      </c>
      <c r="AB126" s="79"/>
      <c r="AC126" s="79" t="b">
        <v>0</v>
      </c>
      <c r="AD126" s="79">
        <v>2</v>
      </c>
      <c r="AE126" s="85" t="s">
        <v>1066</v>
      </c>
      <c r="AF126" s="79" t="b">
        <v>0</v>
      </c>
      <c r="AG126" s="79" t="s">
        <v>1071</v>
      </c>
      <c r="AH126" s="79"/>
      <c r="AI126" s="85" t="s">
        <v>1066</v>
      </c>
      <c r="AJ126" s="79" t="b">
        <v>0</v>
      </c>
      <c r="AK126" s="79">
        <v>0</v>
      </c>
      <c r="AL126" s="85" t="s">
        <v>1066</v>
      </c>
      <c r="AM126" s="79" t="s">
        <v>1079</v>
      </c>
      <c r="AN126" s="79" t="b">
        <v>0</v>
      </c>
      <c r="AO126" s="85" t="s">
        <v>970</v>
      </c>
      <c r="AP126" s="79" t="s">
        <v>176</v>
      </c>
      <c r="AQ126" s="79">
        <v>0</v>
      </c>
      <c r="AR126" s="79">
        <v>0</v>
      </c>
      <c r="AS126" s="79"/>
      <c r="AT126" s="79"/>
      <c r="AU126" s="79"/>
      <c r="AV126" s="79"/>
      <c r="AW126" s="79"/>
      <c r="AX126" s="79"/>
      <c r="AY126" s="79"/>
      <c r="AZ126" s="79"/>
      <c r="BA126">
        <v>36</v>
      </c>
      <c r="BB126" s="78" t="str">
        <f>REPLACE(INDEX(GroupVertices[Group],MATCH(Edges[[#This Row],[Vertex 1]],GroupVertices[Vertex],0)),1,1,"")</f>
        <v>5</v>
      </c>
      <c r="BC126" s="78" t="str">
        <f>REPLACE(INDEX(GroupVertices[Group],MATCH(Edges[[#This Row],[Vertex 2]],GroupVertices[Vertex],0)),1,1,"")</f>
        <v>5</v>
      </c>
      <c r="BD126" s="48">
        <v>0</v>
      </c>
      <c r="BE126" s="49">
        <v>0</v>
      </c>
      <c r="BF126" s="48">
        <v>0</v>
      </c>
      <c r="BG126" s="49">
        <v>0</v>
      </c>
      <c r="BH126" s="48">
        <v>0</v>
      </c>
      <c r="BI126" s="49">
        <v>0</v>
      </c>
      <c r="BJ126" s="48">
        <v>18</v>
      </c>
      <c r="BK126" s="49">
        <v>100</v>
      </c>
      <c r="BL126" s="48">
        <v>18</v>
      </c>
    </row>
    <row r="127" spans="1:64" ht="15">
      <c r="A127" s="64" t="s">
        <v>251</v>
      </c>
      <c r="B127" s="64" t="s">
        <v>260</v>
      </c>
      <c r="C127" s="65" t="s">
        <v>2149</v>
      </c>
      <c r="D127" s="66">
        <v>3</v>
      </c>
      <c r="E127" s="67" t="s">
        <v>136</v>
      </c>
      <c r="F127" s="68">
        <v>35</v>
      </c>
      <c r="G127" s="65"/>
      <c r="H127" s="69"/>
      <c r="I127" s="70"/>
      <c r="J127" s="70"/>
      <c r="K127" s="34" t="s">
        <v>65</v>
      </c>
      <c r="L127" s="77">
        <v>127</v>
      </c>
      <c r="M127" s="77"/>
      <c r="N127" s="72"/>
      <c r="O127" s="79" t="s">
        <v>261</v>
      </c>
      <c r="P127" s="81">
        <v>43742.6375</v>
      </c>
      <c r="Q127" s="79" t="s">
        <v>318</v>
      </c>
      <c r="R127" s="83" t="s">
        <v>438</v>
      </c>
      <c r="S127" s="79" t="s">
        <v>528</v>
      </c>
      <c r="T127" s="79" t="s">
        <v>573</v>
      </c>
      <c r="U127" s="83" t="s">
        <v>602</v>
      </c>
      <c r="V127" s="83" t="s">
        <v>602</v>
      </c>
      <c r="W127" s="81">
        <v>43742.6375</v>
      </c>
      <c r="X127" s="83" t="s">
        <v>802</v>
      </c>
      <c r="Y127" s="79"/>
      <c r="Z127" s="79"/>
      <c r="AA127" s="85" t="s">
        <v>971</v>
      </c>
      <c r="AB127" s="79"/>
      <c r="AC127" s="79" t="b">
        <v>0</v>
      </c>
      <c r="AD127" s="79">
        <v>0</v>
      </c>
      <c r="AE127" s="85" t="s">
        <v>1066</v>
      </c>
      <c r="AF127" s="79" t="b">
        <v>0</v>
      </c>
      <c r="AG127" s="79" t="s">
        <v>1071</v>
      </c>
      <c r="AH127" s="79"/>
      <c r="AI127" s="85" t="s">
        <v>1066</v>
      </c>
      <c r="AJ127" s="79" t="b">
        <v>0</v>
      </c>
      <c r="AK127" s="79">
        <v>0</v>
      </c>
      <c r="AL127" s="85" t="s">
        <v>1066</v>
      </c>
      <c r="AM127" s="79" t="s">
        <v>1079</v>
      </c>
      <c r="AN127" s="79" t="b">
        <v>0</v>
      </c>
      <c r="AO127" s="85" t="s">
        <v>971</v>
      </c>
      <c r="AP127" s="79" t="s">
        <v>176</v>
      </c>
      <c r="AQ127" s="79">
        <v>0</v>
      </c>
      <c r="AR127" s="79">
        <v>0</v>
      </c>
      <c r="AS127" s="79"/>
      <c r="AT127" s="79"/>
      <c r="AU127" s="79"/>
      <c r="AV127" s="79"/>
      <c r="AW127" s="79"/>
      <c r="AX127" s="79"/>
      <c r="AY127" s="79"/>
      <c r="AZ127" s="79"/>
      <c r="BA127">
        <v>36</v>
      </c>
      <c r="BB127" s="78" t="str">
        <f>REPLACE(INDEX(GroupVertices[Group],MATCH(Edges[[#This Row],[Vertex 1]],GroupVertices[Vertex],0)),1,1,"")</f>
        <v>5</v>
      </c>
      <c r="BC127" s="78" t="str">
        <f>REPLACE(INDEX(GroupVertices[Group],MATCH(Edges[[#This Row],[Vertex 2]],GroupVertices[Vertex],0)),1,1,"")</f>
        <v>5</v>
      </c>
      <c r="BD127" s="48">
        <v>0</v>
      </c>
      <c r="BE127" s="49">
        <v>0</v>
      </c>
      <c r="BF127" s="48">
        <v>0</v>
      </c>
      <c r="BG127" s="49">
        <v>0</v>
      </c>
      <c r="BH127" s="48">
        <v>0</v>
      </c>
      <c r="BI127" s="49">
        <v>0</v>
      </c>
      <c r="BJ127" s="48">
        <v>18</v>
      </c>
      <c r="BK127" s="49">
        <v>100</v>
      </c>
      <c r="BL127" s="48">
        <v>18</v>
      </c>
    </row>
    <row r="128" spans="1:64" ht="15">
      <c r="A128" s="64" t="s">
        <v>251</v>
      </c>
      <c r="B128" s="64" t="s">
        <v>260</v>
      </c>
      <c r="C128" s="65" t="s">
        <v>2149</v>
      </c>
      <c r="D128" s="66">
        <v>3</v>
      </c>
      <c r="E128" s="67" t="s">
        <v>136</v>
      </c>
      <c r="F128" s="68">
        <v>35</v>
      </c>
      <c r="G128" s="65"/>
      <c r="H128" s="69"/>
      <c r="I128" s="70"/>
      <c r="J128" s="70"/>
      <c r="K128" s="34" t="s">
        <v>65</v>
      </c>
      <c r="L128" s="77">
        <v>128</v>
      </c>
      <c r="M128" s="77"/>
      <c r="N128" s="72"/>
      <c r="O128" s="79" t="s">
        <v>261</v>
      </c>
      <c r="P128" s="81">
        <v>43742.63800925926</v>
      </c>
      <c r="Q128" s="79" t="s">
        <v>319</v>
      </c>
      <c r="R128" s="83" t="s">
        <v>439</v>
      </c>
      <c r="S128" s="79" t="s">
        <v>528</v>
      </c>
      <c r="T128" s="79" t="s">
        <v>573</v>
      </c>
      <c r="U128" s="83" t="s">
        <v>603</v>
      </c>
      <c r="V128" s="83" t="s">
        <v>603</v>
      </c>
      <c r="W128" s="81">
        <v>43742.63800925926</v>
      </c>
      <c r="X128" s="83" t="s">
        <v>803</v>
      </c>
      <c r="Y128" s="79"/>
      <c r="Z128" s="79"/>
      <c r="AA128" s="85" t="s">
        <v>972</v>
      </c>
      <c r="AB128" s="79"/>
      <c r="AC128" s="79" t="b">
        <v>0</v>
      </c>
      <c r="AD128" s="79">
        <v>0</v>
      </c>
      <c r="AE128" s="85" t="s">
        <v>1066</v>
      </c>
      <c r="AF128" s="79" t="b">
        <v>0</v>
      </c>
      <c r="AG128" s="79" t="s">
        <v>1071</v>
      </c>
      <c r="AH128" s="79"/>
      <c r="AI128" s="85" t="s">
        <v>1066</v>
      </c>
      <c r="AJ128" s="79" t="b">
        <v>0</v>
      </c>
      <c r="AK128" s="79">
        <v>0</v>
      </c>
      <c r="AL128" s="85" t="s">
        <v>1066</v>
      </c>
      <c r="AM128" s="79" t="s">
        <v>1079</v>
      </c>
      <c r="AN128" s="79" t="b">
        <v>0</v>
      </c>
      <c r="AO128" s="85" t="s">
        <v>972</v>
      </c>
      <c r="AP128" s="79" t="s">
        <v>176</v>
      </c>
      <c r="AQ128" s="79">
        <v>0</v>
      </c>
      <c r="AR128" s="79">
        <v>0</v>
      </c>
      <c r="AS128" s="79"/>
      <c r="AT128" s="79"/>
      <c r="AU128" s="79"/>
      <c r="AV128" s="79"/>
      <c r="AW128" s="79"/>
      <c r="AX128" s="79"/>
      <c r="AY128" s="79"/>
      <c r="AZ128" s="79"/>
      <c r="BA128">
        <v>36</v>
      </c>
      <c r="BB128" s="78" t="str">
        <f>REPLACE(INDEX(GroupVertices[Group],MATCH(Edges[[#This Row],[Vertex 1]],GroupVertices[Vertex],0)),1,1,"")</f>
        <v>5</v>
      </c>
      <c r="BC128" s="78" t="str">
        <f>REPLACE(INDEX(GroupVertices[Group],MATCH(Edges[[#This Row],[Vertex 2]],GroupVertices[Vertex],0)),1,1,"")</f>
        <v>5</v>
      </c>
      <c r="BD128" s="48">
        <v>0</v>
      </c>
      <c r="BE128" s="49">
        <v>0</v>
      </c>
      <c r="BF128" s="48">
        <v>0</v>
      </c>
      <c r="BG128" s="49">
        <v>0</v>
      </c>
      <c r="BH128" s="48">
        <v>0</v>
      </c>
      <c r="BI128" s="49">
        <v>0</v>
      </c>
      <c r="BJ128" s="48">
        <v>24</v>
      </c>
      <c r="BK128" s="49">
        <v>100</v>
      </c>
      <c r="BL128" s="48">
        <v>24</v>
      </c>
    </row>
    <row r="129" spans="1:64" ht="15">
      <c r="A129" s="64" t="s">
        <v>251</v>
      </c>
      <c r="B129" s="64" t="s">
        <v>260</v>
      </c>
      <c r="C129" s="65" t="s">
        <v>2149</v>
      </c>
      <c r="D129" s="66">
        <v>3</v>
      </c>
      <c r="E129" s="67" t="s">
        <v>136</v>
      </c>
      <c r="F129" s="68">
        <v>35</v>
      </c>
      <c r="G129" s="65"/>
      <c r="H129" s="69"/>
      <c r="I129" s="70"/>
      <c r="J129" s="70"/>
      <c r="K129" s="34" t="s">
        <v>65</v>
      </c>
      <c r="L129" s="77">
        <v>129</v>
      </c>
      <c r="M129" s="77"/>
      <c r="N129" s="72"/>
      <c r="O129" s="79" t="s">
        <v>261</v>
      </c>
      <c r="P129" s="81">
        <v>43742.63857638889</v>
      </c>
      <c r="Q129" s="79" t="s">
        <v>320</v>
      </c>
      <c r="R129" s="83" t="s">
        <v>440</v>
      </c>
      <c r="S129" s="79" t="s">
        <v>528</v>
      </c>
      <c r="T129" s="79" t="s">
        <v>573</v>
      </c>
      <c r="U129" s="83" t="s">
        <v>604</v>
      </c>
      <c r="V129" s="83" t="s">
        <v>604</v>
      </c>
      <c r="W129" s="81">
        <v>43742.63857638889</v>
      </c>
      <c r="X129" s="83" t="s">
        <v>804</v>
      </c>
      <c r="Y129" s="79"/>
      <c r="Z129" s="79"/>
      <c r="AA129" s="85" t="s">
        <v>973</v>
      </c>
      <c r="AB129" s="79"/>
      <c r="AC129" s="79" t="b">
        <v>0</v>
      </c>
      <c r="AD129" s="79">
        <v>0</v>
      </c>
      <c r="AE129" s="85" t="s">
        <v>1066</v>
      </c>
      <c r="AF129" s="79" t="b">
        <v>0</v>
      </c>
      <c r="AG129" s="79" t="s">
        <v>1071</v>
      </c>
      <c r="AH129" s="79"/>
      <c r="AI129" s="85" t="s">
        <v>1066</v>
      </c>
      <c r="AJ129" s="79" t="b">
        <v>0</v>
      </c>
      <c r="AK129" s="79">
        <v>0</v>
      </c>
      <c r="AL129" s="85" t="s">
        <v>1066</v>
      </c>
      <c r="AM129" s="79" t="s">
        <v>1079</v>
      </c>
      <c r="AN129" s="79" t="b">
        <v>0</v>
      </c>
      <c r="AO129" s="85" t="s">
        <v>973</v>
      </c>
      <c r="AP129" s="79" t="s">
        <v>176</v>
      </c>
      <c r="AQ129" s="79">
        <v>0</v>
      </c>
      <c r="AR129" s="79">
        <v>0</v>
      </c>
      <c r="AS129" s="79"/>
      <c r="AT129" s="79"/>
      <c r="AU129" s="79"/>
      <c r="AV129" s="79"/>
      <c r="AW129" s="79"/>
      <c r="AX129" s="79"/>
      <c r="AY129" s="79"/>
      <c r="AZ129" s="79"/>
      <c r="BA129">
        <v>36</v>
      </c>
      <c r="BB129" s="78" t="str">
        <f>REPLACE(INDEX(GroupVertices[Group],MATCH(Edges[[#This Row],[Vertex 1]],GroupVertices[Vertex],0)),1,1,"")</f>
        <v>5</v>
      </c>
      <c r="BC129" s="78" t="str">
        <f>REPLACE(INDEX(GroupVertices[Group],MATCH(Edges[[#This Row],[Vertex 2]],GroupVertices[Vertex],0)),1,1,"")</f>
        <v>5</v>
      </c>
      <c r="BD129" s="48">
        <v>0</v>
      </c>
      <c r="BE129" s="49">
        <v>0</v>
      </c>
      <c r="BF129" s="48">
        <v>0</v>
      </c>
      <c r="BG129" s="49">
        <v>0</v>
      </c>
      <c r="BH129" s="48">
        <v>0</v>
      </c>
      <c r="BI129" s="49">
        <v>0</v>
      </c>
      <c r="BJ129" s="48">
        <v>16</v>
      </c>
      <c r="BK129" s="49">
        <v>100</v>
      </c>
      <c r="BL129" s="48">
        <v>16</v>
      </c>
    </row>
    <row r="130" spans="1:64" ht="15">
      <c r="A130" s="64" t="s">
        <v>251</v>
      </c>
      <c r="B130" s="64" t="s">
        <v>260</v>
      </c>
      <c r="C130" s="65" t="s">
        <v>2149</v>
      </c>
      <c r="D130" s="66">
        <v>3</v>
      </c>
      <c r="E130" s="67" t="s">
        <v>136</v>
      </c>
      <c r="F130" s="68">
        <v>35</v>
      </c>
      <c r="G130" s="65"/>
      <c r="H130" s="69"/>
      <c r="I130" s="70"/>
      <c r="J130" s="70"/>
      <c r="K130" s="34" t="s">
        <v>65</v>
      </c>
      <c r="L130" s="77">
        <v>130</v>
      </c>
      <c r="M130" s="77"/>
      <c r="N130" s="72"/>
      <c r="O130" s="79" t="s">
        <v>261</v>
      </c>
      <c r="P130" s="81">
        <v>43743.376597222225</v>
      </c>
      <c r="Q130" s="79" t="s">
        <v>321</v>
      </c>
      <c r="R130" s="83" t="s">
        <v>441</v>
      </c>
      <c r="S130" s="79" t="s">
        <v>528</v>
      </c>
      <c r="T130" s="79" t="s">
        <v>573</v>
      </c>
      <c r="U130" s="83" t="s">
        <v>605</v>
      </c>
      <c r="V130" s="83" t="s">
        <v>605</v>
      </c>
      <c r="W130" s="81">
        <v>43743.376597222225</v>
      </c>
      <c r="X130" s="83" t="s">
        <v>805</v>
      </c>
      <c r="Y130" s="79"/>
      <c r="Z130" s="79"/>
      <c r="AA130" s="85" t="s">
        <v>974</v>
      </c>
      <c r="AB130" s="79"/>
      <c r="AC130" s="79" t="b">
        <v>0</v>
      </c>
      <c r="AD130" s="79">
        <v>0</v>
      </c>
      <c r="AE130" s="85" t="s">
        <v>1066</v>
      </c>
      <c r="AF130" s="79" t="b">
        <v>0</v>
      </c>
      <c r="AG130" s="79" t="s">
        <v>1071</v>
      </c>
      <c r="AH130" s="79"/>
      <c r="AI130" s="85" t="s">
        <v>1066</v>
      </c>
      <c r="AJ130" s="79" t="b">
        <v>0</v>
      </c>
      <c r="AK130" s="79">
        <v>0</v>
      </c>
      <c r="AL130" s="85" t="s">
        <v>1066</v>
      </c>
      <c r="AM130" s="79" t="s">
        <v>1079</v>
      </c>
      <c r="AN130" s="79" t="b">
        <v>0</v>
      </c>
      <c r="AO130" s="85" t="s">
        <v>974</v>
      </c>
      <c r="AP130" s="79" t="s">
        <v>176</v>
      </c>
      <c r="AQ130" s="79">
        <v>0</v>
      </c>
      <c r="AR130" s="79">
        <v>0</v>
      </c>
      <c r="AS130" s="79"/>
      <c r="AT130" s="79"/>
      <c r="AU130" s="79"/>
      <c r="AV130" s="79"/>
      <c r="AW130" s="79"/>
      <c r="AX130" s="79"/>
      <c r="AY130" s="79"/>
      <c r="AZ130" s="79"/>
      <c r="BA130">
        <v>36</v>
      </c>
      <c r="BB130" s="78" t="str">
        <f>REPLACE(INDEX(GroupVertices[Group],MATCH(Edges[[#This Row],[Vertex 1]],GroupVertices[Vertex],0)),1,1,"")</f>
        <v>5</v>
      </c>
      <c r="BC130" s="78" t="str">
        <f>REPLACE(INDEX(GroupVertices[Group],MATCH(Edges[[#This Row],[Vertex 2]],GroupVertices[Vertex],0)),1,1,"")</f>
        <v>5</v>
      </c>
      <c r="BD130" s="48">
        <v>0</v>
      </c>
      <c r="BE130" s="49">
        <v>0</v>
      </c>
      <c r="BF130" s="48">
        <v>0</v>
      </c>
      <c r="BG130" s="49">
        <v>0</v>
      </c>
      <c r="BH130" s="48">
        <v>0</v>
      </c>
      <c r="BI130" s="49">
        <v>0</v>
      </c>
      <c r="BJ130" s="48">
        <v>19</v>
      </c>
      <c r="BK130" s="49">
        <v>100</v>
      </c>
      <c r="BL130" s="48">
        <v>19</v>
      </c>
    </row>
    <row r="131" spans="1:64" ht="15">
      <c r="A131" s="64" t="s">
        <v>251</v>
      </c>
      <c r="B131" s="64" t="s">
        <v>260</v>
      </c>
      <c r="C131" s="65" t="s">
        <v>2149</v>
      </c>
      <c r="D131" s="66">
        <v>3</v>
      </c>
      <c r="E131" s="67" t="s">
        <v>136</v>
      </c>
      <c r="F131" s="68">
        <v>35</v>
      </c>
      <c r="G131" s="65"/>
      <c r="H131" s="69"/>
      <c r="I131" s="70"/>
      <c r="J131" s="70"/>
      <c r="K131" s="34" t="s">
        <v>65</v>
      </c>
      <c r="L131" s="77">
        <v>131</v>
      </c>
      <c r="M131" s="77"/>
      <c r="N131" s="72"/>
      <c r="O131" s="79" t="s">
        <v>261</v>
      </c>
      <c r="P131" s="81">
        <v>43743.37684027778</v>
      </c>
      <c r="Q131" s="79" t="s">
        <v>322</v>
      </c>
      <c r="R131" s="83" t="s">
        <v>442</v>
      </c>
      <c r="S131" s="79" t="s">
        <v>528</v>
      </c>
      <c r="T131" s="79" t="s">
        <v>573</v>
      </c>
      <c r="U131" s="83" t="s">
        <v>606</v>
      </c>
      <c r="V131" s="83" t="s">
        <v>606</v>
      </c>
      <c r="W131" s="81">
        <v>43743.37684027778</v>
      </c>
      <c r="X131" s="83" t="s">
        <v>806</v>
      </c>
      <c r="Y131" s="79"/>
      <c r="Z131" s="79"/>
      <c r="AA131" s="85" t="s">
        <v>975</v>
      </c>
      <c r="AB131" s="79"/>
      <c r="AC131" s="79" t="b">
        <v>0</v>
      </c>
      <c r="AD131" s="79">
        <v>0</v>
      </c>
      <c r="AE131" s="85" t="s">
        <v>1066</v>
      </c>
      <c r="AF131" s="79" t="b">
        <v>0</v>
      </c>
      <c r="AG131" s="79" t="s">
        <v>1071</v>
      </c>
      <c r="AH131" s="79"/>
      <c r="AI131" s="85" t="s">
        <v>1066</v>
      </c>
      <c r="AJ131" s="79" t="b">
        <v>0</v>
      </c>
      <c r="AK131" s="79">
        <v>0</v>
      </c>
      <c r="AL131" s="85" t="s">
        <v>1066</v>
      </c>
      <c r="AM131" s="79" t="s">
        <v>1079</v>
      </c>
      <c r="AN131" s="79" t="b">
        <v>0</v>
      </c>
      <c r="AO131" s="85" t="s">
        <v>975</v>
      </c>
      <c r="AP131" s="79" t="s">
        <v>176</v>
      </c>
      <c r="AQ131" s="79">
        <v>0</v>
      </c>
      <c r="AR131" s="79">
        <v>0</v>
      </c>
      <c r="AS131" s="79"/>
      <c r="AT131" s="79"/>
      <c r="AU131" s="79"/>
      <c r="AV131" s="79"/>
      <c r="AW131" s="79"/>
      <c r="AX131" s="79"/>
      <c r="AY131" s="79"/>
      <c r="AZ131" s="79"/>
      <c r="BA131">
        <v>36</v>
      </c>
      <c r="BB131" s="78" t="str">
        <f>REPLACE(INDEX(GroupVertices[Group],MATCH(Edges[[#This Row],[Vertex 1]],GroupVertices[Vertex],0)),1,1,"")</f>
        <v>5</v>
      </c>
      <c r="BC131" s="78" t="str">
        <f>REPLACE(INDEX(GroupVertices[Group],MATCH(Edges[[#This Row],[Vertex 2]],GroupVertices[Vertex],0)),1,1,"")</f>
        <v>5</v>
      </c>
      <c r="BD131" s="48">
        <v>0</v>
      </c>
      <c r="BE131" s="49">
        <v>0</v>
      </c>
      <c r="BF131" s="48">
        <v>0</v>
      </c>
      <c r="BG131" s="49">
        <v>0</v>
      </c>
      <c r="BH131" s="48">
        <v>0</v>
      </c>
      <c r="BI131" s="49">
        <v>0</v>
      </c>
      <c r="BJ131" s="48">
        <v>14</v>
      </c>
      <c r="BK131" s="49">
        <v>100</v>
      </c>
      <c r="BL131" s="48">
        <v>14</v>
      </c>
    </row>
    <row r="132" spans="1:64" ht="15">
      <c r="A132" s="64" t="s">
        <v>251</v>
      </c>
      <c r="B132" s="64" t="s">
        <v>260</v>
      </c>
      <c r="C132" s="65" t="s">
        <v>2149</v>
      </c>
      <c r="D132" s="66">
        <v>3</v>
      </c>
      <c r="E132" s="67" t="s">
        <v>136</v>
      </c>
      <c r="F132" s="68">
        <v>35</v>
      </c>
      <c r="G132" s="65"/>
      <c r="H132" s="69"/>
      <c r="I132" s="70"/>
      <c r="J132" s="70"/>
      <c r="K132" s="34" t="s">
        <v>65</v>
      </c>
      <c r="L132" s="77">
        <v>132</v>
      </c>
      <c r="M132" s="77"/>
      <c r="N132" s="72"/>
      <c r="O132" s="79" t="s">
        <v>261</v>
      </c>
      <c r="P132" s="81">
        <v>43743.37701388889</v>
      </c>
      <c r="Q132" s="79" t="s">
        <v>323</v>
      </c>
      <c r="R132" s="83" t="s">
        <v>443</v>
      </c>
      <c r="S132" s="79" t="s">
        <v>528</v>
      </c>
      <c r="T132" s="79" t="s">
        <v>573</v>
      </c>
      <c r="U132" s="83" t="s">
        <v>607</v>
      </c>
      <c r="V132" s="83" t="s">
        <v>607</v>
      </c>
      <c r="W132" s="81">
        <v>43743.37701388889</v>
      </c>
      <c r="X132" s="83" t="s">
        <v>807</v>
      </c>
      <c r="Y132" s="79"/>
      <c r="Z132" s="79"/>
      <c r="AA132" s="85" t="s">
        <v>976</v>
      </c>
      <c r="AB132" s="79"/>
      <c r="AC132" s="79" t="b">
        <v>0</v>
      </c>
      <c r="AD132" s="79">
        <v>0</v>
      </c>
      <c r="AE132" s="85" t="s">
        <v>1066</v>
      </c>
      <c r="AF132" s="79" t="b">
        <v>0</v>
      </c>
      <c r="AG132" s="79" t="s">
        <v>1071</v>
      </c>
      <c r="AH132" s="79"/>
      <c r="AI132" s="85" t="s">
        <v>1066</v>
      </c>
      <c r="AJ132" s="79" t="b">
        <v>0</v>
      </c>
      <c r="AK132" s="79">
        <v>0</v>
      </c>
      <c r="AL132" s="85" t="s">
        <v>1066</v>
      </c>
      <c r="AM132" s="79" t="s">
        <v>1079</v>
      </c>
      <c r="AN132" s="79" t="b">
        <v>0</v>
      </c>
      <c r="AO132" s="85" t="s">
        <v>976</v>
      </c>
      <c r="AP132" s="79" t="s">
        <v>176</v>
      </c>
      <c r="AQ132" s="79">
        <v>0</v>
      </c>
      <c r="AR132" s="79">
        <v>0</v>
      </c>
      <c r="AS132" s="79"/>
      <c r="AT132" s="79"/>
      <c r="AU132" s="79"/>
      <c r="AV132" s="79"/>
      <c r="AW132" s="79"/>
      <c r="AX132" s="79"/>
      <c r="AY132" s="79"/>
      <c r="AZ132" s="79"/>
      <c r="BA132">
        <v>36</v>
      </c>
      <c r="BB132" s="78" t="str">
        <f>REPLACE(INDEX(GroupVertices[Group],MATCH(Edges[[#This Row],[Vertex 1]],GroupVertices[Vertex],0)),1,1,"")</f>
        <v>5</v>
      </c>
      <c r="BC132" s="78" t="str">
        <f>REPLACE(INDEX(GroupVertices[Group],MATCH(Edges[[#This Row],[Vertex 2]],GroupVertices[Vertex],0)),1,1,"")</f>
        <v>5</v>
      </c>
      <c r="BD132" s="48">
        <v>0</v>
      </c>
      <c r="BE132" s="49">
        <v>0</v>
      </c>
      <c r="BF132" s="48">
        <v>0</v>
      </c>
      <c r="BG132" s="49">
        <v>0</v>
      </c>
      <c r="BH132" s="48">
        <v>0</v>
      </c>
      <c r="BI132" s="49">
        <v>0</v>
      </c>
      <c r="BJ132" s="48">
        <v>18</v>
      </c>
      <c r="BK132" s="49">
        <v>100</v>
      </c>
      <c r="BL132" s="48">
        <v>18</v>
      </c>
    </row>
    <row r="133" spans="1:64" ht="15">
      <c r="A133" s="64" t="s">
        <v>251</v>
      </c>
      <c r="B133" s="64" t="s">
        <v>260</v>
      </c>
      <c r="C133" s="65" t="s">
        <v>2149</v>
      </c>
      <c r="D133" s="66">
        <v>3</v>
      </c>
      <c r="E133" s="67" t="s">
        <v>136</v>
      </c>
      <c r="F133" s="68">
        <v>35</v>
      </c>
      <c r="G133" s="65"/>
      <c r="H133" s="69"/>
      <c r="I133" s="70"/>
      <c r="J133" s="70"/>
      <c r="K133" s="34" t="s">
        <v>65</v>
      </c>
      <c r="L133" s="77">
        <v>133</v>
      </c>
      <c r="M133" s="77"/>
      <c r="N133" s="72"/>
      <c r="O133" s="79" t="s">
        <v>261</v>
      </c>
      <c r="P133" s="81">
        <v>43743.377233796295</v>
      </c>
      <c r="Q133" s="79" t="s">
        <v>324</v>
      </c>
      <c r="R133" s="83" t="s">
        <v>444</v>
      </c>
      <c r="S133" s="79" t="s">
        <v>528</v>
      </c>
      <c r="T133" s="79" t="s">
        <v>573</v>
      </c>
      <c r="U133" s="83" t="s">
        <v>608</v>
      </c>
      <c r="V133" s="83" t="s">
        <v>608</v>
      </c>
      <c r="W133" s="81">
        <v>43743.377233796295</v>
      </c>
      <c r="X133" s="83" t="s">
        <v>808</v>
      </c>
      <c r="Y133" s="79"/>
      <c r="Z133" s="79"/>
      <c r="AA133" s="85" t="s">
        <v>977</v>
      </c>
      <c r="AB133" s="79"/>
      <c r="AC133" s="79" t="b">
        <v>0</v>
      </c>
      <c r="AD133" s="79">
        <v>0</v>
      </c>
      <c r="AE133" s="85" t="s">
        <v>1066</v>
      </c>
      <c r="AF133" s="79" t="b">
        <v>0</v>
      </c>
      <c r="AG133" s="79" t="s">
        <v>1071</v>
      </c>
      <c r="AH133" s="79"/>
      <c r="AI133" s="85" t="s">
        <v>1066</v>
      </c>
      <c r="AJ133" s="79" t="b">
        <v>0</v>
      </c>
      <c r="AK133" s="79">
        <v>0</v>
      </c>
      <c r="AL133" s="85" t="s">
        <v>1066</v>
      </c>
      <c r="AM133" s="79" t="s">
        <v>1079</v>
      </c>
      <c r="AN133" s="79" t="b">
        <v>0</v>
      </c>
      <c r="AO133" s="85" t="s">
        <v>977</v>
      </c>
      <c r="AP133" s="79" t="s">
        <v>176</v>
      </c>
      <c r="AQ133" s="79">
        <v>0</v>
      </c>
      <c r="AR133" s="79">
        <v>0</v>
      </c>
      <c r="AS133" s="79"/>
      <c r="AT133" s="79"/>
      <c r="AU133" s="79"/>
      <c r="AV133" s="79"/>
      <c r="AW133" s="79"/>
      <c r="AX133" s="79"/>
      <c r="AY133" s="79"/>
      <c r="AZ133" s="79"/>
      <c r="BA133">
        <v>36</v>
      </c>
      <c r="BB133" s="78" t="str">
        <f>REPLACE(INDEX(GroupVertices[Group],MATCH(Edges[[#This Row],[Vertex 1]],GroupVertices[Vertex],0)),1,1,"")</f>
        <v>5</v>
      </c>
      <c r="BC133" s="78" t="str">
        <f>REPLACE(INDEX(GroupVertices[Group],MATCH(Edges[[#This Row],[Vertex 2]],GroupVertices[Vertex],0)),1,1,"")</f>
        <v>5</v>
      </c>
      <c r="BD133" s="48">
        <v>0</v>
      </c>
      <c r="BE133" s="49">
        <v>0</v>
      </c>
      <c r="BF133" s="48">
        <v>0</v>
      </c>
      <c r="BG133" s="49">
        <v>0</v>
      </c>
      <c r="BH133" s="48">
        <v>0</v>
      </c>
      <c r="BI133" s="49">
        <v>0</v>
      </c>
      <c r="BJ133" s="48">
        <v>22</v>
      </c>
      <c r="BK133" s="49">
        <v>100</v>
      </c>
      <c r="BL133" s="48">
        <v>22</v>
      </c>
    </row>
    <row r="134" spans="1:64" ht="15">
      <c r="A134" s="64" t="s">
        <v>251</v>
      </c>
      <c r="B134" s="64" t="s">
        <v>260</v>
      </c>
      <c r="C134" s="65" t="s">
        <v>2149</v>
      </c>
      <c r="D134" s="66">
        <v>3</v>
      </c>
      <c r="E134" s="67" t="s">
        <v>136</v>
      </c>
      <c r="F134" s="68">
        <v>35</v>
      </c>
      <c r="G134" s="65"/>
      <c r="H134" s="69"/>
      <c r="I134" s="70"/>
      <c r="J134" s="70"/>
      <c r="K134" s="34" t="s">
        <v>65</v>
      </c>
      <c r="L134" s="77">
        <v>134</v>
      </c>
      <c r="M134" s="77"/>
      <c r="N134" s="72"/>
      <c r="O134" s="79" t="s">
        <v>261</v>
      </c>
      <c r="P134" s="81">
        <v>43743.46612268518</v>
      </c>
      <c r="Q134" s="79" t="s">
        <v>325</v>
      </c>
      <c r="R134" s="83" t="s">
        <v>445</v>
      </c>
      <c r="S134" s="79" t="s">
        <v>528</v>
      </c>
      <c r="T134" s="79" t="s">
        <v>573</v>
      </c>
      <c r="U134" s="83" t="s">
        <v>609</v>
      </c>
      <c r="V134" s="83" t="s">
        <v>609</v>
      </c>
      <c r="W134" s="81">
        <v>43743.46612268518</v>
      </c>
      <c r="X134" s="83" t="s">
        <v>809</v>
      </c>
      <c r="Y134" s="79"/>
      <c r="Z134" s="79"/>
      <c r="AA134" s="85" t="s">
        <v>978</v>
      </c>
      <c r="AB134" s="79"/>
      <c r="AC134" s="79" t="b">
        <v>0</v>
      </c>
      <c r="AD134" s="79">
        <v>0</v>
      </c>
      <c r="AE134" s="85" t="s">
        <v>1066</v>
      </c>
      <c r="AF134" s="79" t="b">
        <v>0</v>
      </c>
      <c r="AG134" s="79" t="s">
        <v>1071</v>
      </c>
      <c r="AH134" s="79"/>
      <c r="AI134" s="85" t="s">
        <v>1066</v>
      </c>
      <c r="AJ134" s="79" t="b">
        <v>0</v>
      </c>
      <c r="AK134" s="79">
        <v>0</v>
      </c>
      <c r="AL134" s="85" t="s">
        <v>1066</v>
      </c>
      <c r="AM134" s="79" t="s">
        <v>1079</v>
      </c>
      <c r="AN134" s="79" t="b">
        <v>0</v>
      </c>
      <c r="AO134" s="85" t="s">
        <v>978</v>
      </c>
      <c r="AP134" s="79" t="s">
        <v>176</v>
      </c>
      <c r="AQ134" s="79">
        <v>0</v>
      </c>
      <c r="AR134" s="79">
        <v>0</v>
      </c>
      <c r="AS134" s="79"/>
      <c r="AT134" s="79"/>
      <c r="AU134" s="79"/>
      <c r="AV134" s="79"/>
      <c r="AW134" s="79"/>
      <c r="AX134" s="79"/>
      <c r="AY134" s="79"/>
      <c r="AZ134" s="79"/>
      <c r="BA134">
        <v>36</v>
      </c>
      <c r="BB134" s="78" t="str">
        <f>REPLACE(INDEX(GroupVertices[Group],MATCH(Edges[[#This Row],[Vertex 1]],GroupVertices[Vertex],0)),1,1,"")</f>
        <v>5</v>
      </c>
      <c r="BC134" s="78" t="str">
        <f>REPLACE(INDEX(GroupVertices[Group],MATCH(Edges[[#This Row],[Vertex 2]],GroupVertices[Vertex],0)),1,1,"")</f>
        <v>5</v>
      </c>
      <c r="BD134" s="48">
        <v>0</v>
      </c>
      <c r="BE134" s="49">
        <v>0</v>
      </c>
      <c r="BF134" s="48">
        <v>0</v>
      </c>
      <c r="BG134" s="49">
        <v>0</v>
      </c>
      <c r="BH134" s="48">
        <v>0</v>
      </c>
      <c r="BI134" s="49">
        <v>0</v>
      </c>
      <c r="BJ134" s="48">
        <v>14</v>
      </c>
      <c r="BK134" s="49">
        <v>100</v>
      </c>
      <c r="BL134" s="48">
        <v>14</v>
      </c>
    </row>
    <row r="135" spans="1:64" ht="15">
      <c r="A135" s="64" t="s">
        <v>251</v>
      </c>
      <c r="B135" s="64" t="s">
        <v>260</v>
      </c>
      <c r="C135" s="65" t="s">
        <v>2149</v>
      </c>
      <c r="D135" s="66">
        <v>3</v>
      </c>
      <c r="E135" s="67" t="s">
        <v>136</v>
      </c>
      <c r="F135" s="68">
        <v>35</v>
      </c>
      <c r="G135" s="65"/>
      <c r="H135" s="69"/>
      <c r="I135" s="70"/>
      <c r="J135" s="70"/>
      <c r="K135" s="34" t="s">
        <v>65</v>
      </c>
      <c r="L135" s="77">
        <v>135</v>
      </c>
      <c r="M135" s="77"/>
      <c r="N135" s="72"/>
      <c r="O135" s="79" t="s">
        <v>261</v>
      </c>
      <c r="P135" s="81">
        <v>43745.23363425926</v>
      </c>
      <c r="Q135" s="79" t="s">
        <v>326</v>
      </c>
      <c r="R135" s="83" t="s">
        <v>446</v>
      </c>
      <c r="S135" s="79" t="s">
        <v>528</v>
      </c>
      <c r="T135" s="79" t="s">
        <v>573</v>
      </c>
      <c r="U135" s="83" t="s">
        <v>610</v>
      </c>
      <c r="V135" s="83" t="s">
        <v>610</v>
      </c>
      <c r="W135" s="81">
        <v>43745.23363425926</v>
      </c>
      <c r="X135" s="83" t="s">
        <v>810</v>
      </c>
      <c r="Y135" s="79"/>
      <c r="Z135" s="79"/>
      <c r="AA135" s="85" t="s">
        <v>979</v>
      </c>
      <c r="AB135" s="79"/>
      <c r="AC135" s="79" t="b">
        <v>0</v>
      </c>
      <c r="AD135" s="79">
        <v>0</v>
      </c>
      <c r="AE135" s="85" t="s">
        <v>1066</v>
      </c>
      <c r="AF135" s="79" t="b">
        <v>0</v>
      </c>
      <c r="AG135" s="79" t="s">
        <v>1071</v>
      </c>
      <c r="AH135" s="79"/>
      <c r="AI135" s="85" t="s">
        <v>1066</v>
      </c>
      <c r="AJ135" s="79" t="b">
        <v>0</v>
      </c>
      <c r="AK135" s="79">
        <v>0</v>
      </c>
      <c r="AL135" s="85" t="s">
        <v>1066</v>
      </c>
      <c r="AM135" s="79" t="s">
        <v>1079</v>
      </c>
      <c r="AN135" s="79" t="b">
        <v>0</v>
      </c>
      <c r="AO135" s="85" t="s">
        <v>979</v>
      </c>
      <c r="AP135" s="79" t="s">
        <v>176</v>
      </c>
      <c r="AQ135" s="79">
        <v>0</v>
      </c>
      <c r="AR135" s="79">
        <v>0</v>
      </c>
      <c r="AS135" s="79"/>
      <c r="AT135" s="79"/>
      <c r="AU135" s="79"/>
      <c r="AV135" s="79"/>
      <c r="AW135" s="79"/>
      <c r="AX135" s="79"/>
      <c r="AY135" s="79"/>
      <c r="AZ135" s="79"/>
      <c r="BA135">
        <v>36</v>
      </c>
      <c r="BB135" s="78" t="str">
        <f>REPLACE(INDEX(GroupVertices[Group],MATCH(Edges[[#This Row],[Vertex 1]],GroupVertices[Vertex],0)),1,1,"")</f>
        <v>5</v>
      </c>
      <c r="BC135" s="78" t="str">
        <f>REPLACE(INDEX(GroupVertices[Group],MATCH(Edges[[#This Row],[Vertex 2]],GroupVertices[Vertex],0)),1,1,"")</f>
        <v>5</v>
      </c>
      <c r="BD135" s="48">
        <v>0</v>
      </c>
      <c r="BE135" s="49">
        <v>0</v>
      </c>
      <c r="BF135" s="48">
        <v>0</v>
      </c>
      <c r="BG135" s="49">
        <v>0</v>
      </c>
      <c r="BH135" s="48">
        <v>0</v>
      </c>
      <c r="BI135" s="49">
        <v>0</v>
      </c>
      <c r="BJ135" s="48">
        <v>19</v>
      </c>
      <c r="BK135" s="49">
        <v>100</v>
      </c>
      <c r="BL135" s="48">
        <v>19</v>
      </c>
    </row>
    <row r="136" spans="1:64" ht="15">
      <c r="A136" s="64" t="s">
        <v>251</v>
      </c>
      <c r="B136" s="64" t="s">
        <v>260</v>
      </c>
      <c r="C136" s="65" t="s">
        <v>2149</v>
      </c>
      <c r="D136" s="66">
        <v>3</v>
      </c>
      <c r="E136" s="67" t="s">
        <v>136</v>
      </c>
      <c r="F136" s="68">
        <v>35</v>
      </c>
      <c r="G136" s="65"/>
      <c r="H136" s="69"/>
      <c r="I136" s="70"/>
      <c r="J136" s="70"/>
      <c r="K136" s="34" t="s">
        <v>65</v>
      </c>
      <c r="L136" s="77">
        <v>136</v>
      </c>
      <c r="M136" s="77"/>
      <c r="N136" s="72"/>
      <c r="O136" s="79" t="s">
        <v>261</v>
      </c>
      <c r="P136" s="81">
        <v>43745.32157407407</v>
      </c>
      <c r="Q136" s="79" t="s">
        <v>327</v>
      </c>
      <c r="R136" s="83" t="s">
        <v>447</v>
      </c>
      <c r="S136" s="79" t="s">
        <v>528</v>
      </c>
      <c r="T136" s="79" t="s">
        <v>573</v>
      </c>
      <c r="U136" s="83" t="s">
        <v>611</v>
      </c>
      <c r="V136" s="83" t="s">
        <v>611</v>
      </c>
      <c r="W136" s="81">
        <v>43745.32157407407</v>
      </c>
      <c r="X136" s="83" t="s">
        <v>811</v>
      </c>
      <c r="Y136" s="79"/>
      <c r="Z136" s="79"/>
      <c r="AA136" s="85" t="s">
        <v>980</v>
      </c>
      <c r="AB136" s="79"/>
      <c r="AC136" s="79" t="b">
        <v>0</v>
      </c>
      <c r="AD136" s="79">
        <v>0</v>
      </c>
      <c r="AE136" s="85" t="s">
        <v>1066</v>
      </c>
      <c r="AF136" s="79" t="b">
        <v>0</v>
      </c>
      <c r="AG136" s="79" t="s">
        <v>1071</v>
      </c>
      <c r="AH136" s="79"/>
      <c r="AI136" s="85" t="s">
        <v>1066</v>
      </c>
      <c r="AJ136" s="79" t="b">
        <v>0</v>
      </c>
      <c r="AK136" s="79">
        <v>0</v>
      </c>
      <c r="AL136" s="85" t="s">
        <v>1066</v>
      </c>
      <c r="AM136" s="79" t="s">
        <v>1079</v>
      </c>
      <c r="AN136" s="79" t="b">
        <v>0</v>
      </c>
      <c r="AO136" s="85" t="s">
        <v>980</v>
      </c>
      <c r="AP136" s="79" t="s">
        <v>176</v>
      </c>
      <c r="AQ136" s="79">
        <v>0</v>
      </c>
      <c r="AR136" s="79">
        <v>0</v>
      </c>
      <c r="AS136" s="79"/>
      <c r="AT136" s="79"/>
      <c r="AU136" s="79"/>
      <c r="AV136" s="79"/>
      <c r="AW136" s="79"/>
      <c r="AX136" s="79"/>
      <c r="AY136" s="79"/>
      <c r="AZ136" s="79"/>
      <c r="BA136">
        <v>36</v>
      </c>
      <c r="BB136" s="78" t="str">
        <f>REPLACE(INDEX(GroupVertices[Group],MATCH(Edges[[#This Row],[Vertex 1]],GroupVertices[Vertex],0)),1,1,"")</f>
        <v>5</v>
      </c>
      <c r="BC136" s="78" t="str">
        <f>REPLACE(INDEX(GroupVertices[Group],MATCH(Edges[[#This Row],[Vertex 2]],GroupVertices[Vertex],0)),1,1,"")</f>
        <v>5</v>
      </c>
      <c r="BD136" s="48">
        <v>0</v>
      </c>
      <c r="BE136" s="49">
        <v>0</v>
      </c>
      <c r="BF136" s="48">
        <v>0</v>
      </c>
      <c r="BG136" s="49">
        <v>0</v>
      </c>
      <c r="BH136" s="48">
        <v>0</v>
      </c>
      <c r="BI136" s="49">
        <v>0</v>
      </c>
      <c r="BJ136" s="48">
        <v>15</v>
      </c>
      <c r="BK136" s="49">
        <v>100</v>
      </c>
      <c r="BL136" s="48">
        <v>15</v>
      </c>
    </row>
    <row r="137" spans="1:64" ht="15">
      <c r="A137" s="64" t="s">
        <v>251</v>
      </c>
      <c r="B137" s="64" t="s">
        <v>260</v>
      </c>
      <c r="C137" s="65" t="s">
        <v>2149</v>
      </c>
      <c r="D137" s="66">
        <v>3</v>
      </c>
      <c r="E137" s="67" t="s">
        <v>136</v>
      </c>
      <c r="F137" s="68">
        <v>35</v>
      </c>
      <c r="G137" s="65"/>
      <c r="H137" s="69"/>
      <c r="I137" s="70"/>
      <c r="J137" s="70"/>
      <c r="K137" s="34" t="s">
        <v>65</v>
      </c>
      <c r="L137" s="77">
        <v>137</v>
      </c>
      <c r="M137" s="77"/>
      <c r="N137" s="72"/>
      <c r="O137" s="79" t="s">
        <v>261</v>
      </c>
      <c r="P137" s="81">
        <v>43745.38784722222</v>
      </c>
      <c r="Q137" s="79" t="s">
        <v>328</v>
      </c>
      <c r="R137" s="83" t="s">
        <v>448</v>
      </c>
      <c r="S137" s="79" t="s">
        <v>528</v>
      </c>
      <c r="T137" s="79" t="s">
        <v>573</v>
      </c>
      <c r="U137" s="83" t="s">
        <v>612</v>
      </c>
      <c r="V137" s="83" t="s">
        <v>612</v>
      </c>
      <c r="W137" s="81">
        <v>43745.38784722222</v>
      </c>
      <c r="X137" s="83" t="s">
        <v>812</v>
      </c>
      <c r="Y137" s="79"/>
      <c r="Z137" s="79"/>
      <c r="AA137" s="85" t="s">
        <v>981</v>
      </c>
      <c r="AB137" s="79"/>
      <c r="AC137" s="79" t="b">
        <v>0</v>
      </c>
      <c r="AD137" s="79">
        <v>0</v>
      </c>
      <c r="AE137" s="85" t="s">
        <v>1066</v>
      </c>
      <c r="AF137" s="79" t="b">
        <v>0</v>
      </c>
      <c r="AG137" s="79" t="s">
        <v>1071</v>
      </c>
      <c r="AH137" s="79"/>
      <c r="AI137" s="85" t="s">
        <v>1066</v>
      </c>
      <c r="AJ137" s="79" t="b">
        <v>0</v>
      </c>
      <c r="AK137" s="79">
        <v>0</v>
      </c>
      <c r="AL137" s="85" t="s">
        <v>1066</v>
      </c>
      <c r="AM137" s="79" t="s">
        <v>1079</v>
      </c>
      <c r="AN137" s="79" t="b">
        <v>0</v>
      </c>
      <c r="AO137" s="85" t="s">
        <v>981</v>
      </c>
      <c r="AP137" s="79" t="s">
        <v>176</v>
      </c>
      <c r="AQ137" s="79">
        <v>0</v>
      </c>
      <c r="AR137" s="79">
        <v>0</v>
      </c>
      <c r="AS137" s="79"/>
      <c r="AT137" s="79"/>
      <c r="AU137" s="79"/>
      <c r="AV137" s="79"/>
      <c r="AW137" s="79"/>
      <c r="AX137" s="79"/>
      <c r="AY137" s="79"/>
      <c r="AZ137" s="79"/>
      <c r="BA137">
        <v>36</v>
      </c>
      <c r="BB137" s="78" t="str">
        <f>REPLACE(INDEX(GroupVertices[Group],MATCH(Edges[[#This Row],[Vertex 1]],GroupVertices[Vertex],0)),1,1,"")</f>
        <v>5</v>
      </c>
      <c r="BC137" s="78" t="str">
        <f>REPLACE(INDEX(GroupVertices[Group],MATCH(Edges[[#This Row],[Vertex 2]],GroupVertices[Vertex],0)),1,1,"")</f>
        <v>5</v>
      </c>
      <c r="BD137" s="48">
        <v>0</v>
      </c>
      <c r="BE137" s="49">
        <v>0</v>
      </c>
      <c r="BF137" s="48">
        <v>0</v>
      </c>
      <c r="BG137" s="49">
        <v>0</v>
      </c>
      <c r="BH137" s="48">
        <v>0</v>
      </c>
      <c r="BI137" s="49">
        <v>0</v>
      </c>
      <c r="BJ137" s="48">
        <v>18</v>
      </c>
      <c r="BK137" s="49">
        <v>100</v>
      </c>
      <c r="BL137" s="48">
        <v>18</v>
      </c>
    </row>
    <row r="138" spans="1:64" ht="15">
      <c r="A138" s="64" t="s">
        <v>251</v>
      </c>
      <c r="B138" s="64" t="s">
        <v>260</v>
      </c>
      <c r="C138" s="65" t="s">
        <v>2149</v>
      </c>
      <c r="D138" s="66">
        <v>3</v>
      </c>
      <c r="E138" s="67" t="s">
        <v>136</v>
      </c>
      <c r="F138" s="68">
        <v>35</v>
      </c>
      <c r="G138" s="65"/>
      <c r="H138" s="69"/>
      <c r="I138" s="70"/>
      <c r="J138" s="70"/>
      <c r="K138" s="34" t="s">
        <v>65</v>
      </c>
      <c r="L138" s="77">
        <v>138</v>
      </c>
      <c r="M138" s="77"/>
      <c r="N138" s="72"/>
      <c r="O138" s="79" t="s">
        <v>261</v>
      </c>
      <c r="P138" s="81">
        <v>43745.38835648148</v>
      </c>
      <c r="Q138" s="79" t="s">
        <v>329</v>
      </c>
      <c r="R138" s="83" t="s">
        <v>449</v>
      </c>
      <c r="S138" s="79" t="s">
        <v>528</v>
      </c>
      <c r="T138" s="79" t="s">
        <v>573</v>
      </c>
      <c r="U138" s="83" t="s">
        <v>613</v>
      </c>
      <c r="V138" s="83" t="s">
        <v>613</v>
      </c>
      <c r="W138" s="81">
        <v>43745.38835648148</v>
      </c>
      <c r="X138" s="83" t="s">
        <v>813</v>
      </c>
      <c r="Y138" s="79"/>
      <c r="Z138" s="79"/>
      <c r="AA138" s="85" t="s">
        <v>982</v>
      </c>
      <c r="AB138" s="79"/>
      <c r="AC138" s="79" t="b">
        <v>0</v>
      </c>
      <c r="AD138" s="79">
        <v>0</v>
      </c>
      <c r="AE138" s="85" t="s">
        <v>1066</v>
      </c>
      <c r="AF138" s="79" t="b">
        <v>0</v>
      </c>
      <c r="AG138" s="79" t="s">
        <v>1071</v>
      </c>
      <c r="AH138" s="79"/>
      <c r="AI138" s="85" t="s">
        <v>1066</v>
      </c>
      <c r="AJ138" s="79" t="b">
        <v>0</v>
      </c>
      <c r="AK138" s="79">
        <v>0</v>
      </c>
      <c r="AL138" s="85" t="s">
        <v>1066</v>
      </c>
      <c r="AM138" s="79" t="s">
        <v>1079</v>
      </c>
      <c r="AN138" s="79" t="b">
        <v>0</v>
      </c>
      <c r="AO138" s="85" t="s">
        <v>982</v>
      </c>
      <c r="AP138" s="79" t="s">
        <v>176</v>
      </c>
      <c r="AQ138" s="79">
        <v>0</v>
      </c>
      <c r="AR138" s="79">
        <v>0</v>
      </c>
      <c r="AS138" s="79"/>
      <c r="AT138" s="79"/>
      <c r="AU138" s="79"/>
      <c r="AV138" s="79"/>
      <c r="AW138" s="79"/>
      <c r="AX138" s="79"/>
      <c r="AY138" s="79"/>
      <c r="AZ138" s="79"/>
      <c r="BA138">
        <v>36</v>
      </c>
      <c r="BB138" s="78" t="str">
        <f>REPLACE(INDEX(GroupVertices[Group],MATCH(Edges[[#This Row],[Vertex 1]],GroupVertices[Vertex],0)),1,1,"")</f>
        <v>5</v>
      </c>
      <c r="BC138" s="78" t="str">
        <f>REPLACE(INDEX(GroupVertices[Group],MATCH(Edges[[#This Row],[Vertex 2]],GroupVertices[Vertex],0)),1,1,"")</f>
        <v>5</v>
      </c>
      <c r="BD138" s="48">
        <v>0</v>
      </c>
      <c r="BE138" s="49">
        <v>0</v>
      </c>
      <c r="BF138" s="48">
        <v>0</v>
      </c>
      <c r="BG138" s="49">
        <v>0</v>
      </c>
      <c r="BH138" s="48">
        <v>0</v>
      </c>
      <c r="BI138" s="49">
        <v>0</v>
      </c>
      <c r="BJ138" s="48">
        <v>17</v>
      </c>
      <c r="BK138" s="49">
        <v>100</v>
      </c>
      <c r="BL138" s="48">
        <v>17</v>
      </c>
    </row>
    <row r="139" spans="1:64" ht="15">
      <c r="A139" s="64" t="s">
        <v>251</v>
      </c>
      <c r="B139" s="64" t="s">
        <v>260</v>
      </c>
      <c r="C139" s="65" t="s">
        <v>2149</v>
      </c>
      <c r="D139" s="66">
        <v>3</v>
      </c>
      <c r="E139" s="67" t="s">
        <v>136</v>
      </c>
      <c r="F139" s="68">
        <v>35</v>
      </c>
      <c r="G139" s="65"/>
      <c r="H139" s="69"/>
      <c r="I139" s="70"/>
      <c r="J139" s="70"/>
      <c r="K139" s="34" t="s">
        <v>65</v>
      </c>
      <c r="L139" s="77">
        <v>139</v>
      </c>
      <c r="M139" s="77"/>
      <c r="N139" s="72"/>
      <c r="O139" s="79" t="s">
        <v>261</v>
      </c>
      <c r="P139" s="81">
        <v>43745.58158564815</v>
      </c>
      <c r="Q139" s="79" t="s">
        <v>330</v>
      </c>
      <c r="R139" s="83" t="s">
        <v>450</v>
      </c>
      <c r="S139" s="79" t="s">
        <v>528</v>
      </c>
      <c r="T139" s="79" t="s">
        <v>573</v>
      </c>
      <c r="U139" s="83" t="s">
        <v>614</v>
      </c>
      <c r="V139" s="83" t="s">
        <v>614</v>
      </c>
      <c r="W139" s="81">
        <v>43745.58158564815</v>
      </c>
      <c r="X139" s="83" t="s">
        <v>814</v>
      </c>
      <c r="Y139" s="79"/>
      <c r="Z139" s="79"/>
      <c r="AA139" s="85" t="s">
        <v>983</v>
      </c>
      <c r="AB139" s="79"/>
      <c r="AC139" s="79" t="b">
        <v>0</v>
      </c>
      <c r="AD139" s="79">
        <v>0</v>
      </c>
      <c r="AE139" s="85" t="s">
        <v>1066</v>
      </c>
      <c r="AF139" s="79" t="b">
        <v>0</v>
      </c>
      <c r="AG139" s="79" t="s">
        <v>1071</v>
      </c>
      <c r="AH139" s="79"/>
      <c r="AI139" s="85" t="s">
        <v>1066</v>
      </c>
      <c r="AJ139" s="79" t="b">
        <v>0</v>
      </c>
      <c r="AK139" s="79">
        <v>0</v>
      </c>
      <c r="AL139" s="85" t="s">
        <v>1066</v>
      </c>
      <c r="AM139" s="79" t="s">
        <v>1079</v>
      </c>
      <c r="AN139" s="79" t="b">
        <v>0</v>
      </c>
      <c r="AO139" s="85" t="s">
        <v>983</v>
      </c>
      <c r="AP139" s="79" t="s">
        <v>176</v>
      </c>
      <c r="AQ139" s="79">
        <v>0</v>
      </c>
      <c r="AR139" s="79">
        <v>0</v>
      </c>
      <c r="AS139" s="79"/>
      <c r="AT139" s="79"/>
      <c r="AU139" s="79"/>
      <c r="AV139" s="79"/>
      <c r="AW139" s="79"/>
      <c r="AX139" s="79"/>
      <c r="AY139" s="79"/>
      <c r="AZ139" s="79"/>
      <c r="BA139">
        <v>36</v>
      </c>
      <c r="BB139" s="78" t="str">
        <f>REPLACE(INDEX(GroupVertices[Group],MATCH(Edges[[#This Row],[Vertex 1]],GroupVertices[Vertex],0)),1,1,"")</f>
        <v>5</v>
      </c>
      <c r="BC139" s="78" t="str">
        <f>REPLACE(INDEX(GroupVertices[Group],MATCH(Edges[[#This Row],[Vertex 2]],GroupVertices[Vertex],0)),1,1,"")</f>
        <v>5</v>
      </c>
      <c r="BD139" s="48">
        <v>0</v>
      </c>
      <c r="BE139" s="49">
        <v>0</v>
      </c>
      <c r="BF139" s="48">
        <v>0</v>
      </c>
      <c r="BG139" s="49">
        <v>0</v>
      </c>
      <c r="BH139" s="48">
        <v>0</v>
      </c>
      <c r="BI139" s="49">
        <v>0</v>
      </c>
      <c r="BJ139" s="48">
        <v>20</v>
      </c>
      <c r="BK139" s="49">
        <v>100</v>
      </c>
      <c r="BL139" s="48">
        <v>20</v>
      </c>
    </row>
    <row r="140" spans="1:64" ht="15">
      <c r="A140" s="64" t="s">
        <v>251</v>
      </c>
      <c r="B140" s="64" t="s">
        <v>260</v>
      </c>
      <c r="C140" s="65" t="s">
        <v>2149</v>
      </c>
      <c r="D140" s="66">
        <v>3</v>
      </c>
      <c r="E140" s="67" t="s">
        <v>136</v>
      </c>
      <c r="F140" s="68">
        <v>35</v>
      </c>
      <c r="G140" s="65"/>
      <c r="H140" s="69"/>
      <c r="I140" s="70"/>
      <c r="J140" s="70"/>
      <c r="K140" s="34" t="s">
        <v>65</v>
      </c>
      <c r="L140" s="77">
        <v>140</v>
      </c>
      <c r="M140" s="77"/>
      <c r="N140" s="72"/>
      <c r="O140" s="79" t="s">
        <v>261</v>
      </c>
      <c r="P140" s="81">
        <v>43746.25346064815</v>
      </c>
      <c r="Q140" s="79" t="s">
        <v>331</v>
      </c>
      <c r="R140" s="83" t="s">
        <v>451</v>
      </c>
      <c r="S140" s="79" t="s">
        <v>528</v>
      </c>
      <c r="T140" s="79" t="s">
        <v>573</v>
      </c>
      <c r="U140" s="83" t="s">
        <v>615</v>
      </c>
      <c r="V140" s="83" t="s">
        <v>615</v>
      </c>
      <c r="W140" s="81">
        <v>43746.25346064815</v>
      </c>
      <c r="X140" s="83" t="s">
        <v>815</v>
      </c>
      <c r="Y140" s="79"/>
      <c r="Z140" s="79"/>
      <c r="AA140" s="85" t="s">
        <v>984</v>
      </c>
      <c r="AB140" s="79"/>
      <c r="AC140" s="79" t="b">
        <v>0</v>
      </c>
      <c r="AD140" s="79">
        <v>0</v>
      </c>
      <c r="AE140" s="85" t="s">
        <v>1066</v>
      </c>
      <c r="AF140" s="79" t="b">
        <v>0</v>
      </c>
      <c r="AG140" s="79" t="s">
        <v>1071</v>
      </c>
      <c r="AH140" s="79"/>
      <c r="AI140" s="85" t="s">
        <v>1066</v>
      </c>
      <c r="AJ140" s="79" t="b">
        <v>0</v>
      </c>
      <c r="AK140" s="79">
        <v>0</v>
      </c>
      <c r="AL140" s="85" t="s">
        <v>1066</v>
      </c>
      <c r="AM140" s="79" t="s">
        <v>1079</v>
      </c>
      <c r="AN140" s="79" t="b">
        <v>0</v>
      </c>
      <c r="AO140" s="85" t="s">
        <v>984</v>
      </c>
      <c r="AP140" s="79" t="s">
        <v>176</v>
      </c>
      <c r="AQ140" s="79">
        <v>0</v>
      </c>
      <c r="AR140" s="79">
        <v>0</v>
      </c>
      <c r="AS140" s="79"/>
      <c r="AT140" s="79"/>
      <c r="AU140" s="79"/>
      <c r="AV140" s="79"/>
      <c r="AW140" s="79"/>
      <c r="AX140" s="79"/>
      <c r="AY140" s="79"/>
      <c r="AZ140" s="79"/>
      <c r="BA140">
        <v>36</v>
      </c>
      <c r="BB140" s="78" t="str">
        <f>REPLACE(INDEX(GroupVertices[Group],MATCH(Edges[[#This Row],[Vertex 1]],GroupVertices[Vertex],0)),1,1,"")</f>
        <v>5</v>
      </c>
      <c r="BC140" s="78" t="str">
        <f>REPLACE(INDEX(GroupVertices[Group],MATCH(Edges[[#This Row],[Vertex 2]],GroupVertices[Vertex],0)),1,1,"")</f>
        <v>5</v>
      </c>
      <c r="BD140" s="48">
        <v>0</v>
      </c>
      <c r="BE140" s="49">
        <v>0</v>
      </c>
      <c r="BF140" s="48">
        <v>0</v>
      </c>
      <c r="BG140" s="49">
        <v>0</v>
      </c>
      <c r="BH140" s="48">
        <v>0</v>
      </c>
      <c r="BI140" s="49">
        <v>0</v>
      </c>
      <c r="BJ140" s="48">
        <v>19</v>
      </c>
      <c r="BK140" s="49">
        <v>100</v>
      </c>
      <c r="BL140" s="48">
        <v>19</v>
      </c>
    </row>
    <row r="141" spans="1:64" ht="15">
      <c r="A141" s="64" t="s">
        <v>251</v>
      </c>
      <c r="B141" s="64" t="s">
        <v>260</v>
      </c>
      <c r="C141" s="65" t="s">
        <v>2149</v>
      </c>
      <c r="D141" s="66">
        <v>3</v>
      </c>
      <c r="E141" s="67" t="s">
        <v>136</v>
      </c>
      <c r="F141" s="68">
        <v>35</v>
      </c>
      <c r="G141" s="65"/>
      <c r="H141" s="69"/>
      <c r="I141" s="70"/>
      <c r="J141" s="70"/>
      <c r="K141" s="34" t="s">
        <v>65</v>
      </c>
      <c r="L141" s="77">
        <v>141</v>
      </c>
      <c r="M141" s="77"/>
      <c r="N141" s="72"/>
      <c r="O141" s="79" t="s">
        <v>261</v>
      </c>
      <c r="P141" s="81">
        <v>43746.253958333335</v>
      </c>
      <c r="Q141" s="79" t="s">
        <v>332</v>
      </c>
      <c r="R141" s="83" t="s">
        <v>452</v>
      </c>
      <c r="S141" s="79" t="s">
        <v>528</v>
      </c>
      <c r="T141" s="79" t="s">
        <v>573</v>
      </c>
      <c r="U141" s="83" t="s">
        <v>616</v>
      </c>
      <c r="V141" s="83" t="s">
        <v>616</v>
      </c>
      <c r="W141" s="81">
        <v>43746.253958333335</v>
      </c>
      <c r="X141" s="83" t="s">
        <v>816</v>
      </c>
      <c r="Y141" s="79"/>
      <c r="Z141" s="79"/>
      <c r="AA141" s="85" t="s">
        <v>985</v>
      </c>
      <c r="AB141" s="79"/>
      <c r="AC141" s="79" t="b">
        <v>0</v>
      </c>
      <c r="AD141" s="79">
        <v>0</v>
      </c>
      <c r="AE141" s="85" t="s">
        <v>1066</v>
      </c>
      <c r="AF141" s="79" t="b">
        <v>0</v>
      </c>
      <c r="AG141" s="79" t="s">
        <v>1071</v>
      </c>
      <c r="AH141" s="79"/>
      <c r="AI141" s="85" t="s">
        <v>1066</v>
      </c>
      <c r="AJ141" s="79" t="b">
        <v>0</v>
      </c>
      <c r="AK141" s="79">
        <v>0</v>
      </c>
      <c r="AL141" s="85" t="s">
        <v>1066</v>
      </c>
      <c r="AM141" s="79" t="s">
        <v>1079</v>
      </c>
      <c r="AN141" s="79" t="b">
        <v>0</v>
      </c>
      <c r="AO141" s="85" t="s">
        <v>985</v>
      </c>
      <c r="AP141" s="79" t="s">
        <v>176</v>
      </c>
      <c r="AQ141" s="79">
        <v>0</v>
      </c>
      <c r="AR141" s="79">
        <v>0</v>
      </c>
      <c r="AS141" s="79"/>
      <c r="AT141" s="79"/>
      <c r="AU141" s="79"/>
      <c r="AV141" s="79"/>
      <c r="AW141" s="79"/>
      <c r="AX141" s="79"/>
      <c r="AY141" s="79"/>
      <c r="AZ141" s="79"/>
      <c r="BA141">
        <v>36</v>
      </c>
      <c r="BB141" s="78" t="str">
        <f>REPLACE(INDEX(GroupVertices[Group],MATCH(Edges[[#This Row],[Vertex 1]],GroupVertices[Vertex],0)),1,1,"")</f>
        <v>5</v>
      </c>
      <c r="BC141" s="78" t="str">
        <f>REPLACE(INDEX(GroupVertices[Group],MATCH(Edges[[#This Row],[Vertex 2]],GroupVertices[Vertex],0)),1,1,"")</f>
        <v>5</v>
      </c>
      <c r="BD141" s="48">
        <v>0</v>
      </c>
      <c r="BE141" s="49">
        <v>0</v>
      </c>
      <c r="BF141" s="48">
        <v>0</v>
      </c>
      <c r="BG141" s="49">
        <v>0</v>
      </c>
      <c r="BH141" s="48">
        <v>0</v>
      </c>
      <c r="BI141" s="49">
        <v>0</v>
      </c>
      <c r="BJ141" s="48">
        <v>20</v>
      </c>
      <c r="BK141" s="49">
        <v>100</v>
      </c>
      <c r="BL141" s="48">
        <v>20</v>
      </c>
    </row>
    <row r="142" spans="1:64" ht="15">
      <c r="A142" s="64" t="s">
        <v>251</v>
      </c>
      <c r="B142" s="64" t="s">
        <v>260</v>
      </c>
      <c r="C142" s="65" t="s">
        <v>2149</v>
      </c>
      <c r="D142" s="66">
        <v>3</v>
      </c>
      <c r="E142" s="67" t="s">
        <v>136</v>
      </c>
      <c r="F142" s="68">
        <v>35</v>
      </c>
      <c r="G142" s="65"/>
      <c r="H142" s="69"/>
      <c r="I142" s="70"/>
      <c r="J142" s="70"/>
      <c r="K142" s="34" t="s">
        <v>65</v>
      </c>
      <c r="L142" s="77">
        <v>142</v>
      </c>
      <c r="M142" s="77"/>
      <c r="N142" s="72"/>
      <c r="O142" s="79" t="s">
        <v>261</v>
      </c>
      <c r="P142" s="81">
        <v>43746.25466435185</v>
      </c>
      <c r="Q142" s="79" t="s">
        <v>333</v>
      </c>
      <c r="R142" s="83" t="s">
        <v>453</v>
      </c>
      <c r="S142" s="79" t="s">
        <v>528</v>
      </c>
      <c r="T142" s="79" t="s">
        <v>573</v>
      </c>
      <c r="U142" s="83" t="s">
        <v>617</v>
      </c>
      <c r="V142" s="83" t="s">
        <v>617</v>
      </c>
      <c r="W142" s="81">
        <v>43746.25466435185</v>
      </c>
      <c r="X142" s="83" t="s">
        <v>817</v>
      </c>
      <c r="Y142" s="79"/>
      <c r="Z142" s="79"/>
      <c r="AA142" s="85" t="s">
        <v>986</v>
      </c>
      <c r="AB142" s="79"/>
      <c r="AC142" s="79" t="b">
        <v>0</v>
      </c>
      <c r="AD142" s="79">
        <v>1</v>
      </c>
      <c r="AE142" s="85" t="s">
        <v>1066</v>
      </c>
      <c r="AF142" s="79" t="b">
        <v>0</v>
      </c>
      <c r="AG142" s="79" t="s">
        <v>1071</v>
      </c>
      <c r="AH142" s="79"/>
      <c r="AI142" s="85" t="s">
        <v>1066</v>
      </c>
      <c r="AJ142" s="79" t="b">
        <v>0</v>
      </c>
      <c r="AK142" s="79">
        <v>0</v>
      </c>
      <c r="AL142" s="85" t="s">
        <v>1066</v>
      </c>
      <c r="AM142" s="79" t="s">
        <v>1079</v>
      </c>
      <c r="AN142" s="79" t="b">
        <v>0</v>
      </c>
      <c r="AO142" s="85" t="s">
        <v>986</v>
      </c>
      <c r="AP142" s="79" t="s">
        <v>176</v>
      </c>
      <c r="AQ142" s="79">
        <v>0</v>
      </c>
      <c r="AR142" s="79">
        <v>0</v>
      </c>
      <c r="AS142" s="79"/>
      <c r="AT142" s="79"/>
      <c r="AU142" s="79"/>
      <c r="AV142" s="79"/>
      <c r="AW142" s="79"/>
      <c r="AX142" s="79"/>
      <c r="AY142" s="79"/>
      <c r="AZ142" s="79"/>
      <c r="BA142">
        <v>36</v>
      </c>
      <c r="BB142" s="78" t="str">
        <f>REPLACE(INDEX(GroupVertices[Group],MATCH(Edges[[#This Row],[Vertex 1]],GroupVertices[Vertex],0)),1,1,"")</f>
        <v>5</v>
      </c>
      <c r="BC142" s="78" t="str">
        <f>REPLACE(INDEX(GroupVertices[Group],MATCH(Edges[[#This Row],[Vertex 2]],GroupVertices[Vertex],0)),1,1,"")</f>
        <v>5</v>
      </c>
      <c r="BD142" s="48">
        <v>0</v>
      </c>
      <c r="BE142" s="49">
        <v>0</v>
      </c>
      <c r="BF142" s="48">
        <v>0</v>
      </c>
      <c r="BG142" s="49">
        <v>0</v>
      </c>
      <c r="BH142" s="48">
        <v>0</v>
      </c>
      <c r="BI142" s="49">
        <v>0</v>
      </c>
      <c r="BJ142" s="48">
        <v>19</v>
      </c>
      <c r="BK142" s="49">
        <v>100</v>
      </c>
      <c r="BL142" s="48">
        <v>19</v>
      </c>
    </row>
    <row r="143" spans="1:64" ht="15">
      <c r="A143" s="64" t="s">
        <v>251</v>
      </c>
      <c r="B143" s="64" t="s">
        <v>260</v>
      </c>
      <c r="C143" s="65" t="s">
        <v>2149</v>
      </c>
      <c r="D143" s="66">
        <v>3</v>
      </c>
      <c r="E143" s="67" t="s">
        <v>136</v>
      </c>
      <c r="F143" s="68">
        <v>35</v>
      </c>
      <c r="G143" s="65"/>
      <c r="H143" s="69"/>
      <c r="I143" s="70"/>
      <c r="J143" s="70"/>
      <c r="K143" s="34" t="s">
        <v>65</v>
      </c>
      <c r="L143" s="77">
        <v>143</v>
      </c>
      <c r="M143" s="77"/>
      <c r="N143" s="72"/>
      <c r="O143" s="79" t="s">
        <v>261</v>
      </c>
      <c r="P143" s="81">
        <v>43746.37688657407</v>
      </c>
      <c r="Q143" s="79" t="s">
        <v>334</v>
      </c>
      <c r="R143" s="83" t="s">
        <v>454</v>
      </c>
      <c r="S143" s="79" t="s">
        <v>528</v>
      </c>
      <c r="T143" s="79" t="s">
        <v>573</v>
      </c>
      <c r="U143" s="83" t="s">
        <v>618</v>
      </c>
      <c r="V143" s="83" t="s">
        <v>618</v>
      </c>
      <c r="W143" s="81">
        <v>43746.37688657407</v>
      </c>
      <c r="X143" s="83" t="s">
        <v>818</v>
      </c>
      <c r="Y143" s="79"/>
      <c r="Z143" s="79"/>
      <c r="AA143" s="85" t="s">
        <v>987</v>
      </c>
      <c r="AB143" s="79"/>
      <c r="AC143" s="79" t="b">
        <v>0</v>
      </c>
      <c r="AD143" s="79">
        <v>1</v>
      </c>
      <c r="AE143" s="85" t="s">
        <v>1066</v>
      </c>
      <c r="AF143" s="79" t="b">
        <v>0</v>
      </c>
      <c r="AG143" s="79" t="s">
        <v>1071</v>
      </c>
      <c r="AH143" s="79"/>
      <c r="AI143" s="85" t="s">
        <v>1066</v>
      </c>
      <c r="AJ143" s="79" t="b">
        <v>0</v>
      </c>
      <c r="AK143" s="79">
        <v>0</v>
      </c>
      <c r="AL143" s="85" t="s">
        <v>1066</v>
      </c>
      <c r="AM143" s="79" t="s">
        <v>1079</v>
      </c>
      <c r="AN143" s="79" t="b">
        <v>0</v>
      </c>
      <c r="AO143" s="85" t="s">
        <v>987</v>
      </c>
      <c r="AP143" s="79" t="s">
        <v>176</v>
      </c>
      <c r="AQ143" s="79">
        <v>0</v>
      </c>
      <c r="AR143" s="79">
        <v>0</v>
      </c>
      <c r="AS143" s="79"/>
      <c r="AT143" s="79"/>
      <c r="AU143" s="79"/>
      <c r="AV143" s="79"/>
      <c r="AW143" s="79"/>
      <c r="AX143" s="79"/>
      <c r="AY143" s="79"/>
      <c r="AZ143" s="79"/>
      <c r="BA143">
        <v>36</v>
      </c>
      <c r="BB143" s="78" t="str">
        <f>REPLACE(INDEX(GroupVertices[Group],MATCH(Edges[[#This Row],[Vertex 1]],GroupVertices[Vertex],0)),1,1,"")</f>
        <v>5</v>
      </c>
      <c r="BC143" s="78" t="str">
        <f>REPLACE(INDEX(GroupVertices[Group],MATCH(Edges[[#This Row],[Vertex 2]],GroupVertices[Vertex],0)),1,1,"")</f>
        <v>5</v>
      </c>
      <c r="BD143" s="48">
        <v>0</v>
      </c>
      <c r="BE143" s="49">
        <v>0</v>
      </c>
      <c r="BF143" s="48">
        <v>0</v>
      </c>
      <c r="BG143" s="49">
        <v>0</v>
      </c>
      <c r="BH143" s="48">
        <v>0</v>
      </c>
      <c r="BI143" s="49">
        <v>0</v>
      </c>
      <c r="BJ143" s="48">
        <v>17</v>
      </c>
      <c r="BK143" s="49">
        <v>100</v>
      </c>
      <c r="BL143" s="48">
        <v>17</v>
      </c>
    </row>
    <row r="144" spans="1:64" ht="15">
      <c r="A144" s="64" t="s">
        <v>251</v>
      </c>
      <c r="B144" s="64" t="s">
        <v>260</v>
      </c>
      <c r="C144" s="65" t="s">
        <v>2149</v>
      </c>
      <c r="D144" s="66">
        <v>3</v>
      </c>
      <c r="E144" s="67" t="s">
        <v>136</v>
      </c>
      <c r="F144" s="68">
        <v>35</v>
      </c>
      <c r="G144" s="65"/>
      <c r="H144" s="69"/>
      <c r="I144" s="70"/>
      <c r="J144" s="70"/>
      <c r="K144" s="34" t="s">
        <v>65</v>
      </c>
      <c r="L144" s="77">
        <v>144</v>
      </c>
      <c r="M144" s="77"/>
      <c r="N144" s="72"/>
      <c r="O144" s="79" t="s">
        <v>261</v>
      </c>
      <c r="P144" s="81">
        <v>43746.579513888886</v>
      </c>
      <c r="Q144" s="79" t="s">
        <v>335</v>
      </c>
      <c r="R144" s="83" t="s">
        <v>455</v>
      </c>
      <c r="S144" s="79" t="s">
        <v>528</v>
      </c>
      <c r="T144" s="79" t="s">
        <v>573</v>
      </c>
      <c r="U144" s="83" t="s">
        <v>619</v>
      </c>
      <c r="V144" s="83" t="s">
        <v>619</v>
      </c>
      <c r="W144" s="81">
        <v>43746.579513888886</v>
      </c>
      <c r="X144" s="83" t="s">
        <v>819</v>
      </c>
      <c r="Y144" s="79"/>
      <c r="Z144" s="79"/>
      <c r="AA144" s="85" t="s">
        <v>988</v>
      </c>
      <c r="AB144" s="79"/>
      <c r="AC144" s="79" t="b">
        <v>0</v>
      </c>
      <c r="AD144" s="79">
        <v>0</v>
      </c>
      <c r="AE144" s="85" t="s">
        <v>1066</v>
      </c>
      <c r="AF144" s="79" t="b">
        <v>0</v>
      </c>
      <c r="AG144" s="79" t="s">
        <v>1071</v>
      </c>
      <c r="AH144" s="79"/>
      <c r="AI144" s="85" t="s">
        <v>1066</v>
      </c>
      <c r="AJ144" s="79" t="b">
        <v>0</v>
      </c>
      <c r="AK144" s="79">
        <v>0</v>
      </c>
      <c r="AL144" s="85" t="s">
        <v>1066</v>
      </c>
      <c r="AM144" s="79" t="s">
        <v>1079</v>
      </c>
      <c r="AN144" s="79" t="b">
        <v>0</v>
      </c>
      <c r="AO144" s="85" t="s">
        <v>988</v>
      </c>
      <c r="AP144" s="79" t="s">
        <v>176</v>
      </c>
      <c r="AQ144" s="79">
        <v>0</v>
      </c>
      <c r="AR144" s="79">
        <v>0</v>
      </c>
      <c r="AS144" s="79"/>
      <c r="AT144" s="79"/>
      <c r="AU144" s="79"/>
      <c r="AV144" s="79"/>
      <c r="AW144" s="79"/>
      <c r="AX144" s="79"/>
      <c r="AY144" s="79"/>
      <c r="AZ144" s="79"/>
      <c r="BA144">
        <v>36</v>
      </c>
      <c r="BB144" s="78" t="str">
        <f>REPLACE(INDEX(GroupVertices[Group],MATCH(Edges[[#This Row],[Vertex 1]],GroupVertices[Vertex],0)),1,1,"")</f>
        <v>5</v>
      </c>
      <c r="BC144" s="78" t="str">
        <f>REPLACE(INDEX(GroupVertices[Group],MATCH(Edges[[#This Row],[Vertex 2]],GroupVertices[Vertex],0)),1,1,"")</f>
        <v>5</v>
      </c>
      <c r="BD144" s="48">
        <v>0</v>
      </c>
      <c r="BE144" s="49">
        <v>0</v>
      </c>
      <c r="BF144" s="48">
        <v>0</v>
      </c>
      <c r="BG144" s="49">
        <v>0</v>
      </c>
      <c r="BH144" s="48">
        <v>0</v>
      </c>
      <c r="BI144" s="49">
        <v>0</v>
      </c>
      <c r="BJ144" s="48">
        <v>17</v>
      </c>
      <c r="BK144" s="49">
        <v>100</v>
      </c>
      <c r="BL144" s="48">
        <v>17</v>
      </c>
    </row>
    <row r="145" spans="1:64" ht="15">
      <c r="A145" s="64" t="s">
        <v>251</v>
      </c>
      <c r="B145" s="64" t="s">
        <v>260</v>
      </c>
      <c r="C145" s="65" t="s">
        <v>2149</v>
      </c>
      <c r="D145" s="66">
        <v>3</v>
      </c>
      <c r="E145" s="67" t="s">
        <v>136</v>
      </c>
      <c r="F145" s="68">
        <v>35</v>
      </c>
      <c r="G145" s="65"/>
      <c r="H145" s="69"/>
      <c r="I145" s="70"/>
      <c r="J145" s="70"/>
      <c r="K145" s="34" t="s">
        <v>65</v>
      </c>
      <c r="L145" s="77">
        <v>145</v>
      </c>
      <c r="M145" s="77"/>
      <c r="N145" s="72"/>
      <c r="O145" s="79" t="s">
        <v>261</v>
      </c>
      <c r="P145" s="81">
        <v>43746.580358796295</v>
      </c>
      <c r="Q145" s="79" t="s">
        <v>336</v>
      </c>
      <c r="R145" s="83" t="s">
        <v>456</v>
      </c>
      <c r="S145" s="79" t="s">
        <v>528</v>
      </c>
      <c r="T145" s="79" t="s">
        <v>573</v>
      </c>
      <c r="U145" s="83" t="s">
        <v>620</v>
      </c>
      <c r="V145" s="83" t="s">
        <v>620</v>
      </c>
      <c r="W145" s="81">
        <v>43746.580358796295</v>
      </c>
      <c r="X145" s="83" t="s">
        <v>820</v>
      </c>
      <c r="Y145" s="79"/>
      <c r="Z145" s="79"/>
      <c r="AA145" s="85" t="s">
        <v>989</v>
      </c>
      <c r="AB145" s="79"/>
      <c r="AC145" s="79" t="b">
        <v>0</v>
      </c>
      <c r="AD145" s="79">
        <v>0</v>
      </c>
      <c r="AE145" s="85" t="s">
        <v>1066</v>
      </c>
      <c r="AF145" s="79" t="b">
        <v>0</v>
      </c>
      <c r="AG145" s="79" t="s">
        <v>1071</v>
      </c>
      <c r="AH145" s="79"/>
      <c r="AI145" s="85" t="s">
        <v>1066</v>
      </c>
      <c r="AJ145" s="79" t="b">
        <v>0</v>
      </c>
      <c r="AK145" s="79">
        <v>0</v>
      </c>
      <c r="AL145" s="85" t="s">
        <v>1066</v>
      </c>
      <c r="AM145" s="79" t="s">
        <v>1079</v>
      </c>
      <c r="AN145" s="79" t="b">
        <v>0</v>
      </c>
      <c r="AO145" s="85" t="s">
        <v>989</v>
      </c>
      <c r="AP145" s="79" t="s">
        <v>176</v>
      </c>
      <c r="AQ145" s="79">
        <v>0</v>
      </c>
      <c r="AR145" s="79">
        <v>0</v>
      </c>
      <c r="AS145" s="79"/>
      <c r="AT145" s="79"/>
      <c r="AU145" s="79"/>
      <c r="AV145" s="79"/>
      <c r="AW145" s="79"/>
      <c r="AX145" s="79"/>
      <c r="AY145" s="79"/>
      <c r="AZ145" s="79"/>
      <c r="BA145">
        <v>36</v>
      </c>
      <c r="BB145" s="78" t="str">
        <f>REPLACE(INDEX(GroupVertices[Group],MATCH(Edges[[#This Row],[Vertex 1]],GroupVertices[Vertex],0)),1,1,"")</f>
        <v>5</v>
      </c>
      <c r="BC145" s="78" t="str">
        <f>REPLACE(INDEX(GroupVertices[Group],MATCH(Edges[[#This Row],[Vertex 2]],GroupVertices[Vertex],0)),1,1,"")</f>
        <v>5</v>
      </c>
      <c r="BD145" s="48">
        <v>0</v>
      </c>
      <c r="BE145" s="49">
        <v>0</v>
      </c>
      <c r="BF145" s="48">
        <v>0</v>
      </c>
      <c r="BG145" s="49">
        <v>0</v>
      </c>
      <c r="BH145" s="48">
        <v>0</v>
      </c>
      <c r="BI145" s="49">
        <v>0</v>
      </c>
      <c r="BJ145" s="48">
        <v>16</v>
      </c>
      <c r="BK145" s="49">
        <v>100</v>
      </c>
      <c r="BL145" s="48">
        <v>16</v>
      </c>
    </row>
    <row r="146" spans="1:64" ht="15">
      <c r="A146" s="64" t="s">
        <v>251</v>
      </c>
      <c r="B146" s="64" t="s">
        <v>260</v>
      </c>
      <c r="C146" s="65" t="s">
        <v>2149</v>
      </c>
      <c r="D146" s="66">
        <v>3</v>
      </c>
      <c r="E146" s="67" t="s">
        <v>136</v>
      </c>
      <c r="F146" s="68">
        <v>35</v>
      </c>
      <c r="G146" s="65"/>
      <c r="H146" s="69"/>
      <c r="I146" s="70"/>
      <c r="J146" s="70"/>
      <c r="K146" s="34" t="s">
        <v>65</v>
      </c>
      <c r="L146" s="77">
        <v>146</v>
      </c>
      <c r="M146" s="77"/>
      <c r="N146" s="72"/>
      <c r="O146" s="79" t="s">
        <v>261</v>
      </c>
      <c r="P146" s="81">
        <v>43746.58175925926</v>
      </c>
      <c r="Q146" s="79" t="s">
        <v>337</v>
      </c>
      <c r="R146" s="83" t="s">
        <v>457</v>
      </c>
      <c r="S146" s="79" t="s">
        <v>528</v>
      </c>
      <c r="T146" s="79" t="s">
        <v>573</v>
      </c>
      <c r="U146" s="83" t="s">
        <v>621</v>
      </c>
      <c r="V146" s="83" t="s">
        <v>621</v>
      </c>
      <c r="W146" s="81">
        <v>43746.58175925926</v>
      </c>
      <c r="X146" s="83" t="s">
        <v>821</v>
      </c>
      <c r="Y146" s="79"/>
      <c r="Z146" s="79"/>
      <c r="AA146" s="85" t="s">
        <v>990</v>
      </c>
      <c r="AB146" s="79"/>
      <c r="AC146" s="79" t="b">
        <v>0</v>
      </c>
      <c r="AD146" s="79">
        <v>0</v>
      </c>
      <c r="AE146" s="85" t="s">
        <v>1066</v>
      </c>
      <c r="AF146" s="79" t="b">
        <v>0</v>
      </c>
      <c r="AG146" s="79" t="s">
        <v>1071</v>
      </c>
      <c r="AH146" s="79"/>
      <c r="AI146" s="85" t="s">
        <v>1066</v>
      </c>
      <c r="AJ146" s="79" t="b">
        <v>0</v>
      </c>
      <c r="AK146" s="79">
        <v>0</v>
      </c>
      <c r="AL146" s="85" t="s">
        <v>1066</v>
      </c>
      <c r="AM146" s="79" t="s">
        <v>1079</v>
      </c>
      <c r="AN146" s="79" t="b">
        <v>0</v>
      </c>
      <c r="AO146" s="85" t="s">
        <v>990</v>
      </c>
      <c r="AP146" s="79" t="s">
        <v>176</v>
      </c>
      <c r="AQ146" s="79">
        <v>0</v>
      </c>
      <c r="AR146" s="79">
        <v>0</v>
      </c>
      <c r="AS146" s="79"/>
      <c r="AT146" s="79"/>
      <c r="AU146" s="79"/>
      <c r="AV146" s="79"/>
      <c r="AW146" s="79"/>
      <c r="AX146" s="79"/>
      <c r="AY146" s="79"/>
      <c r="AZ146" s="79"/>
      <c r="BA146">
        <v>36</v>
      </c>
      <c r="BB146" s="78" t="str">
        <f>REPLACE(INDEX(GroupVertices[Group],MATCH(Edges[[#This Row],[Vertex 1]],GroupVertices[Vertex],0)),1,1,"")</f>
        <v>5</v>
      </c>
      <c r="BC146" s="78" t="str">
        <f>REPLACE(INDEX(GroupVertices[Group],MATCH(Edges[[#This Row],[Vertex 2]],GroupVertices[Vertex],0)),1,1,"")</f>
        <v>5</v>
      </c>
      <c r="BD146" s="48">
        <v>0</v>
      </c>
      <c r="BE146" s="49">
        <v>0</v>
      </c>
      <c r="BF146" s="48">
        <v>0</v>
      </c>
      <c r="BG146" s="49">
        <v>0</v>
      </c>
      <c r="BH146" s="48">
        <v>0</v>
      </c>
      <c r="BI146" s="49">
        <v>0</v>
      </c>
      <c r="BJ146" s="48">
        <v>20</v>
      </c>
      <c r="BK146" s="49">
        <v>100</v>
      </c>
      <c r="BL146" s="48">
        <v>20</v>
      </c>
    </row>
    <row r="147" spans="1:64" ht="15">
      <c r="A147" s="64" t="s">
        <v>251</v>
      </c>
      <c r="B147" s="64" t="s">
        <v>260</v>
      </c>
      <c r="C147" s="65" t="s">
        <v>2149</v>
      </c>
      <c r="D147" s="66">
        <v>3</v>
      </c>
      <c r="E147" s="67" t="s">
        <v>136</v>
      </c>
      <c r="F147" s="68">
        <v>35</v>
      </c>
      <c r="G147" s="65"/>
      <c r="H147" s="69"/>
      <c r="I147" s="70"/>
      <c r="J147" s="70"/>
      <c r="K147" s="34" t="s">
        <v>65</v>
      </c>
      <c r="L147" s="77">
        <v>147</v>
      </c>
      <c r="M147" s="77"/>
      <c r="N147" s="72"/>
      <c r="O147" s="79" t="s">
        <v>261</v>
      </c>
      <c r="P147" s="81">
        <v>43746.582395833335</v>
      </c>
      <c r="Q147" s="79" t="s">
        <v>338</v>
      </c>
      <c r="R147" s="83" t="s">
        <v>458</v>
      </c>
      <c r="S147" s="79" t="s">
        <v>528</v>
      </c>
      <c r="T147" s="79" t="s">
        <v>573</v>
      </c>
      <c r="U147" s="83" t="s">
        <v>622</v>
      </c>
      <c r="V147" s="83" t="s">
        <v>622</v>
      </c>
      <c r="W147" s="81">
        <v>43746.582395833335</v>
      </c>
      <c r="X147" s="83" t="s">
        <v>822</v>
      </c>
      <c r="Y147" s="79"/>
      <c r="Z147" s="79"/>
      <c r="AA147" s="85" t="s">
        <v>991</v>
      </c>
      <c r="AB147" s="79"/>
      <c r="AC147" s="79" t="b">
        <v>0</v>
      </c>
      <c r="AD147" s="79">
        <v>0</v>
      </c>
      <c r="AE147" s="85" t="s">
        <v>1066</v>
      </c>
      <c r="AF147" s="79" t="b">
        <v>0</v>
      </c>
      <c r="AG147" s="79" t="s">
        <v>1071</v>
      </c>
      <c r="AH147" s="79"/>
      <c r="AI147" s="85" t="s">
        <v>1066</v>
      </c>
      <c r="AJ147" s="79" t="b">
        <v>0</v>
      </c>
      <c r="AK147" s="79">
        <v>0</v>
      </c>
      <c r="AL147" s="85" t="s">
        <v>1066</v>
      </c>
      <c r="AM147" s="79" t="s">
        <v>1079</v>
      </c>
      <c r="AN147" s="79" t="b">
        <v>0</v>
      </c>
      <c r="AO147" s="85" t="s">
        <v>991</v>
      </c>
      <c r="AP147" s="79" t="s">
        <v>176</v>
      </c>
      <c r="AQ147" s="79">
        <v>0</v>
      </c>
      <c r="AR147" s="79">
        <v>0</v>
      </c>
      <c r="AS147" s="79"/>
      <c r="AT147" s="79"/>
      <c r="AU147" s="79"/>
      <c r="AV147" s="79"/>
      <c r="AW147" s="79"/>
      <c r="AX147" s="79"/>
      <c r="AY147" s="79"/>
      <c r="AZ147" s="79"/>
      <c r="BA147">
        <v>36</v>
      </c>
      <c r="BB147" s="78" t="str">
        <f>REPLACE(INDEX(GroupVertices[Group],MATCH(Edges[[#This Row],[Vertex 1]],GroupVertices[Vertex],0)),1,1,"")</f>
        <v>5</v>
      </c>
      <c r="BC147" s="78" t="str">
        <f>REPLACE(INDEX(GroupVertices[Group],MATCH(Edges[[#This Row],[Vertex 2]],GroupVertices[Vertex],0)),1,1,"")</f>
        <v>5</v>
      </c>
      <c r="BD147" s="48">
        <v>0</v>
      </c>
      <c r="BE147" s="49">
        <v>0</v>
      </c>
      <c r="BF147" s="48">
        <v>0</v>
      </c>
      <c r="BG147" s="49">
        <v>0</v>
      </c>
      <c r="BH147" s="48">
        <v>0</v>
      </c>
      <c r="BI147" s="49">
        <v>0</v>
      </c>
      <c r="BJ147" s="48">
        <v>19</v>
      </c>
      <c r="BK147" s="49">
        <v>100</v>
      </c>
      <c r="BL147" s="48">
        <v>19</v>
      </c>
    </row>
    <row r="148" spans="1:64" ht="15">
      <c r="A148" s="64" t="s">
        <v>251</v>
      </c>
      <c r="B148" s="64" t="s">
        <v>260</v>
      </c>
      <c r="C148" s="65" t="s">
        <v>2149</v>
      </c>
      <c r="D148" s="66">
        <v>3</v>
      </c>
      <c r="E148" s="67" t="s">
        <v>136</v>
      </c>
      <c r="F148" s="68">
        <v>35</v>
      </c>
      <c r="G148" s="65"/>
      <c r="H148" s="69"/>
      <c r="I148" s="70"/>
      <c r="J148" s="70"/>
      <c r="K148" s="34" t="s">
        <v>65</v>
      </c>
      <c r="L148" s="77">
        <v>148</v>
      </c>
      <c r="M148" s="77"/>
      <c r="N148" s="72"/>
      <c r="O148" s="79" t="s">
        <v>261</v>
      </c>
      <c r="P148" s="81">
        <v>43746.582870370374</v>
      </c>
      <c r="Q148" s="79" t="s">
        <v>339</v>
      </c>
      <c r="R148" s="83" t="s">
        <v>459</v>
      </c>
      <c r="S148" s="79" t="s">
        <v>528</v>
      </c>
      <c r="T148" s="79" t="s">
        <v>573</v>
      </c>
      <c r="U148" s="83" t="s">
        <v>623</v>
      </c>
      <c r="V148" s="83" t="s">
        <v>623</v>
      </c>
      <c r="W148" s="81">
        <v>43746.582870370374</v>
      </c>
      <c r="X148" s="83" t="s">
        <v>823</v>
      </c>
      <c r="Y148" s="79"/>
      <c r="Z148" s="79"/>
      <c r="AA148" s="85" t="s">
        <v>992</v>
      </c>
      <c r="AB148" s="79"/>
      <c r="AC148" s="79" t="b">
        <v>0</v>
      </c>
      <c r="AD148" s="79">
        <v>0</v>
      </c>
      <c r="AE148" s="85" t="s">
        <v>1066</v>
      </c>
      <c r="AF148" s="79" t="b">
        <v>0</v>
      </c>
      <c r="AG148" s="79" t="s">
        <v>1071</v>
      </c>
      <c r="AH148" s="79"/>
      <c r="AI148" s="85" t="s">
        <v>1066</v>
      </c>
      <c r="AJ148" s="79" t="b">
        <v>0</v>
      </c>
      <c r="AK148" s="79">
        <v>0</v>
      </c>
      <c r="AL148" s="85" t="s">
        <v>1066</v>
      </c>
      <c r="AM148" s="79" t="s">
        <v>1079</v>
      </c>
      <c r="AN148" s="79" t="b">
        <v>0</v>
      </c>
      <c r="AO148" s="85" t="s">
        <v>992</v>
      </c>
      <c r="AP148" s="79" t="s">
        <v>176</v>
      </c>
      <c r="AQ148" s="79">
        <v>0</v>
      </c>
      <c r="AR148" s="79">
        <v>0</v>
      </c>
      <c r="AS148" s="79"/>
      <c r="AT148" s="79"/>
      <c r="AU148" s="79"/>
      <c r="AV148" s="79"/>
      <c r="AW148" s="79"/>
      <c r="AX148" s="79"/>
      <c r="AY148" s="79"/>
      <c r="AZ148" s="79"/>
      <c r="BA148">
        <v>36</v>
      </c>
      <c r="BB148" s="78" t="str">
        <f>REPLACE(INDEX(GroupVertices[Group],MATCH(Edges[[#This Row],[Vertex 1]],GroupVertices[Vertex],0)),1,1,"")</f>
        <v>5</v>
      </c>
      <c r="BC148" s="78" t="str">
        <f>REPLACE(INDEX(GroupVertices[Group],MATCH(Edges[[#This Row],[Vertex 2]],GroupVertices[Vertex],0)),1,1,"")</f>
        <v>5</v>
      </c>
      <c r="BD148" s="48">
        <v>0</v>
      </c>
      <c r="BE148" s="49">
        <v>0</v>
      </c>
      <c r="BF148" s="48">
        <v>0</v>
      </c>
      <c r="BG148" s="49">
        <v>0</v>
      </c>
      <c r="BH148" s="48">
        <v>0</v>
      </c>
      <c r="BI148" s="49">
        <v>0</v>
      </c>
      <c r="BJ148" s="48">
        <v>19</v>
      </c>
      <c r="BK148" s="49">
        <v>100</v>
      </c>
      <c r="BL148" s="48">
        <v>19</v>
      </c>
    </row>
    <row r="149" spans="1:64" ht="15">
      <c r="A149" s="64" t="s">
        <v>251</v>
      </c>
      <c r="B149" s="64" t="s">
        <v>260</v>
      </c>
      <c r="C149" s="65" t="s">
        <v>2149</v>
      </c>
      <c r="D149" s="66">
        <v>3</v>
      </c>
      <c r="E149" s="67" t="s">
        <v>136</v>
      </c>
      <c r="F149" s="68">
        <v>35</v>
      </c>
      <c r="G149" s="65"/>
      <c r="H149" s="69"/>
      <c r="I149" s="70"/>
      <c r="J149" s="70"/>
      <c r="K149" s="34" t="s">
        <v>65</v>
      </c>
      <c r="L149" s="77">
        <v>149</v>
      </c>
      <c r="M149" s="77"/>
      <c r="N149" s="72"/>
      <c r="O149" s="79" t="s">
        <v>261</v>
      </c>
      <c r="P149" s="81">
        <v>43746.58356481481</v>
      </c>
      <c r="Q149" s="79" t="s">
        <v>340</v>
      </c>
      <c r="R149" s="83" t="s">
        <v>460</v>
      </c>
      <c r="S149" s="79" t="s">
        <v>528</v>
      </c>
      <c r="T149" s="79" t="s">
        <v>573</v>
      </c>
      <c r="U149" s="83" t="s">
        <v>624</v>
      </c>
      <c r="V149" s="83" t="s">
        <v>624</v>
      </c>
      <c r="W149" s="81">
        <v>43746.58356481481</v>
      </c>
      <c r="X149" s="83" t="s">
        <v>824</v>
      </c>
      <c r="Y149" s="79"/>
      <c r="Z149" s="79"/>
      <c r="AA149" s="85" t="s">
        <v>993</v>
      </c>
      <c r="AB149" s="79"/>
      <c r="AC149" s="79" t="b">
        <v>0</v>
      </c>
      <c r="AD149" s="79">
        <v>0</v>
      </c>
      <c r="AE149" s="85" t="s">
        <v>1066</v>
      </c>
      <c r="AF149" s="79" t="b">
        <v>0</v>
      </c>
      <c r="AG149" s="79" t="s">
        <v>1071</v>
      </c>
      <c r="AH149" s="79"/>
      <c r="AI149" s="85" t="s">
        <v>1066</v>
      </c>
      <c r="AJ149" s="79" t="b">
        <v>0</v>
      </c>
      <c r="AK149" s="79">
        <v>0</v>
      </c>
      <c r="AL149" s="85" t="s">
        <v>1066</v>
      </c>
      <c r="AM149" s="79" t="s">
        <v>1079</v>
      </c>
      <c r="AN149" s="79" t="b">
        <v>0</v>
      </c>
      <c r="AO149" s="85" t="s">
        <v>993</v>
      </c>
      <c r="AP149" s="79" t="s">
        <v>176</v>
      </c>
      <c r="AQ149" s="79">
        <v>0</v>
      </c>
      <c r="AR149" s="79">
        <v>0</v>
      </c>
      <c r="AS149" s="79"/>
      <c r="AT149" s="79"/>
      <c r="AU149" s="79"/>
      <c r="AV149" s="79"/>
      <c r="AW149" s="79"/>
      <c r="AX149" s="79"/>
      <c r="AY149" s="79"/>
      <c r="AZ149" s="79"/>
      <c r="BA149">
        <v>36</v>
      </c>
      <c r="BB149" s="78" t="str">
        <f>REPLACE(INDEX(GroupVertices[Group],MATCH(Edges[[#This Row],[Vertex 1]],GroupVertices[Vertex],0)),1,1,"")</f>
        <v>5</v>
      </c>
      <c r="BC149" s="78" t="str">
        <f>REPLACE(INDEX(GroupVertices[Group],MATCH(Edges[[#This Row],[Vertex 2]],GroupVertices[Vertex],0)),1,1,"")</f>
        <v>5</v>
      </c>
      <c r="BD149" s="48">
        <v>0</v>
      </c>
      <c r="BE149" s="49">
        <v>0</v>
      </c>
      <c r="BF149" s="48">
        <v>0</v>
      </c>
      <c r="BG149" s="49">
        <v>0</v>
      </c>
      <c r="BH149" s="48">
        <v>0</v>
      </c>
      <c r="BI149" s="49">
        <v>0</v>
      </c>
      <c r="BJ149" s="48">
        <v>17</v>
      </c>
      <c r="BK149" s="49">
        <v>100</v>
      </c>
      <c r="BL149" s="48">
        <v>17</v>
      </c>
    </row>
    <row r="150" spans="1:64" ht="15">
      <c r="A150" s="64" t="s">
        <v>251</v>
      </c>
      <c r="B150" s="64" t="s">
        <v>251</v>
      </c>
      <c r="C150" s="65" t="s">
        <v>2150</v>
      </c>
      <c r="D150" s="66">
        <v>3</v>
      </c>
      <c r="E150" s="67" t="s">
        <v>136</v>
      </c>
      <c r="F150" s="68">
        <v>35</v>
      </c>
      <c r="G150" s="65"/>
      <c r="H150" s="69"/>
      <c r="I150" s="70"/>
      <c r="J150" s="70"/>
      <c r="K150" s="34" t="s">
        <v>65</v>
      </c>
      <c r="L150" s="77">
        <v>150</v>
      </c>
      <c r="M150" s="77"/>
      <c r="N150" s="72"/>
      <c r="O150" s="79" t="s">
        <v>176</v>
      </c>
      <c r="P150" s="81">
        <v>43733.37861111111</v>
      </c>
      <c r="Q150" s="79" t="s">
        <v>341</v>
      </c>
      <c r="R150" s="83" t="s">
        <v>461</v>
      </c>
      <c r="S150" s="79" t="s">
        <v>528</v>
      </c>
      <c r="T150" s="79" t="s">
        <v>573</v>
      </c>
      <c r="U150" s="83" t="s">
        <v>625</v>
      </c>
      <c r="V150" s="83" t="s">
        <v>625</v>
      </c>
      <c r="W150" s="81">
        <v>43733.37861111111</v>
      </c>
      <c r="X150" s="83" t="s">
        <v>825</v>
      </c>
      <c r="Y150" s="79"/>
      <c r="Z150" s="79"/>
      <c r="AA150" s="85" t="s">
        <v>994</v>
      </c>
      <c r="AB150" s="79"/>
      <c r="AC150" s="79" t="b">
        <v>0</v>
      </c>
      <c r="AD150" s="79">
        <v>0</v>
      </c>
      <c r="AE150" s="85" t="s">
        <v>1066</v>
      </c>
      <c r="AF150" s="79" t="b">
        <v>0</v>
      </c>
      <c r="AG150" s="79" t="s">
        <v>1071</v>
      </c>
      <c r="AH150" s="79"/>
      <c r="AI150" s="85" t="s">
        <v>1066</v>
      </c>
      <c r="AJ150" s="79" t="b">
        <v>0</v>
      </c>
      <c r="AK150" s="79">
        <v>0</v>
      </c>
      <c r="AL150" s="85" t="s">
        <v>1066</v>
      </c>
      <c r="AM150" s="79" t="s">
        <v>1079</v>
      </c>
      <c r="AN150" s="79" t="b">
        <v>0</v>
      </c>
      <c r="AO150" s="85" t="s">
        <v>994</v>
      </c>
      <c r="AP150" s="79" t="s">
        <v>176</v>
      </c>
      <c r="AQ150" s="79">
        <v>0</v>
      </c>
      <c r="AR150" s="79">
        <v>0</v>
      </c>
      <c r="AS150" s="79"/>
      <c r="AT150" s="79"/>
      <c r="AU150" s="79"/>
      <c r="AV150" s="79"/>
      <c r="AW150" s="79"/>
      <c r="AX150" s="79"/>
      <c r="AY150" s="79"/>
      <c r="AZ150" s="79"/>
      <c r="BA150">
        <v>69</v>
      </c>
      <c r="BB150" s="78" t="str">
        <f>REPLACE(INDEX(GroupVertices[Group],MATCH(Edges[[#This Row],[Vertex 1]],GroupVertices[Vertex],0)),1,1,"")</f>
        <v>5</v>
      </c>
      <c r="BC150" s="78" t="str">
        <f>REPLACE(INDEX(GroupVertices[Group],MATCH(Edges[[#This Row],[Vertex 2]],GroupVertices[Vertex],0)),1,1,"")</f>
        <v>5</v>
      </c>
      <c r="BD150" s="48">
        <v>0</v>
      </c>
      <c r="BE150" s="49">
        <v>0</v>
      </c>
      <c r="BF150" s="48">
        <v>0</v>
      </c>
      <c r="BG150" s="49">
        <v>0</v>
      </c>
      <c r="BH150" s="48">
        <v>0</v>
      </c>
      <c r="BI150" s="49">
        <v>0</v>
      </c>
      <c r="BJ150" s="48">
        <v>12</v>
      </c>
      <c r="BK150" s="49">
        <v>100</v>
      </c>
      <c r="BL150" s="48">
        <v>12</v>
      </c>
    </row>
    <row r="151" spans="1:64" ht="15">
      <c r="A151" s="64" t="s">
        <v>251</v>
      </c>
      <c r="B151" s="64" t="s">
        <v>251</v>
      </c>
      <c r="C151" s="65" t="s">
        <v>2150</v>
      </c>
      <c r="D151" s="66">
        <v>3</v>
      </c>
      <c r="E151" s="67" t="s">
        <v>136</v>
      </c>
      <c r="F151" s="68">
        <v>35</v>
      </c>
      <c r="G151" s="65"/>
      <c r="H151" s="69"/>
      <c r="I151" s="70"/>
      <c r="J151" s="70"/>
      <c r="K151" s="34" t="s">
        <v>65</v>
      </c>
      <c r="L151" s="77">
        <v>151</v>
      </c>
      <c r="M151" s="77"/>
      <c r="N151" s="72"/>
      <c r="O151" s="79" t="s">
        <v>176</v>
      </c>
      <c r="P151" s="81">
        <v>43733.37899305556</v>
      </c>
      <c r="Q151" s="79" t="s">
        <v>342</v>
      </c>
      <c r="R151" s="83" t="s">
        <v>462</v>
      </c>
      <c r="S151" s="79" t="s">
        <v>528</v>
      </c>
      <c r="T151" s="79" t="s">
        <v>573</v>
      </c>
      <c r="U151" s="83" t="s">
        <v>626</v>
      </c>
      <c r="V151" s="83" t="s">
        <v>626</v>
      </c>
      <c r="W151" s="81">
        <v>43733.37899305556</v>
      </c>
      <c r="X151" s="83" t="s">
        <v>826</v>
      </c>
      <c r="Y151" s="79"/>
      <c r="Z151" s="79"/>
      <c r="AA151" s="85" t="s">
        <v>995</v>
      </c>
      <c r="AB151" s="79"/>
      <c r="AC151" s="79" t="b">
        <v>0</v>
      </c>
      <c r="AD151" s="79">
        <v>0</v>
      </c>
      <c r="AE151" s="85" t="s">
        <v>1066</v>
      </c>
      <c r="AF151" s="79" t="b">
        <v>0</v>
      </c>
      <c r="AG151" s="79" t="s">
        <v>1071</v>
      </c>
      <c r="AH151" s="79"/>
      <c r="AI151" s="85" t="s">
        <v>1066</v>
      </c>
      <c r="AJ151" s="79" t="b">
        <v>0</v>
      </c>
      <c r="AK151" s="79">
        <v>0</v>
      </c>
      <c r="AL151" s="85" t="s">
        <v>1066</v>
      </c>
      <c r="AM151" s="79" t="s">
        <v>1079</v>
      </c>
      <c r="AN151" s="79" t="b">
        <v>0</v>
      </c>
      <c r="AO151" s="85" t="s">
        <v>995</v>
      </c>
      <c r="AP151" s="79" t="s">
        <v>176</v>
      </c>
      <c r="AQ151" s="79">
        <v>0</v>
      </c>
      <c r="AR151" s="79">
        <v>0</v>
      </c>
      <c r="AS151" s="79"/>
      <c r="AT151" s="79"/>
      <c r="AU151" s="79"/>
      <c r="AV151" s="79"/>
      <c r="AW151" s="79"/>
      <c r="AX151" s="79"/>
      <c r="AY151" s="79"/>
      <c r="AZ151" s="79"/>
      <c r="BA151">
        <v>69</v>
      </c>
      <c r="BB151" s="78" t="str">
        <f>REPLACE(INDEX(GroupVertices[Group],MATCH(Edges[[#This Row],[Vertex 1]],GroupVertices[Vertex],0)),1,1,"")</f>
        <v>5</v>
      </c>
      <c r="BC151" s="78" t="str">
        <f>REPLACE(INDEX(GroupVertices[Group],MATCH(Edges[[#This Row],[Vertex 2]],GroupVertices[Vertex],0)),1,1,"")</f>
        <v>5</v>
      </c>
      <c r="BD151" s="48">
        <v>0</v>
      </c>
      <c r="BE151" s="49">
        <v>0</v>
      </c>
      <c r="BF151" s="48">
        <v>0</v>
      </c>
      <c r="BG151" s="49">
        <v>0</v>
      </c>
      <c r="BH151" s="48">
        <v>0</v>
      </c>
      <c r="BI151" s="49">
        <v>0</v>
      </c>
      <c r="BJ151" s="48">
        <v>20</v>
      </c>
      <c r="BK151" s="49">
        <v>100</v>
      </c>
      <c r="BL151" s="48">
        <v>20</v>
      </c>
    </row>
    <row r="152" spans="1:64" ht="15">
      <c r="A152" s="64" t="s">
        <v>251</v>
      </c>
      <c r="B152" s="64" t="s">
        <v>251</v>
      </c>
      <c r="C152" s="65" t="s">
        <v>2150</v>
      </c>
      <c r="D152" s="66">
        <v>3</v>
      </c>
      <c r="E152" s="67" t="s">
        <v>136</v>
      </c>
      <c r="F152" s="68">
        <v>35</v>
      </c>
      <c r="G152" s="65"/>
      <c r="H152" s="69"/>
      <c r="I152" s="70"/>
      <c r="J152" s="70"/>
      <c r="K152" s="34" t="s">
        <v>65</v>
      </c>
      <c r="L152" s="77">
        <v>152</v>
      </c>
      <c r="M152" s="77"/>
      <c r="N152" s="72"/>
      <c r="O152" s="79" t="s">
        <v>176</v>
      </c>
      <c r="P152" s="81">
        <v>43733.37923611111</v>
      </c>
      <c r="Q152" s="79" t="s">
        <v>343</v>
      </c>
      <c r="R152" s="83" t="s">
        <v>463</v>
      </c>
      <c r="S152" s="79" t="s">
        <v>528</v>
      </c>
      <c r="T152" s="79" t="s">
        <v>573</v>
      </c>
      <c r="U152" s="83" t="s">
        <v>627</v>
      </c>
      <c r="V152" s="83" t="s">
        <v>627</v>
      </c>
      <c r="W152" s="81">
        <v>43733.37923611111</v>
      </c>
      <c r="X152" s="83" t="s">
        <v>827</v>
      </c>
      <c r="Y152" s="79"/>
      <c r="Z152" s="79"/>
      <c r="AA152" s="85" t="s">
        <v>996</v>
      </c>
      <c r="AB152" s="79"/>
      <c r="AC152" s="79" t="b">
        <v>0</v>
      </c>
      <c r="AD152" s="79">
        <v>0</v>
      </c>
      <c r="AE152" s="85" t="s">
        <v>1066</v>
      </c>
      <c r="AF152" s="79" t="b">
        <v>0</v>
      </c>
      <c r="AG152" s="79" t="s">
        <v>1071</v>
      </c>
      <c r="AH152" s="79"/>
      <c r="AI152" s="85" t="s">
        <v>1066</v>
      </c>
      <c r="AJ152" s="79" t="b">
        <v>0</v>
      </c>
      <c r="AK152" s="79">
        <v>0</v>
      </c>
      <c r="AL152" s="85" t="s">
        <v>1066</v>
      </c>
      <c r="AM152" s="79" t="s">
        <v>1079</v>
      </c>
      <c r="AN152" s="79" t="b">
        <v>0</v>
      </c>
      <c r="AO152" s="85" t="s">
        <v>996</v>
      </c>
      <c r="AP152" s="79" t="s">
        <v>176</v>
      </c>
      <c r="AQ152" s="79">
        <v>0</v>
      </c>
      <c r="AR152" s="79">
        <v>0</v>
      </c>
      <c r="AS152" s="79"/>
      <c r="AT152" s="79"/>
      <c r="AU152" s="79"/>
      <c r="AV152" s="79"/>
      <c r="AW152" s="79"/>
      <c r="AX152" s="79"/>
      <c r="AY152" s="79"/>
      <c r="AZ152" s="79"/>
      <c r="BA152">
        <v>69</v>
      </c>
      <c r="BB152" s="78" t="str">
        <f>REPLACE(INDEX(GroupVertices[Group],MATCH(Edges[[#This Row],[Vertex 1]],GroupVertices[Vertex],0)),1,1,"")</f>
        <v>5</v>
      </c>
      <c r="BC152" s="78" t="str">
        <f>REPLACE(INDEX(GroupVertices[Group],MATCH(Edges[[#This Row],[Vertex 2]],GroupVertices[Vertex],0)),1,1,"")</f>
        <v>5</v>
      </c>
      <c r="BD152" s="48">
        <v>0</v>
      </c>
      <c r="BE152" s="49">
        <v>0</v>
      </c>
      <c r="BF152" s="48">
        <v>0</v>
      </c>
      <c r="BG152" s="49">
        <v>0</v>
      </c>
      <c r="BH152" s="48">
        <v>0</v>
      </c>
      <c r="BI152" s="49">
        <v>0</v>
      </c>
      <c r="BJ152" s="48">
        <v>17</v>
      </c>
      <c r="BK152" s="49">
        <v>100</v>
      </c>
      <c r="BL152" s="48">
        <v>17</v>
      </c>
    </row>
    <row r="153" spans="1:64" ht="15">
      <c r="A153" s="64" t="s">
        <v>251</v>
      </c>
      <c r="B153" s="64" t="s">
        <v>251</v>
      </c>
      <c r="C153" s="65" t="s">
        <v>2150</v>
      </c>
      <c r="D153" s="66">
        <v>3</v>
      </c>
      <c r="E153" s="67" t="s">
        <v>136</v>
      </c>
      <c r="F153" s="68">
        <v>35</v>
      </c>
      <c r="G153" s="65"/>
      <c r="H153" s="69"/>
      <c r="I153" s="70"/>
      <c r="J153" s="70"/>
      <c r="K153" s="34" t="s">
        <v>65</v>
      </c>
      <c r="L153" s="77">
        <v>153</v>
      </c>
      <c r="M153" s="77"/>
      <c r="N153" s="72"/>
      <c r="O153" s="79" t="s">
        <v>176</v>
      </c>
      <c r="P153" s="81">
        <v>43733.37945601852</v>
      </c>
      <c r="Q153" s="79" t="s">
        <v>344</v>
      </c>
      <c r="R153" s="83" t="s">
        <v>464</v>
      </c>
      <c r="S153" s="79" t="s">
        <v>528</v>
      </c>
      <c r="T153" s="79" t="s">
        <v>573</v>
      </c>
      <c r="U153" s="83" t="s">
        <v>628</v>
      </c>
      <c r="V153" s="83" t="s">
        <v>628</v>
      </c>
      <c r="W153" s="81">
        <v>43733.37945601852</v>
      </c>
      <c r="X153" s="83" t="s">
        <v>828</v>
      </c>
      <c r="Y153" s="79"/>
      <c r="Z153" s="79"/>
      <c r="AA153" s="85" t="s">
        <v>997</v>
      </c>
      <c r="AB153" s="79"/>
      <c r="AC153" s="79" t="b">
        <v>0</v>
      </c>
      <c r="AD153" s="79">
        <v>0</v>
      </c>
      <c r="AE153" s="85" t="s">
        <v>1066</v>
      </c>
      <c r="AF153" s="79" t="b">
        <v>0</v>
      </c>
      <c r="AG153" s="79" t="s">
        <v>1071</v>
      </c>
      <c r="AH153" s="79"/>
      <c r="AI153" s="85" t="s">
        <v>1066</v>
      </c>
      <c r="AJ153" s="79" t="b">
        <v>0</v>
      </c>
      <c r="AK153" s="79">
        <v>0</v>
      </c>
      <c r="AL153" s="85" t="s">
        <v>1066</v>
      </c>
      <c r="AM153" s="79" t="s">
        <v>1079</v>
      </c>
      <c r="AN153" s="79" t="b">
        <v>0</v>
      </c>
      <c r="AO153" s="85" t="s">
        <v>997</v>
      </c>
      <c r="AP153" s="79" t="s">
        <v>176</v>
      </c>
      <c r="AQ153" s="79">
        <v>0</v>
      </c>
      <c r="AR153" s="79">
        <v>0</v>
      </c>
      <c r="AS153" s="79"/>
      <c r="AT153" s="79"/>
      <c r="AU153" s="79"/>
      <c r="AV153" s="79"/>
      <c r="AW153" s="79"/>
      <c r="AX153" s="79"/>
      <c r="AY153" s="79"/>
      <c r="AZ153" s="79"/>
      <c r="BA153">
        <v>69</v>
      </c>
      <c r="BB153" s="78" t="str">
        <f>REPLACE(INDEX(GroupVertices[Group],MATCH(Edges[[#This Row],[Vertex 1]],GroupVertices[Vertex],0)),1,1,"")</f>
        <v>5</v>
      </c>
      <c r="BC153" s="78" t="str">
        <f>REPLACE(INDEX(GroupVertices[Group],MATCH(Edges[[#This Row],[Vertex 2]],GroupVertices[Vertex],0)),1,1,"")</f>
        <v>5</v>
      </c>
      <c r="BD153" s="48">
        <v>0</v>
      </c>
      <c r="BE153" s="49">
        <v>0</v>
      </c>
      <c r="BF153" s="48">
        <v>0</v>
      </c>
      <c r="BG153" s="49">
        <v>0</v>
      </c>
      <c r="BH153" s="48">
        <v>0</v>
      </c>
      <c r="BI153" s="49">
        <v>0</v>
      </c>
      <c r="BJ153" s="48">
        <v>15</v>
      </c>
      <c r="BK153" s="49">
        <v>100</v>
      </c>
      <c r="BL153" s="48">
        <v>15</v>
      </c>
    </row>
    <row r="154" spans="1:64" ht="15">
      <c r="A154" s="64" t="s">
        <v>251</v>
      </c>
      <c r="B154" s="64" t="s">
        <v>251</v>
      </c>
      <c r="C154" s="65" t="s">
        <v>2150</v>
      </c>
      <c r="D154" s="66">
        <v>3</v>
      </c>
      <c r="E154" s="67" t="s">
        <v>136</v>
      </c>
      <c r="F154" s="68">
        <v>35</v>
      </c>
      <c r="G154" s="65"/>
      <c r="H154" s="69"/>
      <c r="I154" s="70"/>
      <c r="J154" s="70"/>
      <c r="K154" s="34" t="s">
        <v>65</v>
      </c>
      <c r="L154" s="77">
        <v>154</v>
      </c>
      <c r="M154" s="77"/>
      <c r="N154" s="72"/>
      <c r="O154" s="79" t="s">
        <v>176</v>
      </c>
      <c r="P154" s="81">
        <v>43733.379641203705</v>
      </c>
      <c r="Q154" s="79" t="s">
        <v>345</v>
      </c>
      <c r="R154" s="83" t="s">
        <v>465</v>
      </c>
      <c r="S154" s="79" t="s">
        <v>528</v>
      </c>
      <c r="T154" s="79" t="s">
        <v>573</v>
      </c>
      <c r="U154" s="83" t="s">
        <v>629</v>
      </c>
      <c r="V154" s="83" t="s">
        <v>629</v>
      </c>
      <c r="W154" s="81">
        <v>43733.379641203705</v>
      </c>
      <c r="X154" s="83" t="s">
        <v>829</v>
      </c>
      <c r="Y154" s="79"/>
      <c r="Z154" s="79"/>
      <c r="AA154" s="85" t="s">
        <v>998</v>
      </c>
      <c r="AB154" s="79"/>
      <c r="AC154" s="79" t="b">
        <v>0</v>
      </c>
      <c r="AD154" s="79">
        <v>0</v>
      </c>
      <c r="AE154" s="85" t="s">
        <v>1066</v>
      </c>
      <c r="AF154" s="79" t="b">
        <v>0</v>
      </c>
      <c r="AG154" s="79" t="s">
        <v>1071</v>
      </c>
      <c r="AH154" s="79"/>
      <c r="AI154" s="85" t="s">
        <v>1066</v>
      </c>
      <c r="AJ154" s="79" t="b">
        <v>0</v>
      </c>
      <c r="AK154" s="79">
        <v>0</v>
      </c>
      <c r="AL154" s="85" t="s">
        <v>1066</v>
      </c>
      <c r="AM154" s="79" t="s">
        <v>1079</v>
      </c>
      <c r="AN154" s="79" t="b">
        <v>0</v>
      </c>
      <c r="AO154" s="85" t="s">
        <v>998</v>
      </c>
      <c r="AP154" s="79" t="s">
        <v>176</v>
      </c>
      <c r="AQ154" s="79">
        <v>0</v>
      </c>
      <c r="AR154" s="79">
        <v>0</v>
      </c>
      <c r="AS154" s="79"/>
      <c r="AT154" s="79"/>
      <c r="AU154" s="79"/>
      <c r="AV154" s="79"/>
      <c r="AW154" s="79"/>
      <c r="AX154" s="79"/>
      <c r="AY154" s="79"/>
      <c r="AZ154" s="79"/>
      <c r="BA154">
        <v>69</v>
      </c>
      <c r="BB154" s="78" t="str">
        <f>REPLACE(INDEX(GroupVertices[Group],MATCH(Edges[[#This Row],[Vertex 1]],GroupVertices[Vertex],0)),1,1,"")</f>
        <v>5</v>
      </c>
      <c r="BC154" s="78" t="str">
        <f>REPLACE(INDEX(GroupVertices[Group],MATCH(Edges[[#This Row],[Vertex 2]],GroupVertices[Vertex],0)),1,1,"")</f>
        <v>5</v>
      </c>
      <c r="BD154" s="48">
        <v>0</v>
      </c>
      <c r="BE154" s="49">
        <v>0</v>
      </c>
      <c r="BF154" s="48">
        <v>0</v>
      </c>
      <c r="BG154" s="49">
        <v>0</v>
      </c>
      <c r="BH154" s="48">
        <v>0</v>
      </c>
      <c r="BI154" s="49">
        <v>0</v>
      </c>
      <c r="BJ154" s="48">
        <v>19</v>
      </c>
      <c r="BK154" s="49">
        <v>100</v>
      </c>
      <c r="BL154" s="48">
        <v>19</v>
      </c>
    </row>
    <row r="155" spans="1:64" ht="15">
      <c r="A155" s="64" t="s">
        <v>251</v>
      </c>
      <c r="B155" s="64" t="s">
        <v>251</v>
      </c>
      <c r="C155" s="65" t="s">
        <v>2150</v>
      </c>
      <c r="D155" s="66">
        <v>3</v>
      </c>
      <c r="E155" s="67" t="s">
        <v>136</v>
      </c>
      <c r="F155" s="68">
        <v>35</v>
      </c>
      <c r="G155" s="65"/>
      <c r="H155" s="69"/>
      <c r="I155" s="70"/>
      <c r="J155" s="70"/>
      <c r="K155" s="34" t="s">
        <v>65</v>
      </c>
      <c r="L155" s="77">
        <v>155</v>
      </c>
      <c r="M155" s="77"/>
      <c r="N155" s="72"/>
      <c r="O155" s="79" t="s">
        <v>176</v>
      </c>
      <c r="P155" s="81">
        <v>43733.58755787037</v>
      </c>
      <c r="Q155" s="79" t="s">
        <v>346</v>
      </c>
      <c r="R155" s="83" t="s">
        <v>466</v>
      </c>
      <c r="S155" s="79" t="s">
        <v>528</v>
      </c>
      <c r="T155" s="79" t="s">
        <v>573</v>
      </c>
      <c r="U155" s="83" t="s">
        <v>630</v>
      </c>
      <c r="V155" s="83" t="s">
        <v>630</v>
      </c>
      <c r="W155" s="81">
        <v>43733.58755787037</v>
      </c>
      <c r="X155" s="83" t="s">
        <v>830</v>
      </c>
      <c r="Y155" s="79"/>
      <c r="Z155" s="79"/>
      <c r="AA155" s="85" t="s">
        <v>999</v>
      </c>
      <c r="AB155" s="79"/>
      <c r="AC155" s="79" t="b">
        <v>0</v>
      </c>
      <c r="AD155" s="79">
        <v>0</v>
      </c>
      <c r="AE155" s="85" t="s">
        <v>1066</v>
      </c>
      <c r="AF155" s="79" t="b">
        <v>0</v>
      </c>
      <c r="AG155" s="79" t="s">
        <v>1071</v>
      </c>
      <c r="AH155" s="79"/>
      <c r="AI155" s="85" t="s">
        <v>1066</v>
      </c>
      <c r="AJ155" s="79" t="b">
        <v>0</v>
      </c>
      <c r="AK155" s="79">
        <v>0</v>
      </c>
      <c r="AL155" s="85" t="s">
        <v>1066</v>
      </c>
      <c r="AM155" s="79" t="s">
        <v>1079</v>
      </c>
      <c r="AN155" s="79" t="b">
        <v>0</v>
      </c>
      <c r="AO155" s="85" t="s">
        <v>999</v>
      </c>
      <c r="AP155" s="79" t="s">
        <v>176</v>
      </c>
      <c r="AQ155" s="79">
        <v>0</v>
      </c>
      <c r="AR155" s="79">
        <v>0</v>
      </c>
      <c r="AS155" s="79"/>
      <c r="AT155" s="79"/>
      <c r="AU155" s="79"/>
      <c r="AV155" s="79"/>
      <c r="AW155" s="79"/>
      <c r="AX155" s="79"/>
      <c r="AY155" s="79"/>
      <c r="AZ155" s="79"/>
      <c r="BA155">
        <v>69</v>
      </c>
      <c r="BB155" s="78" t="str">
        <f>REPLACE(INDEX(GroupVertices[Group],MATCH(Edges[[#This Row],[Vertex 1]],GroupVertices[Vertex],0)),1,1,"")</f>
        <v>5</v>
      </c>
      <c r="BC155" s="78" t="str">
        <f>REPLACE(INDEX(GroupVertices[Group],MATCH(Edges[[#This Row],[Vertex 2]],GroupVertices[Vertex],0)),1,1,"")</f>
        <v>5</v>
      </c>
      <c r="BD155" s="48">
        <v>0</v>
      </c>
      <c r="BE155" s="49">
        <v>0</v>
      </c>
      <c r="BF155" s="48">
        <v>0</v>
      </c>
      <c r="BG155" s="49">
        <v>0</v>
      </c>
      <c r="BH155" s="48">
        <v>0</v>
      </c>
      <c r="BI155" s="49">
        <v>0</v>
      </c>
      <c r="BJ155" s="48">
        <v>25</v>
      </c>
      <c r="BK155" s="49">
        <v>100</v>
      </c>
      <c r="BL155" s="48">
        <v>25</v>
      </c>
    </row>
    <row r="156" spans="1:64" ht="15">
      <c r="A156" s="64" t="s">
        <v>251</v>
      </c>
      <c r="B156" s="64" t="s">
        <v>251</v>
      </c>
      <c r="C156" s="65" t="s">
        <v>2150</v>
      </c>
      <c r="D156" s="66">
        <v>3</v>
      </c>
      <c r="E156" s="67" t="s">
        <v>136</v>
      </c>
      <c r="F156" s="68">
        <v>35</v>
      </c>
      <c r="G156" s="65"/>
      <c r="H156" s="69"/>
      <c r="I156" s="70"/>
      <c r="J156" s="70"/>
      <c r="K156" s="34" t="s">
        <v>65</v>
      </c>
      <c r="L156" s="77">
        <v>156</v>
      </c>
      <c r="M156" s="77"/>
      <c r="N156" s="72"/>
      <c r="O156" s="79" t="s">
        <v>176</v>
      </c>
      <c r="P156" s="81">
        <v>43733.58810185185</v>
      </c>
      <c r="Q156" s="79" t="s">
        <v>347</v>
      </c>
      <c r="R156" s="83" t="s">
        <v>467</v>
      </c>
      <c r="S156" s="79" t="s">
        <v>528</v>
      </c>
      <c r="T156" s="79" t="s">
        <v>573</v>
      </c>
      <c r="U156" s="83" t="s">
        <v>631</v>
      </c>
      <c r="V156" s="83" t="s">
        <v>631</v>
      </c>
      <c r="W156" s="81">
        <v>43733.58810185185</v>
      </c>
      <c r="X156" s="83" t="s">
        <v>831</v>
      </c>
      <c r="Y156" s="79"/>
      <c r="Z156" s="79"/>
      <c r="AA156" s="85" t="s">
        <v>1000</v>
      </c>
      <c r="AB156" s="79"/>
      <c r="AC156" s="79" t="b">
        <v>0</v>
      </c>
      <c r="AD156" s="79">
        <v>0</v>
      </c>
      <c r="AE156" s="85" t="s">
        <v>1066</v>
      </c>
      <c r="AF156" s="79" t="b">
        <v>0</v>
      </c>
      <c r="AG156" s="79" t="s">
        <v>1071</v>
      </c>
      <c r="AH156" s="79"/>
      <c r="AI156" s="85" t="s">
        <v>1066</v>
      </c>
      <c r="AJ156" s="79" t="b">
        <v>0</v>
      </c>
      <c r="AK156" s="79">
        <v>0</v>
      </c>
      <c r="AL156" s="85" t="s">
        <v>1066</v>
      </c>
      <c r="AM156" s="79" t="s">
        <v>1079</v>
      </c>
      <c r="AN156" s="79" t="b">
        <v>0</v>
      </c>
      <c r="AO156" s="85" t="s">
        <v>1000</v>
      </c>
      <c r="AP156" s="79" t="s">
        <v>176</v>
      </c>
      <c r="AQ156" s="79">
        <v>0</v>
      </c>
      <c r="AR156" s="79">
        <v>0</v>
      </c>
      <c r="AS156" s="79"/>
      <c r="AT156" s="79"/>
      <c r="AU156" s="79"/>
      <c r="AV156" s="79"/>
      <c r="AW156" s="79"/>
      <c r="AX156" s="79"/>
      <c r="AY156" s="79"/>
      <c r="AZ156" s="79"/>
      <c r="BA156">
        <v>69</v>
      </c>
      <c r="BB156" s="78" t="str">
        <f>REPLACE(INDEX(GroupVertices[Group],MATCH(Edges[[#This Row],[Vertex 1]],GroupVertices[Vertex],0)),1,1,"")</f>
        <v>5</v>
      </c>
      <c r="BC156" s="78" t="str">
        <f>REPLACE(INDEX(GroupVertices[Group],MATCH(Edges[[#This Row],[Vertex 2]],GroupVertices[Vertex],0)),1,1,"")</f>
        <v>5</v>
      </c>
      <c r="BD156" s="48">
        <v>0</v>
      </c>
      <c r="BE156" s="49">
        <v>0</v>
      </c>
      <c r="BF156" s="48">
        <v>0</v>
      </c>
      <c r="BG156" s="49">
        <v>0</v>
      </c>
      <c r="BH156" s="48">
        <v>0</v>
      </c>
      <c r="BI156" s="49">
        <v>0</v>
      </c>
      <c r="BJ156" s="48">
        <v>17</v>
      </c>
      <c r="BK156" s="49">
        <v>100</v>
      </c>
      <c r="BL156" s="48">
        <v>17</v>
      </c>
    </row>
    <row r="157" spans="1:64" ht="15">
      <c r="A157" s="64" t="s">
        <v>251</v>
      </c>
      <c r="B157" s="64" t="s">
        <v>251</v>
      </c>
      <c r="C157" s="65" t="s">
        <v>2150</v>
      </c>
      <c r="D157" s="66">
        <v>3</v>
      </c>
      <c r="E157" s="67" t="s">
        <v>136</v>
      </c>
      <c r="F157" s="68">
        <v>35</v>
      </c>
      <c r="G157" s="65"/>
      <c r="H157" s="69"/>
      <c r="I157" s="70"/>
      <c r="J157" s="70"/>
      <c r="K157" s="34" t="s">
        <v>65</v>
      </c>
      <c r="L157" s="77">
        <v>157</v>
      </c>
      <c r="M157" s="77"/>
      <c r="N157" s="72"/>
      <c r="O157" s="79" t="s">
        <v>176</v>
      </c>
      <c r="P157" s="81">
        <v>43733.58877314815</v>
      </c>
      <c r="Q157" s="79" t="s">
        <v>348</v>
      </c>
      <c r="R157" s="83" t="s">
        <v>468</v>
      </c>
      <c r="S157" s="79" t="s">
        <v>528</v>
      </c>
      <c r="T157" s="79" t="s">
        <v>573</v>
      </c>
      <c r="U157" s="83" t="s">
        <v>632</v>
      </c>
      <c r="V157" s="83" t="s">
        <v>632</v>
      </c>
      <c r="W157" s="81">
        <v>43733.58877314815</v>
      </c>
      <c r="X157" s="83" t="s">
        <v>832</v>
      </c>
      <c r="Y157" s="79"/>
      <c r="Z157" s="79"/>
      <c r="AA157" s="85" t="s">
        <v>1001</v>
      </c>
      <c r="AB157" s="79"/>
      <c r="AC157" s="79" t="b">
        <v>0</v>
      </c>
      <c r="AD157" s="79">
        <v>0</v>
      </c>
      <c r="AE157" s="85" t="s">
        <v>1066</v>
      </c>
      <c r="AF157" s="79" t="b">
        <v>0</v>
      </c>
      <c r="AG157" s="79" t="s">
        <v>1071</v>
      </c>
      <c r="AH157" s="79"/>
      <c r="AI157" s="85" t="s">
        <v>1066</v>
      </c>
      <c r="AJ157" s="79" t="b">
        <v>0</v>
      </c>
      <c r="AK157" s="79">
        <v>0</v>
      </c>
      <c r="AL157" s="85" t="s">
        <v>1066</v>
      </c>
      <c r="AM157" s="79" t="s">
        <v>1079</v>
      </c>
      <c r="AN157" s="79" t="b">
        <v>0</v>
      </c>
      <c r="AO157" s="85" t="s">
        <v>1001</v>
      </c>
      <c r="AP157" s="79" t="s">
        <v>176</v>
      </c>
      <c r="AQ157" s="79">
        <v>0</v>
      </c>
      <c r="AR157" s="79">
        <v>0</v>
      </c>
      <c r="AS157" s="79"/>
      <c r="AT157" s="79"/>
      <c r="AU157" s="79"/>
      <c r="AV157" s="79"/>
      <c r="AW157" s="79"/>
      <c r="AX157" s="79"/>
      <c r="AY157" s="79"/>
      <c r="AZ157" s="79"/>
      <c r="BA157">
        <v>69</v>
      </c>
      <c r="BB157" s="78" t="str">
        <f>REPLACE(INDEX(GroupVertices[Group],MATCH(Edges[[#This Row],[Vertex 1]],GroupVertices[Vertex],0)),1,1,"")</f>
        <v>5</v>
      </c>
      <c r="BC157" s="78" t="str">
        <f>REPLACE(INDEX(GroupVertices[Group],MATCH(Edges[[#This Row],[Vertex 2]],GroupVertices[Vertex],0)),1,1,"")</f>
        <v>5</v>
      </c>
      <c r="BD157" s="48">
        <v>0</v>
      </c>
      <c r="BE157" s="49">
        <v>0</v>
      </c>
      <c r="BF157" s="48">
        <v>0</v>
      </c>
      <c r="BG157" s="49">
        <v>0</v>
      </c>
      <c r="BH157" s="48">
        <v>0</v>
      </c>
      <c r="BI157" s="49">
        <v>0</v>
      </c>
      <c r="BJ157" s="48">
        <v>21</v>
      </c>
      <c r="BK157" s="49">
        <v>100</v>
      </c>
      <c r="BL157" s="48">
        <v>21</v>
      </c>
    </row>
    <row r="158" spans="1:64" ht="15">
      <c r="A158" s="64" t="s">
        <v>251</v>
      </c>
      <c r="B158" s="64" t="s">
        <v>251</v>
      </c>
      <c r="C158" s="65" t="s">
        <v>2150</v>
      </c>
      <c r="D158" s="66">
        <v>3</v>
      </c>
      <c r="E158" s="67" t="s">
        <v>136</v>
      </c>
      <c r="F158" s="68">
        <v>35</v>
      </c>
      <c r="G158" s="65"/>
      <c r="H158" s="69"/>
      <c r="I158" s="70"/>
      <c r="J158" s="70"/>
      <c r="K158" s="34" t="s">
        <v>65</v>
      </c>
      <c r="L158" s="77">
        <v>158</v>
      </c>
      <c r="M158" s="77"/>
      <c r="N158" s="72"/>
      <c r="O158" s="79" t="s">
        <v>176</v>
      </c>
      <c r="P158" s="81">
        <v>43733.589050925926</v>
      </c>
      <c r="Q158" s="79" t="s">
        <v>349</v>
      </c>
      <c r="R158" s="83" t="s">
        <v>469</v>
      </c>
      <c r="S158" s="79" t="s">
        <v>528</v>
      </c>
      <c r="T158" s="79" t="s">
        <v>573</v>
      </c>
      <c r="U158" s="83" t="s">
        <v>633</v>
      </c>
      <c r="V158" s="83" t="s">
        <v>633</v>
      </c>
      <c r="W158" s="81">
        <v>43733.589050925926</v>
      </c>
      <c r="X158" s="83" t="s">
        <v>833</v>
      </c>
      <c r="Y158" s="79"/>
      <c r="Z158" s="79"/>
      <c r="AA158" s="85" t="s">
        <v>1002</v>
      </c>
      <c r="AB158" s="79"/>
      <c r="AC158" s="79" t="b">
        <v>0</v>
      </c>
      <c r="AD158" s="79">
        <v>0</v>
      </c>
      <c r="AE158" s="85" t="s">
        <v>1066</v>
      </c>
      <c r="AF158" s="79" t="b">
        <v>0</v>
      </c>
      <c r="AG158" s="79" t="s">
        <v>1071</v>
      </c>
      <c r="AH158" s="79"/>
      <c r="AI158" s="85" t="s">
        <v>1066</v>
      </c>
      <c r="AJ158" s="79" t="b">
        <v>0</v>
      </c>
      <c r="AK158" s="79">
        <v>0</v>
      </c>
      <c r="AL158" s="85" t="s">
        <v>1066</v>
      </c>
      <c r="AM158" s="79" t="s">
        <v>1079</v>
      </c>
      <c r="AN158" s="79" t="b">
        <v>0</v>
      </c>
      <c r="AO158" s="85" t="s">
        <v>1002</v>
      </c>
      <c r="AP158" s="79" t="s">
        <v>176</v>
      </c>
      <c r="AQ158" s="79">
        <v>0</v>
      </c>
      <c r="AR158" s="79">
        <v>0</v>
      </c>
      <c r="AS158" s="79"/>
      <c r="AT158" s="79"/>
      <c r="AU158" s="79"/>
      <c r="AV158" s="79"/>
      <c r="AW158" s="79"/>
      <c r="AX158" s="79"/>
      <c r="AY158" s="79"/>
      <c r="AZ158" s="79"/>
      <c r="BA158">
        <v>69</v>
      </c>
      <c r="BB158" s="78" t="str">
        <f>REPLACE(INDEX(GroupVertices[Group],MATCH(Edges[[#This Row],[Vertex 1]],GroupVertices[Vertex],0)),1,1,"")</f>
        <v>5</v>
      </c>
      <c r="BC158" s="78" t="str">
        <f>REPLACE(INDEX(GroupVertices[Group],MATCH(Edges[[#This Row],[Vertex 2]],GroupVertices[Vertex],0)),1,1,"")</f>
        <v>5</v>
      </c>
      <c r="BD158" s="48">
        <v>0</v>
      </c>
      <c r="BE158" s="49">
        <v>0</v>
      </c>
      <c r="BF158" s="48">
        <v>0</v>
      </c>
      <c r="BG158" s="49">
        <v>0</v>
      </c>
      <c r="BH158" s="48">
        <v>0</v>
      </c>
      <c r="BI158" s="49">
        <v>0</v>
      </c>
      <c r="BJ158" s="48">
        <v>15</v>
      </c>
      <c r="BK158" s="49">
        <v>100</v>
      </c>
      <c r="BL158" s="48">
        <v>15</v>
      </c>
    </row>
    <row r="159" spans="1:64" ht="15">
      <c r="A159" s="64" t="s">
        <v>251</v>
      </c>
      <c r="B159" s="64" t="s">
        <v>251</v>
      </c>
      <c r="C159" s="65" t="s">
        <v>2150</v>
      </c>
      <c r="D159" s="66">
        <v>3</v>
      </c>
      <c r="E159" s="67" t="s">
        <v>136</v>
      </c>
      <c r="F159" s="68">
        <v>35</v>
      </c>
      <c r="G159" s="65"/>
      <c r="H159" s="69"/>
      <c r="I159" s="70"/>
      <c r="J159" s="70"/>
      <c r="K159" s="34" t="s">
        <v>65</v>
      </c>
      <c r="L159" s="77">
        <v>159</v>
      </c>
      <c r="M159" s="77"/>
      <c r="N159" s="72"/>
      <c r="O159" s="79" t="s">
        <v>176</v>
      </c>
      <c r="P159" s="81">
        <v>43733.58943287037</v>
      </c>
      <c r="Q159" s="79" t="s">
        <v>350</v>
      </c>
      <c r="R159" s="83" t="s">
        <v>470</v>
      </c>
      <c r="S159" s="79" t="s">
        <v>528</v>
      </c>
      <c r="T159" s="79" t="s">
        <v>573</v>
      </c>
      <c r="U159" s="83" t="s">
        <v>634</v>
      </c>
      <c r="V159" s="83" t="s">
        <v>634</v>
      </c>
      <c r="W159" s="81">
        <v>43733.58943287037</v>
      </c>
      <c r="X159" s="83" t="s">
        <v>834</v>
      </c>
      <c r="Y159" s="79"/>
      <c r="Z159" s="79"/>
      <c r="AA159" s="85" t="s">
        <v>1003</v>
      </c>
      <c r="AB159" s="79"/>
      <c r="AC159" s="79" t="b">
        <v>0</v>
      </c>
      <c r="AD159" s="79">
        <v>0</v>
      </c>
      <c r="AE159" s="85" t="s">
        <v>1066</v>
      </c>
      <c r="AF159" s="79" t="b">
        <v>0</v>
      </c>
      <c r="AG159" s="79" t="s">
        <v>1071</v>
      </c>
      <c r="AH159" s="79"/>
      <c r="AI159" s="85" t="s">
        <v>1066</v>
      </c>
      <c r="AJ159" s="79" t="b">
        <v>0</v>
      </c>
      <c r="AK159" s="79">
        <v>0</v>
      </c>
      <c r="AL159" s="85" t="s">
        <v>1066</v>
      </c>
      <c r="AM159" s="79" t="s">
        <v>1079</v>
      </c>
      <c r="AN159" s="79" t="b">
        <v>0</v>
      </c>
      <c r="AO159" s="85" t="s">
        <v>1003</v>
      </c>
      <c r="AP159" s="79" t="s">
        <v>176</v>
      </c>
      <c r="AQ159" s="79">
        <v>0</v>
      </c>
      <c r="AR159" s="79">
        <v>0</v>
      </c>
      <c r="AS159" s="79"/>
      <c r="AT159" s="79"/>
      <c r="AU159" s="79"/>
      <c r="AV159" s="79"/>
      <c r="AW159" s="79"/>
      <c r="AX159" s="79"/>
      <c r="AY159" s="79"/>
      <c r="AZ159" s="79"/>
      <c r="BA159">
        <v>69</v>
      </c>
      <c r="BB159" s="78" t="str">
        <f>REPLACE(INDEX(GroupVertices[Group],MATCH(Edges[[#This Row],[Vertex 1]],GroupVertices[Vertex],0)),1,1,"")</f>
        <v>5</v>
      </c>
      <c r="BC159" s="78" t="str">
        <f>REPLACE(INDEX(GroupVertices[Group],MATCH(Edges[[#This Row],[Vertex 2]],GroupVertices[Vertex],0)),1,1,"")</f>
        <v>5</v>
      </c>
      <c r="BD159" s="48">
        <v>0</v>
      </c>
      <c r="BE159" s="49">
        <v>0</v>
      </c>
      <c r="BF159" s="48">
        <v>0</v>
      </c>
      <c r="BG159" s="49">
        <v>0</v>
      </c>
      <c r="BH159" s="48">
        <v>0</v>
      </c>
      <c r="BI159" s="49">
        <v>0</v>
      </c>
      <c r="BJ159" s="48">
        <v>18</v>
      </c>
      <c r="BK159" s="49">
        <v>100</v>
      </c>
      <c r="BL159" s="48">
        <v>18</v>
      </c>
    </row>
    <row r="160" spans="1:64" ht="15">
      <c r="A160" s="64" t="s">
        <v>251</v>
      </c>
      <c r="B160" s="64" t="s">
        <v>251</v>
      </c>
      <c r="C160" s="65" t="s">
        <v>2150</v>
      </c>
      <c r="D160" s="66">
        <v>3</v>
      </c>
      <c r="E160" s="67" t="s">
        <v>136</v>
      </c>
      <c r="F160" s="68">
        <v>35</v>
      </c>
      <c r="G160" s="65"/>
      <c r="H160" s="69"/>
      <c r="I160" s="70"/>
      <c r="J160" s="70"/>
      <c r="K160" s="34" t="s">
        <v>65</v>
      </c>
      <c r="L160" s="77">
        <v>160</v>
      </c>
      <c r="M160" s="77"/>
      <c r="N160" s="72"/>
      <c r="O160" s="79" t="s">
        <v>176</v>
      </c>
      <c r="P160" s="81">
        <v>43734.24866898148</v>
      </c>
      <c r="Q160" s="79" t="s">
        <v>351</v>
      </c>
      <c r="R160" s="83" t="s">
        <v>471</v>
      </c>
      <c r="S160" s="79" t="s">
        <v>528</v>
      </c>
      <c r="T160" s="79" t="s">
        <v>573</v>
      </c>
      <c r="U160" s="83" t="s">
        <v>635</v>
      </c>
      <c r="V160" s="83" t="s">
        <v>635</v>
      </c>
      <c r="W160" s="81">
        <v>43734.24866898148</v>
      </c>
      <c r="X160" s="83" t="s">
        <v>835</v>
      </c>
      <c r="Y160" s="79"/>
      <c r="Z160" s="79"/>
      <c r="AA160" s="85" t="s">
        <v>1004</v>
      </c>
      <c r="AB160" s="79"/>
      <c r="AC160" s="79" t="b">
        <v>0</v>
      </c>
      <c r="AD160" s="79">
        <v>0</v>
      </c>
      <c r="AE160" s="85" t="s">
        <v>1066</v>
      </c>
      <c r="AF160" s="79" t="b">
        <v>0</v>
      </c>
      <c r="AG160" s="79" t="s">
        <v>1071</v>
      </c>
      <c r="AH160" s="79"/>
      <c r="AI160" s="85" t="s">
        <v>1066</v>
      </c>
      <c r="AJ160" s="79" t="b">
        <v>0</v>
      </c>
      <c r="AK160" s="79">
        <v>0</v>
      </c>
      <c r="AL160" s="85" t="s">
        <v>1066</v>
      </c>
      <c r="AM160" s="79" t="s">
        <v>1079</v>
      </c>
      <c r="AN160" s="79" t="b">
        <v>0</v>
      </c>
      <c r="AO160" s="85" t="s">
        <v>1004</v>
      </c>
      <c r="AP160" s="79" t="s">
        <v>176</v>
      </c>
      <c r="AQ160" s="79">
        <v>0</v>
      </c>
      <c r="AR160" s="79">
        <v>0</v>
      </c>
      <c r="AS160" s="79"/>
      <c r="AT160" s="79"/>
      <c r="AU160" s="79"/>
      <c r="AV160" s="79"/>
      <c r="AW160" s="79"/>
      <c r="AX160" s="79"/>
      <c r="AY160" s="79"/>
      <c r="AZ160" s="79"/>
      <c r="BA160">
        <v>69</v>
      </c>
      <c r="BB160" s="78" t="str">
        <f>REPLACE(INDEX(GroupVertices[Group],MATCH(Edges[[#This Row],[Vertex 1]],GroupVertices[Vertex],0)),1,1,"")</f>
        <v>5</v>
      </c>
      <c r="BC160" s="78" t="str">
        <f>REPLACE(INDEX(GroupVertices[Group],MATCH(Edges[[#This Row],[Vertex 2]],GroupVertices[Vertex],0)),1,1,"")</f>
        <v>5</v>
      </c>
      <c r="BD160" s="48">
        <v>0</v>
      </c>
      <c r="BE160" s="49">
        <v>0</v>
      </c>
      <c r="BF160" s="48">
        <v>0</v>
      </c>
      <c r="BG160" s="49">
        <v>0</v>
      </c>
      <c r="BH160" s="48">
        <v>0</v>
      </c>
      <c r="BI160" s="49">
        <v>0</v>
      </c>
      <c r="BJ160" s="48">
        <v>15</v>
      </c>
      <c r="BK160" s="49">
        <v>100</v>
      </c>
      <c r="BL160" s="48">
        <v>15</v>
      </c>
    </row>
    <row r="161" spans="1:64" ht="15">
      <c r="A161" s="64" t="s">
        <v>251</v>
      </c>
      <c r="B161" s="64" t="s">
        <v>251</v>
      </c>
      <c r="C161" s="65" t="s">
        <v>2150</v>
      </c>
      <c r="D161" s="66">
        <v>3</v>
      </c>
      <c r="E161" s="67" t="s">
        <v>136</v>
      </c>
      <c r="F161" s="68">
        <v>35</v>
      </c>
      <c r="G161" s="65"/>
      <c r="H161" s="69"/>
      <c r="I161" s="70"/>
      <c r="J161" s="70"/>
      <c r="K161" s="34" t="s">
        <v>65</v>
      </c>
      <c r="L161" s="77">
        <v>161</v>
      </c>
      <c r="M161" s="77"/>
      <c r="N161" s="72"/>
      <c r="O161" s="79" t="s">
        <v>176</v>
      </c>
      <c r="P161" s="81">
        <v>43734.24909722222</v>
      </c>
      <c r="Q161" s="79" t="s">
        <v>352</v>
      </c>
      <c r="R161" s="83" t="s">
        <v>472</v>
      </c>
      <c r="S161" s="79" t="s">
        <v>528</v>
      </c>
      <c r="T161" s="79" t="s">
        <v>573</v>
      </c>
      <c r="U161" s="83" t="s">
        <v>636</v>
      </c>
      <c r="V161" s="83" t="s">
        <v>636</v>
      </c>
      <c r="W161" s="81">
        <v>43734.24909722222</v>
      </c>
      <c r="X161" s="83" t="s">
        <v>836</v>
      </c>
      <c r="Y161" s="79"/>
      <c r="Z161" s="79"/>
      <c r="AA161" s="85" t="s">
        <v>1005</v>
      </c>
      <c r="AB161" s="79"/>
      <c r="AC161" s="79" t="b">
        <v>0</v>
      </c>
      <c r="AD161" s="79">
        <v>0</v>
      </c>
      <c r="AE161" s="85" t="s">
        <v>1066</v>
      </c>
      <c r="AF161" s="79" t="b">
        <v>0</v>
      </c>
      <c r="AG161" s="79" t="s">
        <v>1071</v>
      </c>
      <c r="AH161" s="79"/>
      <c r="AI161" s="85" t="s">
        <v>1066</v>
      </c>
      <c r="AJ161" s="79" t="b">
        <v>0</v>
      </c>
      <c r="AK161" s="79">
        <v>0</v>
      </c>
      <c r="AL161" s="85" t="s">
        <v>1066</v>
      </c>
      <c r="AM161" s="79" t="s">
        <v>1079</v>
      </c>
      <c r="AN161" s="79" t="b">
        <v>0</v>
      </c>
      <c r="AO161" s="85" t="s">
        <v>1005</v>
      </c>
      <c r="AP161" s="79" t="s">
        <v>176</v>
      </c>
      <c r="AQ161" s="79">
        <v>0</v>
      </c>
      <c r="AR161" s="79">
        <v>0</v>
      </c>
      <c r="AS161" s="79"/>
      <c r="AT161" s="79"/>
      <c r="AU161" s="79"/>
      <c r="AV161" s="79"/>
      <c r="AW161" s="79"/>
      <c r="AX161" s="79"/>
      <c r="AY161" s="79"/>
      <c r="AZ161" s="79"/>
      <c r="BA161">
        <v>69</v>
      </c>
      <c r="BB161" s="78" t="str">
        <f>REPLACE(INDEX(GroupVertices[Group],MATCH(Edges[[#This Row],[Vertex 1]],GroupVertices[Vertex],0)),1,1,"")</f>
        <v>5</v>
      </c>
      <c r="BC161" s="78" t="str">
        <f>REPLACE(INDEX(GroupVertices[Group],MATCH(Edges[[#This Row],[Vertex 2]],GroupVertices[Vertex],0)),1,1,"")</f>
        <v>5</v>
      </c>
      <c r="BD161" s="48">
        <v>0</v>
      </c>
      <c r="BE161" s="49">
        <v>0</v>
      </c>
      <c r="BF161" s="48">
        <v>0</v>
      </c>
      <c r="BG161" s="49">
        <v>0</v>
      </c>
      <c r="BH161" s="48">
        <v>0</v>
      </c>
      <c r="BI161" s="49">
        <v>0</v>
      </c>
      <c r="BJ161" s="48">
        <v>16</v>
      </c>
      <c r="BK161" s="49">
        <v>100</v>
      </c>
      <c r="BL161" s="48">
        <v>16</v>
      </c>
    </row>
    <row r="162" spans="1:64" ht="15">
      <c r="A162" s="64" t="s">
        <v>251</v>
      </c>
      <c r="B162" s="64" t="s">
        <v>251</v>
      </c>
      <c r="C162" s="65" t="s">
        <v>2150</v>
      </c>
      <c r="D162" s="66">
        <v>3</v>
      </c>
      <c r="E162" s="67" t="s">
        <v>136</v>
      </c>
      <c r="F162" s="68">
        <v>35</v>
      </c>
      <c r="G162" s="65"/>
      <c r="H162" s="69"/>
      <c r="I162" s="70"/>
      <c r="J162" s="70"/>
      <c r="K162" s="34" t="s">
        <v>65</v>
      </c>
      <c r="L162" s="77">
        <v>162</v>
      </c>
      <c r="M162" s="77"/>
      <c r="N162" s="72"/>
      <c r="O162" s="79" t="s">
        <v>176</v>
      </c>
      <c r="P162" s="81">
        <v>43734.249768518515</v>
      </c>
      <c r="Q162" s="79" t="s">
        <v>353</v>
      </c>
      <c r="R162" s="83" t="s">
        <v>473</v>
      </c>
      <c r="S162" s="79" t="s">
        <v>528</v>
      </c>
      <c r="T162" s="79" t="s">
        <v>573</v>
      </c>
      <c r="U162" s="83" t="s">
        <v>637</v>
      </c>
      <c r="V162" s="83" t="s">
        <v>637</v>
      </c>
      <c r="W162" s="81">
        <v>43734.249768518515</v>
      </c>
      <c r="X162" s="83" t="s">
        <v>837</v>
      </c>
      <c r="Y162" s="79"/>
      <c r="Z162" s="79"/>
      <c r="AA162" s="85" t="s">
        <v>1006</v>
      </c>
      <c r="AB162" s="79"/>
      <c r="AC162" s="79" t="b">
        <v>0</v>
      </c>
      <c r="AD162" s="79">
        <v>0</v>
      </c>
      <c r="AE162" s="85" t="s">
        <v>1066</v>
      </c>
      <c r="AF162" s="79" t="b">
        <v>0</v>
      </c>
      <c r="AG162" s="79" t="s">
        <v>1071</v>
      </c>
      <c r="AH162" s="79"/>
      <c r="AI162" s="85" t="s">
        <v>1066</v>
      </c>
      <c r="AJ162" s="79" t="b">
        <v>0</v>
      </c>
      <c r="AK162" s="79">
        <v>0</v>
      </c>
      <c r="AL162" s="85" t="s">
        <v>1066</v>
      </c>
      <c r="AM162" s="79" t="s">
        <v>1079</v>
      </c>
      <c r="AN162" s="79" t="b">
        <v>0</v>
      </c>
      <c r="AO162" s="85" t="s">
        <v>1006</v>
      </c>
      <c r="AP162" s="79" t="s">
        <v>176</v>
      </c>
      <c r="AQ162" s="79">
        <v>0</v>
      </c>
      <c r="AR162" s="79">
        <v>0</v>
      </c>
      <c r="AS162" s="79"/>
      <c r="AT162" s="79"/>
      <c r="AU162" s="79"/>
      <c r="AV162" s="79"/>
      <c r="AW162" s="79"/>
      <c r="AX162" s="79"/>
      <c r="AY162" s="79"/>
      <c r="AZ162" s="79"/>
      <c r="BA162">
        <v>69</v>
      </c>
      <c r="BB162" s="78" t="str">
        <f>REPLACE(INDEX(GroupVertices[Group],MATCH(Edges[[#This Row],[Vertex 1]],GroupVertices[Vertex],0)),1,1,"")</f>
        <v>5</v>
      </c>
      <c r="BC162" s="78" t="str">
        <f>REPLACE(INDEX(GroupVertices[Group],MATCH(Edges[[#This Row],[Vertex 2]],GroupVertices[Vertex],0)),1,1,"")</f>
        <v>5</v>
      </c>
      <c r="BD162" s="48">
        <v>0</v>
      </c>
      <c r="BE162" s="49">
        <v>0</v>
      </c>
      <c r="BF162" s="48">
        <v>0</v>
      </c>
      <c r="BG162" s="49">
        <v>0</v>
      </c>
      <c r="BH162" s="48">
        <v>0</v>
      </c>
      <c r="BI162" s="49">
        <v>0</v>
      </c>
      <c r="BJ162" s="48">
        <v>18</v>
      </c>
      <c r="BK162" s="49">
        <v>100</v>
      </c>
      <c r="BL162" s="48">
        <v>18</v>
      </c>
    </row>
    <row r="163" spans="1:64" ht="15">
      <c r="A163" s="64" t="s">
        <v>251</v>
      </c>
      <c r="B163" s="64" t="s">
        <v>251</v>
      </c>
      <c r="C163" s="65" t="s">
        <v>2150</v>
      </c>
      <c r="D163" s="66">
        <v>3</v>
      </c>
      <c r="E163" s="67" t="s">
        <v>136</v>
      </c>
      <c r="F163" s="68">
        <v>35</v>
      </c>
      <c r="G163" s="65"/>
      <c r="H163" s="69"/>
      <c r="I163" s="70"/>
      <c r="J163" s="70"/>
      <c r="K163" s="34" t="s">
        <v>65</v>
      </c>
      <c r="L163" s="77">
        <v>163</v>
      </c>
      <c r="M163" s="77"/>
      <c r="N163" s="72"/>
      <c r="O163" s="79" t="s">
        <v>176</v>
      </c>
      <c r="P163" s="81">
        <v>43734.37938657407</v>
      </c>
      <c r="Q163" s="79" t="s">
        <v>354</v>
      </c>
      <c r="R163" s="83" t="s">
        <v>474</v>
      </c>
      <c r="S163" s="79" t="s">
        <v>528</v>
      </c>
      <c r="T163" s="79" t="s">
        <v>573</v>
      </c>
      <c r="U163" s="83" t="s">
        <v>638</v>
      </c>
      <c r="V163" s="83" t="s">
        <v>638</v>
      </c>
      <c r="W163" s="81">
        <v>43734.37938657407</v>
      </c>
      <c r="X163" s="83" t="s">
        <v>838</v>
      </c>
      <c r="Y163" s="79"/>
      <c r="Z163" s="79"/>
      <c r="AA163" s="85" t="s">
        <v>1007</v>
      </c>
      <c r="AB163" s="79"/>
      <c r="AC163" s="79" t="b">
        <v>0</v>
      </c>
      <c r="AD163" s="79">
        <v>2</v>
      </c>
      <c r="AE163" s="85" t="s">
        <v>1066</v>
      </c>
      <c r="AF163" s="79" t="b">
        <v>0</v>
      </c>
      <c r="AG163" s="79" t="s">
        <v>1071</v>
      </c>
      <c r="AH163" s="79"/>
      <c r="AI163" s="85" t="s">
        <v>1066</v>
      </c>
      <c r="AJ163" s="79" t="b">
        <v>0</v>
      </c>
      <c r="AK163" s="79">
        <v>0</v>
      </c>
      <c r="AL163" s="85" t="s">
        <v>1066</v>
      </c>
      <c r="AM163" s="79" t="s">
        <v>1079</v>
      </c>
      <c r="AN163" s="79" t="b">
        <v>0</v>
      </c>
      <c r="AO163" s="85" t="s">
        <v>1007</v>
      </c>
      <c r="AP163" s="79" t="s">
        <v>176</v>
      </c>
      <c r="AQ163" s="79">
        <v>0</v>
      </c>
      <c r="AR163" s="79">
        <v>0</v>
      </c>
      <c r="AS163" s="79"/>
      <c r="AT163" s="79"/>
      <c r="AU163" s="79"/>
      <c r="AV163" s="79"/>
      <c r="AW163" s="79"/>
      <c r="AX163" s="79"/>
      <c r="AY163" s="79"/>
      <c r="AZ163" s="79"/>
      <c r="BA163">
        <v>69</v>
      </c>
      <c r="BB163" s="78" t="str">
        <f>REPLACE(INDEX(GroupVertices[Group],MATCH(Edges[[#This Row],[Vertex 1]],GroupVertices[Vertex],0)),1,1,"")</f>
        <v>5</v>
      </c>
      <c r="BC163" s="78" t="str">
        <f>REPLACE(INDEX(GroupVertices[Group],MATCH(Edges[[#This Row],[Vertex 2]],GroupVertices[Vertex],0)),1,1,"")</f>
        <v>5</v>
      </c>
      <c r="BD163" s="48">
        <v>0</v>
      </c>
      <c r="BE163" s="49">
        <v>0</v>
      </c>
      <c r="BF163" s="48">
        <v>0</v>
      </c>
      <c r="BG163" s="49">
        <v>0</v>
      </c>
      <c r="BH163" s="48">
        <v>0</v>
      </c>
      <c r="BI163" s="49">
        <v>0</v>
      </c>
      <c r="BJ163" s="48">
        <v>15</v>
      </c>
      <c r="BK163" s="49">
        <v>100</v>
      </c>
      <c r="BL163" s="48">
        <v>15</v>
      </c>
    </row>
    <row r="164" spans="1:64" ht="15">
      <c r="A164" s="64" t="s">
        <v>251</v>
      </c>
      <c r="B164" s="64" t="s">
        <v>251</v>
      </c>
      <c r="C164" s="65" t="s">
        <v>2150</v>
      </c>
      <c r="D164" s="66">
        <v>3</v>
      </c>
      <c r="E164" s="67" t="s">
        <v>136</v>
      </c>
      <c r="F164" s="68">
        <v>35</v>
      </c>
      <c r="G164" s="65"/>
      <c r="H164" s="69"/>
      <c r="I164" s="70"/>
      <c r="J164" s="70"/>
      <c r="K164" s="34" t="s">
        <v>65</v>
      </c>
      <c r="L164" s="77">
        <v>164</v>
      </c>
      <c r="M164" s="77"/>
      <c r="N164" s="72"/>
      <c r="O164" s="79" t="s">
        <v>176</v>
      </c>
      <c r="P164" s="81">
        <v>43734.38046296296</v>
      </c>
      <c r="Q164" s="79" t="s">
        <v>355</v>
      </c>
      <c r="R164" s="83" t="s">
        <v>475</v>
      </c>
      <c r="S164" s="79" t="s">
        <v>528</v>
      </c>
      <c r="T164" s="79" t="s">
        <v>573</v>
      </c>
      <c r="U164" s="83" t="s">
        <v>639</v>
      </c>
      <c r="V164" s="83" t="s">
        <v>639</v>
      </c>
      <c r="W164" s="81">
        <v>43734.38046296296</v>
      </c>
      <c r="X164" s="83" t="s">
        <v>839</v>
      </c>
      <c r="Y164" s="79"/>
      <c r="Z164" s="79"/>
      <c r="AA164" s="85" t="s">
        <v>1008</v>
      </c>
      <c r="AB164" s="79"/>
      <c r="AC164" s="79" t="b">
        <v>0</v>
      </c>
      <c r="AD164" s="79">
        <v>0</v>
      </c>
      <c r="AE164" s="85" t="s">
        <v>1066</v>
      </c>
      <c r="AF164" s="79" t="b">
        <v>0</v>
      </c>
      <c r="AG164" s="79" t="s">
        <v>1071</v>
      </c>
      <c r="AH164" s="79"/>
      <c r="AI164" s="85" t="s">
        <v>1066</v>
      </c>
      <c r="AJ164" s="79" t="b">
        <v>0</v>
      </c>
      <c r="AK164" s="79">
        <v>0</v>
      </c>
      <c r="AL164" s="85" t="s">
        <v>1066</v>
      </c>
      <c r="AM164" s="79" t="s">
        <v>1079</v>
      </c>
      <c r="AN164" s="79" t="b">
        <v>0</v>
      </c>
      <c r="AO164" s="85" t="s">
        <v>1008</v>
      </c>
      <c r="AP164" s="79" t="s">
        <v>176</v>
      </c>
      <c r="AQ164" s="79">
        <v>0</v>
      </c>
      <c r="AR164" s="79">
        <v>0</v>
      </c>
      <c r="AS164" s="79"/>
      <c r="AT164" s="79"/>
      <c r="AU164" s="79"/>
      <c r="AV164" s="79"/>
      <c r="AW164" s="79"/>
      <c r="AX164" s="79"/>
      <c r="AY164" s="79"/>
      <c r="AZ164" s="79"/>
      <c r="BA164">
        <v>69</v>
      </c>
      <c r="BB164" s="78" t="str">
        <f>REPLACE(INDEX(GroupVertices[Group],MATCH(Edges[[#This Row],[Vertex 1]],GroupVertices[Vertex],0)),1,1,"")</f>
        <v>5</v>
      </c>
      <c r="BC164" s="78" t="str">
        <f>REPLACE(INDEX(GroupVertices[Group],MATCH(Edges[[#This Row],[Vertex 2]],GroupVertices[Vertex],0)),1,1,"")</f>
        <v>5</v>
      </c>
      <c r="BD164" s="48">
        <v>0</v>
      </c>
      <c r="BE164" s="49">
        <v>0</v>
      </c>
      <c r="BF164" s="48">
        <v>0</v>
      </c>
      <c r="BG164" s="49">
        <v>0</v>
      </c>
      <c r="BH164" s="48">
        <v>0</v>
      </c>
      <c r="BI164" s="49">
        <v>0</v>
      </c>
      <c r="BJ164" s="48">
        <v>13</v>
      </c>
      <c r="BK164" s="49">
        <v>100</v>
      </c>
      <c r="BL164" s="48">
        <v>13</v>
      </c>
    </row>
    <row r="165" spans="1:64" ht="15">
      <c r="A165" s="64" t="s">
        <v>251</v>
      </c>
      <c r="B165" s="64" t="s">
        <v>251</v>
      </c>
      <c r="C165" s="65" t="s">
        <v>2150</v>
      </c>
      <c r="D165" s="66">
        <v>3</v>
      </c>
      <c r="E165" s="67" t="s">
        <v>136</v>
      </c>
      <c r="F165" s="68">
        <v>35</v>
      </c>
      <c r="G165" s="65"/>
      <c r="H165" s="69"/>
      <c r="I165" s="70"/>
      <c r="J165" s="70"/>
      <c r="K165" s="34" t="s">
        <v>65</v>
      </c>
      <c r="L165" s="77">
        <v>165</v>
      </c>
      <c r="M165" s="77"/>
      <c r="N165" s="72"/>
      <c r="O165" s="79" t="s">
        <v>176</v>
      </c>
      <c r="P165" s="81">
        <v>43734.587916666664</v>
      </c>
      <c r="Q165" s="79" t="s">
        <v>356</v>
      </c>
      <c r="R165" s="83" t="s">
        <v>476</v>
      </c>
      <c r="S165" s="79" t="s">
        <v>528</v>
      </c>
      <c r="T165" s="79" t="s">
        <v>573</v>
      </c>
      <c r="U165" s="83" t="s">
        <v>640</v>
      </c>
      <c r="V165" s="83" t="s">
        <v>640</v>
      </c>
      <c r="W165" s="81">
        <v>43734.587916666664</v>
      </c>
      <c r="X165" s="83" t="s">
        <v>840</v>
      </c>
      <c r="Y165" s="79"/>
      <c r="Z165" s="79"/>
      <c r="AA165" s="85" t="s">
        <v>1009</v>
      </c>
      <c r="AB165" s="79"/>
      <c r="AC165" s="79" t="b">
        <v>0</v>
      </c>
      <c r="AD165" s="79">
        <v>0</v>
      </c>
      <c r="AE165" s="85" t="s">
        <v>1066</v>
      </c>
      <c r="AF165" s="79" t="b">
        <v>0</v>
      </c>
      <c r="AG165" s="79" t="s">
        <v>1071</v>
      </c>
      <c r="AH165" s="79"/>
      <c r="AI165" s="85" t="s">
        <v>1066</v>
      </c>
      <c r="AJ165" s="79" t="b">
        <v>0</v>
      </c>
      <c r="AK165" s="79">
        <v>0</v>
      </c>
      <c r="AL165" s="85" t="s">
        <v>1066</v>
      </c>
      <c r="AM165" s="79" t="s">
        <v>1079</v>
      </c>
      <c r="AN165" s="79" t="b">
        <v>0</v>
      </c>
      <c r="AO165" s="85" t="s">
        <v>1009</v>
      </c>
      <c r="AP165" s="79" t="s">
        <v>176</v>
      </c>
      <c r="AQ165" s="79">
        <v>0</v>
      </c>
      <c r="AR165" s="79">
        <v>0</v>
      </c>
      <c r="AS165" s="79"/>
      <c r="AT165" s="79"/>
      <c r="AU165" s="79"/>
      <c r="AV165" s="79"/>
      <c r="AW165" s="79"/>
      <c r="AX165" s="79"/>
      <c r="AY165" s="79"/>
      <c r="AZ165" s="79"/>
      <c r="BA165">
        <v>69</v>
      </c>
      <c r="BB165" s="78" t="str">
        <f>REPLACE(INDEX(GroupVertices[Group],MATCH(Edges[[#This Row],[Vertex 1]],GroupVertices[Vertex],0)),1,1,"")</f>
        <v>5</v>
      </c>
      <c r="BC165" s="78" t="str">
        <f>REPLACE(INDEX(GroupVertices[Group],MATCH(Edges[[#This Row],[Vertex 2]],GroupVertices[Vertex],0)),1,1,"")</f>
        <v>5</v>
      </c>
      <c r="BD165" s="48">
        <v>0</v>
      </c>
      <c r="BE165" s="49">
        <v>0</v>
      </c>
      <c r="BF165" s="48">
        <v>0</v>
      </c>
      <c r="BG165" s="49">
        <v>0</v>
      </c>
      <c r="BH165" s="48">
        <v>0</v>
      </c>
      <c r="BI165" s="49">
        <v>0</v>
      </c>
      <c r="BJ165" s="48">
        <v>15</v>
      </c>
      <c r="BK165" s="49">
        <v>100</v>
      </c>
      <c r="BL165" s="48">
        <v>15</v>
      </c>
    </row>
    <row r="166" spans="1:64" ht="15">
      <c r="A166" s="64" t="s">
        <v>251</v>
      </c>
      <c r="B166" s="64" t="s">
        <v>251</v>
      </c>
      <c r="C166" s="65" t="s">
        <v>2150</v>
      </c>
      <c r="D166" s="66">
        <v>3</v>
      </c>
      <c r="E166" s="67" t="s">
        <v>136</v>
      </c>
      <c r="F166" s="68">
        <v>35</v>
      </c>
      <c r="G166" s="65"/>
      <c r="H166" s="69"/>
      <c r="I166" s="70"/>
      <c r="J166" s="70"/>
      <c r="K166" s="34" t="s">
        <v>65</v>
      </c>
      <c r="L166" s="77">
        <v>166</v>
      </c>
      <c r="M166" s="77"/>
      <c r="N166" s="72"/>
      <c r="O166" s="79" t="s">
        <v>176</v>
      </c>
      <c r="P166" s="81">
        <v>43734.5884375</v>
      </c>
      <c r="Q166" s="79" t="s">
        <v>357</v>
      </c>
      <c r="R166" s="83" t="s">
        <v>477</v>
      </c>
      <c r="S166" s="79" t="s">
        <v>528</v>
      </c>
      <c r="T166" s="79" t="s">
        <v>573</v>
      </c>
      <c r="U166" s="83" t="s">
        <v>641</v>
      </c>
      <c r="V166" s="83" t="s">
        <v>641</v>
      </c>
      <c r="W166" s="81">
        <v>43734.5884375</v>
      </c>
      <c r="X166" s="83" t="s">
        <v>841</v>
      </c>
      <c r="Y166" s="79"/>
      <c r="Z166" s="79"/>
      <c r="AA166" s="85" t="s">
        <v>1010</v>
      </c>
      <c r="AB166" s="79"/>
      <c r="AC166" s="79" t="b">
        <v>0</v>
      </c>
      <c r="AD166" s="79">
        <v>0</v>
      </c>
      <c r="AE166" s="85" t="s">
        <v>1066</v>
      </c>
      <c r="AF166" s="79" t="b">
        <v>0</v>
      </c>
      <c r="AG166" s="79" t="s">
        <v>1071</v>
      </c>
      <c r="AH166" s="79"/>
      <c r="AI166" s="85" t="s">
        <v>1066</v>
      </c>
      <c r="AJ166" s="79" t="b">
        <v>0</v>
      </c>
      <c r="AK166" s="79">
        <v>0</v>
      </c>
      <c r="AL166" s="85" t="s">
        <v>1066</v>
      </c>
      <c r="AM166" s="79" t="s">
        <v>1079</v>
      </c>
      <c r="AN166" s="79" t="b">
        <v>0</v>
      </c>
      <c r="AO166" s="85" t="s">
        <v>1010</v>
      </c>
      <c r="AP166" s="79" t="s">
        <v>176</v>
      </c>
      <c r="AQ166" s="79">
        <v>0</v>
      </c>
      <c r="AR166" s="79">
        <v>0</v>
      </c>
      <c r="AS166" s="79"/>
      <c r="AT166" s="79"/>
      <c r="AU166" s="79"/>
      <c r="AV166" s="79"/>
      <c r="AW166" s="79"/>
      <c r="AX166" s="79"/>
      <c r="AY166" s="79"/>
      <c r="AZ166" s="79"/>
      <c r="BA166">
        <v>69</v>
      </c>
      <c r="BB166" s="78" t="str">
        <f>REPLACE(INDEX(GroupVertices[Group],MATCH(Edges[[#This Row],[Vertex 1]],GroupVertices[Vertex],0)),1,1,"")</f>
        <v>5</v>
      </c>
      <c r="BC166" s="78" t="str">
        <f>REPLACE(INDEX(GroupVertices[Group],MATCH(Edges[[#This Row],[Vertex 2]],GroupVertices[Vertex],0)),1,1,"")</f>
        <v>5</v>
      </c>
      <c r="BD166" s="48">
        <v>0</v>
      </c>
      <c r="BE166" s="49">
        <v>0</v>
      </c>
      <c r="BF166" s="48">
        <v>0</v>
      </c>
      <c r="BG166" s="49">
        <v>0</v>
      </c>
      <c r="BH166" s="48">
        <v>0</v>
      </c>
      <c r="BI166" s="49">
        <v>0</v>
      </c>
      <c r="BJ166" s="48">
        <v>16</v>
      </c>
      <c r="BK166" s="49">
        <v>100</v>
      </c>
      <c r="BL166" s="48">
        <v>16</v>
      </c>
    </row>
    <row r="167" spans="1:64" ht="15">
      <c r="A167" s="64" t="s">
        <v>251</v>
      </c>
      <c r="B167" s="64" t="s">
        <v>251</v>
      </c>
      <c r="C167" s="65" t="s">
        <v>2150</v>
      </c>
      <c r="D167" s="66">
        <v>3</v>
      </c>
      <c r="E167" s="67" t="s">
        <v>136</v>
      </c>
      <c r="F167" s="68">
        <v>35</v>
      </c>
      <c r="G167" s="65"/>
      <c r="H167" s="69"/>
      <c r="I167" s="70"/>
      <c r="J167" s="70"/>
      <c r="K167" s="34" t="s">
        <v>65</v>
      </c>
      <c r="L167" s="77">
        <v>167</v>
      </c>
      <c r="M167" s="77"/>
      <c r="N167" s="72"/>
      <c r="O167" s="79" t="s">
        <v>176</v>
      </c>
      <c r="P167" s="81">
        <v>43734.58888888889</v>
      </c>
      <c r="Q167" s="79" t="s">
        <v>358</v>
      </c>
      <c r="R167" s="83" t="s">
        <v>478</v>
      </c>
      <c r="S167" s="79" t="s">
        <v>528</v>
      </c>
      <c r="T167" s="79" t="s">
        <v>573</v>
      </c>
      <c r="U167" s="83" t="s">
        <v>642</v>
      </c>
      <c r="V167" s="83" t="s">
        <v>642</v>
      </c>
      <c r="W167" s="81">
        <v>43734.58888888889</v>
      </c>
      <c r="X167" s="83" t="s">
        <v>842</v>
      </c>
      <c r="Y167" s="79"/>
      <c r="Z167" s="79"/>
      <c r="AA167" s="85" t="s">
        <v>1011</v>
      </c>
      <c r="AB167" s="79"/>
      <c r="AC167" s="79" t="b">
        <v>0</v>
      </c>
      <c r="AD167" s="79">
        <v>0</v>
      </c>
      <c r="AE167" s="85" t="s">
        <v>1066</v>
      </c>
      <c r="AF167" s="79" t="b">
        <v>0</v>
      </c>
      <c r="AG167" s="79" t="s">
        <v>1071</v>
      </c>
      <c r="AH167" s="79"/>
      <c r="AI167" s="85" t="s">
        <v>1066</v>
      </c>
      <c r="AJ167" s="79" t="b">
        <v>0</v>
      </c>
      <c r="AK167" s="79">
        <v>0</v>
      </c>
      <c r="AL167" s="85" t="s">
        <v>1066</v>
      </c>
      <c r="AM167" s="79" t="s">
        <v>1079</v>
      </c>
      <c r="AN167" s="79" t="b">
        <v>0</v>
      </c>
      <c r="AO167" s="85" t="s">
        <v>1011</v>
      </c>
      <c r="AP167" s="79" t="s">
        <v>176</v>
      </c>
      <c r="AQ167" s="79">
        <v>0</v>
      </c>
      <c r="AR167" s="79">
        <v>0</v>
      </c>
      <c r="AS167" s="79"/>
      <c r="AT167" s="79"/>
      <c r="AU167" s="79"/>
      <c r="AV167" s="79"/>
      <c r="AW167" s="79"/>
      <c r="AX167" s="79"/>
      <c r="AY167" s="79"/>
      <c r="AZ167" s="79"/>
      <c r="BA167">
        <v>69</v>
      </c>
      <c r="BB167" s="78" t="str">
        <f>REPLACE(INDEX(GroupVertices[Group],MATCH(Edges[[#This Row],[Vertex 1]],GroupVertices[Vertex],0)),1,1,"")</f>
        <v>5</v>
      </c>
      <c r="BC167" s="78" t="str">
        <f>REPLACE(INDEX(GroupVertices[Group],MATCH(Edges[[#This Row],[Vertex 2]],GroupVertices[Vertex],0)),1,1,"")</f>
        <v>5</v>
      </c>
      <c r="BD167" s="48">
        <v>0</v>
      </c>
      <c r="BE167" s="49">
        <v>0</v>
      </c>
      <c r="BF167" s="48">
        <v>0</v>
      </c>
      <c r="BG167" s="49">
        <v>0</v>
      </c>
      <c r="BH167" s="48">
        <v>0</v>
      </c>
      <c r="BI167" s="49">
        <v>0</v>
      </c>
      <c r="BJ167" s="48">
        <v>24</v>
      </c>
      <c r="BK167" s="49">
        <v>100</v>
      </c>
      <c r="BL167" s="48">
        <v>24</v>
      </c>
    </row>
    <row r="168" spans="1:64" ht="15">
      <c r="A168" s="64" t="s">
        <v>251</v>
      </c>
      <c r="B168" s="64" t="s">
        <v>251</v>
      </c>
      <c r="C168" s="65" t="s">
        <v>2150</v>
      </c>
      <c r="D168" s="66">
        <v>3</v>
      </c>
      <c r="E168" s="67" t="s">
        <v>136</v>
      </c>
      <c r="F168" s="68">
        <v>35</v>
      </c>
      <c r="G168" s="65"/>
      <c r="H168" s="69"/>
      <c r="I168" s="70"/>
      <c r="J168" s="70"/>
      <c r="K168" s="34" t="s">
        <v>65</v>
      </c>
      <c r="L168" s="77">
        <v>168</v>
      </c>
      <c r="M168" s="77"/>
      <c r="N168" s="72"/>
      <c r="O168" s="79" t="s">
        <v>176</v>
      </c>
      <c r="P168" s="81">
        <v>43734.58945601852</v>
      </c>
      <c r="Q168" s="79" t="s">
        <v>359</v>
      </c>
      <c r="R168" s="83" t="s">
        <v>479</v>
      </c>
      <c r="S168" s="79" t="s">
        <v>528</v>
      </c>
      <c r="T168" s="79" t="s">
        <v>573</v>
      </c>
      <c r="U168" s="83" t="s">
        <v>643</v>
      </c>
      <c r="V168" s="83" t="s">
        <v>643</v>
      </c>
      <c r="W168" s="81">
        <v>43734.58945601852</v>
      </c>
      <c r="X168" s="83" t="s">
        <v>843</v>
      </c>
      <c r="Y168" s="79"/>
      <c r="Z168" s="79"/>
      <c r="AA168" s="85" t="s">
        <v>1012</v>
      </c>
      <c r="AB168" s="79"/>
      <c r="AC168" s="79" t="b">
        <v>0</v>
      </c>
      <c r="AD168" s="79">
        <v>0</v>
      </c>
      <c r="AE168" s="85" t="s">
        <v>1066</v>
      </c>
      <c r="AF168" s="79" t="b">
        <v>0</v>
      </c>
      <c r="AG168" s="79" t="s">
        <v>1071</v>
      </c>
      <c r="AH168" s="79"/>
      <c r="AI168" s="85" t="s">
        <v>1066</v>
      </c>
      <c r="AJ168" s="79" t="b">
        <v>0</v>
      </c>
      <c r="AK168" s="79">
        <v>0</v>
      </c>
      <c r="AL168" s="85" t="s">
        <v>1066</v>
      </c>
      <c r="AM168" s="79" t="s">
        <v>1079</v>
      </c>
      <c r="AN168" s="79" t="b">
        <v>0</v>
      </c>
      <c r="AO168" s="85" t="s">
        <v>1012</v>
      </c>
      <c r="AP168" s="79" t="s">
        <v>176</v>
      </c>
      <c r="AQ168" s="79">
        <v>0</v>
      </c>
      <c r="AR168" s="79">
        <v>0</v>
      </c>
      <c r="AS168" s="79"/>
      <c r="AT168" s="79"/>
      <c r="AU168" s="79"/>
      <c r="AV168" s="79"/>
      <c r="AW168" s="79"/>
      <c r="AX168" s="79"/>
      <c r="AY168" s="79"/>
      <c r="AZ168" s="79"/>
      <c r="BA168">
        <v>69</v>
      </c>
      <c r="BB168" s="78" t="str">
        <f>REPLACE(INDEX(GroupVertices[Group],MATCH(Edges[[#This Row],[Vertex 1]],GroupVertices[Vertex],0)),1,1,"")</f>
        <v>5</v>
      </c>
      <c r="BC168" s="78" t="str">
        <f>REPLACE(INDEX(GroupVertices[Group],MATCH(Edges[[#This Row],[Vertex 2]],GroupVertices[Vertex],0)),1,1,"")</f>
        <v>5</v>
      </c>
      <c r="BD168" s="48">
        <v>0</v>
      </c>
      <c r="BE168" s="49">
        <v>0</v>
      </c>
      <c r="BF168" s="48">
        <v>0</v>
      </c>
      <c r="BG168" s="49">
        <v>0</v>
      </c>
      <c r="BH168" s="48">
        <v>0</v>
      </c>
      <c r="BI168" s="49">
        <v>0</v>
      </c>
      <c r="BJ168" s="48">
        <v>18</v>
      </c>
      <c r="BK168" s="49">
        <v>100</v>
      </c>
      <c r="BL168" s="48">
        <v>18</v>
      </c>
    </row>
    <row r="169" spans="1:64" ht="15">
      <c r="A169" s="64" t="s">
        <v>251</v>
      </c>
      <c r="B169" s="64" t="s">
        <v>251</v>
      </c>
      <c r="C169" s="65" t="s">
        <v>2150</v>
      </c>
      <c r="D169" s="66">
        <v>3</v>
      </c>
      <c r="E169" s="67" t="s">
        <v>136</v>
      </c>
      <c r="F169" s="68">
        <v>35</v>
      </c>
      <c r="G169" s="65"/>
      <c r="H169" s="69"/>
      <c r="I169" s="70"/>
      <c r="J169" s="70"/>
      <c r="K169" s="34" t="s">
        <v>65</v>
      </c>
      <c r="L169" s="77">
        <v>169</v>
      </c>
      <c r="M169" s="77"/>
      <c r="N169" s="72"/>
      <c r="O169" s="79" t="s">
        <v>176</v>
      </c>
      <c r="P169" s="81">
        <v>43734.589849537035</v>
      </c>
      <c r="Q169" s="79" t="s">
        <v>360</v>
      </c>
      <c r="R169" s="83" t="s">
        <v>480</v>
      </c>
      <c r="S169" s="79" t="s">
        <v>528</v>
      </c>
      <c r="T169" s="79" t="s">
        <v>573</v>
      </c>
      <c r="U169" s="83" t="s">
        <v>644</v>
      </c>
      <c r="V169" s="83" t="s">
        <v>644</v>
      </c>
      <c r="W169" s="81">
        <v>43734.589849537035</v>
      </c>
      <c r="X169" s="83" t="s">
        <v>844</v>
      </c>
      <c r="Y169" s="79"/>
      <c r="Z169" s="79"/>
      <c r="AA169" s="85" t="s">
        <v>1013</v>
      </c>
      <c r="AB169" s="79"/>
      <c r="AC169" s="79" t="b">
        <v>0</v>
      </c>
      <c r="AD169" s="79">
        <v>0</v>
      </c>
      <c r="AE169" s="85" t="s">
        <v>1066</v>
      </c>
      <c r="AF169" s="79" t="b">
        <v>0</v>
      </c>
      <c r="AG169" s="79" t="s">
        <v>1071</v>
      </c>
      <c r="AH169" s="79"/>
      <c r="AI169" s="85" t="s">
        <v>1066</v>
      </c>
      <c r="AJ169" s="79" t="b">
        <v>0</v>
      </c>
      <c r="AK169" s="79">
        <v>0</v>
      </c>
      <c r="AL169" s="85" t="s">
        <v>1066</v>
      </c>
      <c r="AM169" s="79" t="s">
        <v>1079</v>
      </c>
      <c r="AN169" s="79" t="b">
        <v>0</v>
      </c>
      <c r="AO169" s="85" t="s">
        <v>1013</v>
      </c>
      <c r="AP169" s="79" t="s">
        <v>176</v>
      </c>
      <c r="AQ169" s="79">
        <v>0</v>
      </c>
      <c r="AR169" s="79">
        <v>0</v>
      </c>
      <c r="AS169" s="79"/>
      <c r="AT169" s="79"/>
      <c r="AU169" s="79"/>
      <c r="AV169" s="79"/>
      <c r="AW169" s="79"/>
      <c r="AX169" s="79"/>
      <c r="AY169" s="79"/>
      <c r="AZ169" s="79"/>
      <c r="BA169">
        <v>69</v>
      </c>
      <c r="BB169" s="78" t="str">
        <f>REPLACE(INDEX(GroupVertices[Group],MATCH(Edges[[#This Row],[Vertex 1]],GroupVertices[Vertex],0)),1,1,"")</f>
        <v>5</v>
      </c>
      <c r="BC169" s="78" t="str">
        <f>REPLACE(INDEX(GroupVertices[Group],MATCH(Edges[[#This Row],[Vertex 2]],GroupVertices[Vertex],0)),1,1,"")</f>
        <v>5</v>
      </c>
      <c r="BD169" s="48">
        <v>0</v>
      </c>
      <c r="BE169" s="49">
        <v>0</v>
      </c>
      <c r="BF169" s="48">
        <v>0</v>
      </c>
      <c r="BG169" s="49">
        <v>0</v>
      </c>
      <c r="BH169" s="48">
        <v>0</v>
      </c>
      <c r="BI169" s="49">
        <v>0</v>
      </c>
      <c r="BJ169" s="48">
        <v>17</v>
      </c>
      <c r="BK169" s="49">
        <v>100</v>
      </c>
      <c r="BL169" s="48">
        <v>17</v>
      </c>
    </row>
    <row r="170" spans="1:64" ht="15">
      <c r="A170" s="64" t="s">
        <v>251</v>
      </c>
      <c r="B170" s="64" t="s">
        <v>251</v>
      </c>
      <c r="C170" s="65" t="s">
        <v>2150</v>
      </c>
      <c r="D170" s="66">
        <v>3</v>
      </c>
      <c r="E170" s="67" t="s">
        <v>136</v>
      </c>
      <c r="F170" s="68">
        <v>35</v>
      </c>
      <c r="G170" s="65"/>
      <c r="H170" s="69"/>
      <c r="I170" s="70"/>
      <c r="J170" s="70"/>
      <c r="K170" s="34" t="s">
        <v>65</v>
      </c>
      <c r="L170" s="77">
        <v>170</v>
      </c>
      <c r="M170" s="77"/>
      <c r="N170" s="72"/>
      <c r="O170" s="79" t="s">
        <v>176</v>
      </c>
      <c r="P170" s="81">
        <v>43734.59048611111</v>
      </c>
      <c r="Q170" s="79" t="s">
        <v>361</v>
      </c>
      <c r="R170" s="83" t="s">
        <v>481</v>
      </c>
      <c r="S170" s="79" t="s">
        <v>528</v>
      </c>
      <c r="T170" s="79" t="s">
        <v>573</v>
      </c>
      <c r="U170" s="83" t="s">
        <v>645</v>
      </c>
      <c r="V170" s="83" t="s">
        <v>645</v>
      </c>
      <c r="W170" s="81">
        <v>43734.59048611111</v>
      </c>
      <c r="X170" s="83" t="s">
        <v>845</v>
      </c>
      <c r="Y170" s="79"/>
      <c r="Z170" s="79"/>
      <c r="AA170" s="85" t="s">
        <v>1014</v>
      </c>
      <c r="AB170" s="79"/>
      <c r="AC170" s="79" t="b">
        <v>0</v>
      </c>
      <c r="AD170" s="79">
        <v>0</v>
      </c>
      <c r="AE170" s="85" t="s">
        <v>1066</v>
      </c>
      <c r="AF170" s="79" t="b">
        <v>0</v>
      </c>
      <c r="AG170" s="79" t="s">
        <v>1071</v>
      </c>
      <c r="AH170" s="79"/>
      <c r="AI170" s="85" t="s">
        <v>1066</v>
      </c>
      <c r="AJ170" s="79" t="b">
        <v>0</v>
      </c>
      <c r="AK170" s="79">
        <v>0</v>
      </c>
      <c r="AL170" s="85" t="s">
        <v>1066</v>
      </c>
      <c r="AM170" s="79" t="s">
        <v>1079</v>
      </c>
      <c r="AN170" s="79" t="b">
        <v>0</v>
      </c>
      <c r="AO170" s="85" t="s">
        <v>1014</v>
      </c>
      <c r="AP170" s="79" t="s">
        <v>176</v>
      </c>
      <c r="AQ170" s="79">
        <v>0</v>
      </c>
      <c r="AR170" s="79">
        <v>0</v>
      </c>
      <c r="AS170" s="79"/>
      <c r="AT170" s="79"/>
      <c r="AU170" s="79"/>
      <c r="AV170" s="79"/>
      <c r="AW170" s="79"/>
      <c r="AX170" s="79"/>
      <c r="AY170" s="79"/>
      <c r="AZ170" s="79"/>
      <c r="BA170">
        <v>69</v>
      </c>
      <c r="BB170" s="78" t="str">
        <f>REPLACE(INDEX(GroupVertices[Group],MATCH(Edges[[#This Row],[Vertex 1]],GroupVertices[Vertex],0)),1,1,"")</f>
        <v>5</v>
      </c>
      <c r="BC170" s="78" t="str">
        <f>REPLACE(INDEX(GroupVertices[Group],MATCH(Edges[[#This Row],[Vertex 2]],GroupVertices[Vertex],0)),1,1,"")</f>
        <v>5</v>
      </c>
      <c r="BD170" s="48">
        <v>0</v>
      </c>
      <c r="BE170" s="49">
        <v>0</v>
      </c>
      <c r="BF170" s="48">
        <v>0</v>
      </c>
      <c r="BG170" s="49">
        <v>0</v>
      </c>
      <c r="BH170" s="48">
        <v>0</v>
      </c>
      <c r="BI170" s="49">
        <v>0</v>
      </c>
      <c r="BJ170" s="48">
        <v>17</v>
      </c>
      <c r="BK170" s="49">
        <v>100</v>
      </c>
      <c r="BL170" s="48">
        <v>17</v>
      </c>
    </row>
    <row r="171" spans="1:64" ht="15">
      <c r="A171" s="64" t="s">
        <v>251</v>
      </c>
      <c r="B171" s="64" t="s">
        <v>251</v>
      </c>
      <c r="C171" s="65" t="s">
        <v>2150</v>
      </c>
      <c r="D171" s="66">
        <v>3</v>
      </c>
      <c r="E171" s="67" t="s">
        <v>136</v>
      </c>
      <c r="F171" s="68">
        <v>35</v>
      </c>
      <c r="G171" s="65"/>
      <c r="H171" s="69"/>
      <c r="I171" s="70"/>
      <c r="J171" s="70"/>
      <c r="K171" s="34" t="s">
        <v>65</v>
      </c>
      <c r="L171" s="77">
        <v>171</v>
      </c>
      <c r="M171" s="77"/>
      <c r="N171" s="72"/>
      <c r="O171" s="79" t="s">
        <v>176</v>
      </c>
      <c r="P171" s="81">
        <v>43734.59104166667</v>
      </c>
      <c r="Q171" s="79" t="s">
        <v>362</v>
      </c>
      <c r="R171" s="83" t="s">
        <v>482</v>
      </c>
      <c r="S171" s="79" t="s">
        <v>528</v>
      </c>
      <c r="T171" s="79" t="s">
        <v>573</v>
      </c>
      <c r="U171" s="83" t="s">
        <v>646</v>
      </c>
      <c r="V171" s="83" t="s">
        <v>646</v>
      </c>
      <c r="W171" s="81">
        <v>43734.59104166667</v>
      </c>
      <c r="X171" s="83" t="s">
        <v>846</v>
      </c>
      <c r="Y171" s="79"/>
      <c r="Z171" s="79"/>
      <c r="AA171" s="85" t="s">
        <v>1015</v>
      </c>
      <c r="AB171" s="79"/>
      <c r="AC171" s="79" t="b">
        <v>0</v>
      </c>
      <c r="AD171" s="79">
        <v>0</v>
      </c>
      <c r="AE171" s="85" t="s">
        <v>1066</v>
      </c>
      <c r="AF171" s="79" t="b">
        <v>0</v>
      </c>
      <c r="AG171" s="79" t="s">
        <v>1071</v>
      </c>
      <c r="AH171" s="79"/>
      <c r="AI171" s="85" t="s">
        <v>1066</v>
      </c>
      <c r="AJ171" s="79" t="b">
        <v>0</v>
      </c>
      <c r="AK171" s="79">
        <v>0</v>
      </c>
      <c r="AL171" s="85" t="s">
        <v>1066</v>
      </c>
      <c r="AM171" s="79" t="s">
        <v>1079</v>
      </c>
      <c r="AN171" s="79" t="b">
        <v>0</v>
      </c>
      <c r="AO171" s="85" t="s">
        <v>1015</v>
      </c>
      <c r="AP171" s="79" t="s">
        <v>176</v>
      </c>
      <c r="AQ171" s="79">
        <v>0</v>
      </c>
      <c r="AR171" s="79">
        <v>0</v>
      </c>
      <c r="AS171" s="79"/>
      <c r="AT171" s="79"/>
      <c r="AU171" s="79"/>
      <c r="AV171" s="79"/>
      <c r="AW171" s="79"/>
      <c r="AX171" s="79"/>
      <c r="AY171" s="79"/>
      <c r="AZ171" s="79"/>
      <c r="BA171">
        <v>69</v>
      </c>
      <c r="BB171" s="78" t="str">
        <f>REPLACE(INDEX(GroupVertices[Group],MATCH(Edges[[#This Row],[Vertex 1]],GroupVertices[Vertex],0)),1,1,"")</f>
        <v>5</v>
      </c>
      <c r="BC171" s="78" t="str">
        <f>REPLACE(INDEX(GroupVertices[Group],MATCH(Edges[[#This Row],[Vertex 2]],GroupVertices[Vertex],0)),1,1,"")</f>
        <v>5</v>
      </c>
      <c r="BD171" s="48">
        <v>0</v>
      </c>
      <c r="BE171" s="49">
        <v>0</v>
      </c>
      <c r="BF171" s="48">
        <v>0</v>
      </c>
      <c r="BG171" s="49">
        <v>0</v>
      </c>
      <c r="BH171" s="48">
        <v>0</v>
      </c>
      <c r="BI171" s="49">
        <v>0</v>
      </c>
      <c r="BJ171" s="48">
        <v>14</v>
      </c>
      <c r="BK171" s="49">
        <v>100</v>
      </c>
      <c r="BL171" s="48">
        <v>14</v>
      </c>
    </row>
    <row r="172" spans="1:64" ht="15">
      <c r="A172" s="64" t="s">
        <v>251</v>
      </c>
      <c r="B172" s="64" t="s">
        <v>251</v>
      </c>
      <c r="C172" s="65" t="s">
        <v>2150</v>
      </c>
      <c r="D172" s="66">
        <v>3</v>
      </c>
      <c r="E172" s="67" t="s">
        <v>136</v>
      </c>
      <c r="F172" s="68">
        <v>35</v>
      </c>
      <c r="G172" s="65"/>
      <c r="H172" s="69"/>
      <c r="I172" s="70"/>
      <c r="J172" s="70"/>
      <c r="K172" s="34" t="s">
        <v>65</v>
      </c>
      <c r="L172" s="77">
        <v>172</v>
      </c>
      <c r="M172" s="77"/>
      <c r="N172" s="72"/>
      <c r="O172" s="79" t="s">
        <v>176</v>
      </c>
      <c r="P172" s="81">
        <v>43734.591469907406</v>
      </c>
      <c r="Q172" s="79" t="s">
        <v>363</v>
      </c>
      <c r="R172" s="83" t="s">
        <v>483</v>
      </c>
      <c r="S172" s="79" t="s">
        <v>528</v>
      </c>
      <c r="T172" s="79" t="s">
        <v>573</v>
      </c>
      <c r="U172" s="83" t="s">
        <v>647</v>
      </c>
      <c r="V172" s="83" t="s">
        <v>647</v>
      </c>
      <c r="W172" s="81">
        <v>43734.591469907406</v>
      </c>
      <c r="X172" s="83" t="s">
        <v>847</v>
      </c>
      <c r="Y172" s="79"/>
      <c r="Z172" s="79"/>
      <c r="AA172" s="85" t="s">
        <v>1016</v>
      </c>
      <c r="AB172" s="79"/>
      <c r="AC172" s="79" t="b">
        <v>0</v>
      </c>
      <c r="AD172" s="79">
        <v>0</v>
      </c>
      <c r="AE172" s="85" t="s">
        <v>1066</v>
      </c>
      <c r="AF172" s="79" t="b">
        <v>0</v>
      </c>
      <c r="AG172" s="79" t="s">
        <v>1071</v>
      </c>
      <c r="AH172" s="79"/>
      <c r="AI172" s="85" t="s">
        <v>1066</v>
      </c>
      <c r="AJ172" s="79" t="b">
        <v>0</v>
      </c>
      <c r="AK172" s="79">
        <v>0</v>
      </c>
      <c r="AL172" s="85" t="s">
        <v>1066</v>
      </c>
      <c r="AM172" s="79" t="s">
        <v>1079</v>
      </c>
      <c r="AN172" s="79" t="b">
        <v>0</v>
      </c>
      <c r="AO172" s="85" t="s">
        <v>1016</v>
      </c>
      <c r="AP172" s="79" t="s">
        <v>176</v>
      </c>
      <c r="AQ172" s="79">
        <v>0</v>
      </c>
      <c r="AR172" s="79">
        <v>0</v>
      </c>
      <c r="AS172" s="79"/>
      <c r="AT172" s="79"/>
      <c r="AU172" s="79"/>
      <c r="AV172" s="79"/>
      <c r="AW172" s="79"/>
      <c r="AX172" s="79"/>
      <c r="AY172" s="79"/>
      <c r="AZ172" s="79"/>
      <c r="BA172">
        <v>69</v>
      </c>
      <c r="BB172" s="78" t="str">
        <f>REPLACE(INDEX(GroupVertices[Group],MATCH(Edges[[#This Row],[Vertex 1]],GroupVertices[Vertex],0)),1,1,"")</f>
        <v>5</v>
      </c>
      <c r="BC172" s="78" t="str">
        <f>REPLACE(INDEX(GroupVertices[Group],MATCH(Edges[[#This Row],[Vertex 2]],GroupVertices[Vertex],0)),1,1,"")</f>
        <v>5</v>
      </c>
      <c r="BD172" s="48">
        <v>0</v>
      </c>
      <c r="BE172" s="49">
        <v>0</v>
      </c>
      <c r="BF172" s="48">
        <v>0</v>
      </c>
      <c r="BG172" s="49">
        <v>0</v>
      </c>
      <c r="BH172" s="48">
        <v>0</v>
      </c>
      <c r="BI172" s="49">
        <v>0</v>
      </c>
      <c r="BJ172" s="48">
        <v>18</v>
      </c>
      <c r="BK172" s="49">
        <v>100</v>
      </c>
      <c r="BL172" s="48">
        <v>18</v>
      </c>
    </row>
    <row r="173" spans="1:64" ht="15">
      <c r="A173" s="64" t="s">
        <v>251</v>
      </c>
      <c r="B173" s="64" t="s">
        <v>251</v>
      </c>
      <c r="C173" s="65" t="s">
        <v>2150</v>
      </c>
      <c r="D173" s="66">
        <v>3</v>
      </c>
      <c r="E173" s="67" t="s">
        <v>136</v>
      </c>
      <c r="F173" s="68">
        <v>35</v>
      </c>
      <c r="G173" s="65"/>
      <c r="H173" s="69"/>
      <c r="I173" s="70"/>
      <c r="J173" s="70"/>
      <c r="K173" s="34" t="s">
        <v>65</v>
      </c>
      <c r="L173" s="77">
        <v>173</v>
      </c>
      <c r="M173" s="77"/>
      <c r="N173" s="72"/>
      <c r="O173" s="79" t="s">
        <v>176</v>
      </c>
      <c r="P173" s="81">
        <v>43735.358252314814</v>
      </c>
      <c r="Q173" s="79" t="s">
        <v>364</v>
      </c>
      <c r="R173" s="83" t="s">
        <v>484</v>
      </c>
      <c r="S173" s="79" t="s">
        <v>528</v>
      </c>
      <c r="T173" s="79" t="s">
        <v>573</v>
      </c>
      <c r="U173" s="83" t="s">
        <v>648</v>
      </c>
      <c r="V173" s="83" t="s">
        <v>648</v>
      </c>
      <c r="W173" s="81">
        <v>43735.358252314814</v>
      </c>
      <c r="X173" s="83" t="s">
        <v>848</v>
      </c>
      <c r="Y173" s="79"/>
      <c r="Z173" s="79"/>
      <c r="AA173" s="85" t="s">
        <v>1017</v>
      </c>
      <c r="AB173" s="79"/>
      <c r="AC173" s="79" t="b">
        <v>0</v>
      </c>
      <c r="AD173" s="79">
        <v>2</v>
      </c>
      <c r="AE173" s="85" t="s">
        <v>1066</v>
      </c>
      <c r="AF173" s="79" t="b">
        <v>0</v>
      </c>
      <c r="AG173" s="79" t="s">
        <v>1071</v>
      </c>
      <c r="AH173" s="79"/>
      <c r="AI173" s="85" t="s">
        <v>1066</v>
      </c>
      <c r="AJ173" s="79" t="b">
        <v>0</v>
      </c>
      <c r="AK173" s="79">
        <v>0</v>
      </c>
      <c r="AL173" s="85" t="s">
        <v>1066</v>
      </c>
      <c r="AM173" s="79" t="s">
        <v>1079</v>
      </c>
      <c r="AN173" s="79" t="b">
        <v>0</v>
      </c>
      <c r="AO173" s="85" t="s">
        <v>1017</v>
      </c>
      <c r="AP173" s="79" t="s">
        <v>176</v>
      </c>
      <c r="AQ173" s="79">
        <v>0</v>
      </c>
      <c r="AR173" s="79">
        <v>0</v>
      </c>
      <c r="AS173" s="79"/>
      <c r="AT173" s="79"/>
      <c r="AU173" s="79"/>
      <c r="AV173" s="79"/>
      <c r="AW173" s="79"/>
      <c r="AX173" s="79"/>
      <c r="AY173" s="79"/>
      <c r="AZ173" s="79"/>
      <c r="BA173">
        <v>69</v>
      </c>
      <c r="BB173" s="78" t="str">
        <f>REPLACE(INDEX(GroupVertices[Group],MATCH(Edges[[#This Row],[Vertex 1]],GroupVertices[Vertex],0)),1,1,"")</f>
        <v>5</v>
      </c>
      <c r="BC173" s="78" t="str">
        <f>REPLACE(INDEX(GroupVertices[Group],MATCH(Edges[[#This Row],[Vertex 2]],GroupVertices[Vertex],0)),1,1,"")</f>
        <v>5</v>
      </c>
      <c r="BD173" s="48">
        <v>0</v>
      </c>
      <c r="BE173" s="49">
        <v>0</v>
      </c>
      <c r="BF173" s="48">
        <v>0</v>
      </c>
      <c r="BG173" s="49">
        <v>0</v>
      </c>
      <c r="BH173" s="48">
        <v>0</v>
      </c>
      <c r="BI173" s="49">
        <v>0</v>
      </c>
      <c r="BJ173" s="48">
        <v>15</v>
      </c>
      <c r="BK173" s="49">
        <v>100</v>
      </c>
      <c r="BL173" s="48">
        <v>15</v>
      </c>
    </row>
    <row r="174" spans="1:64" ht="15">
      <c r="A174" s="64" t="s">
        <v>251</v>
      </c>
      <c r="B174" s="64" t="s">
        <v>251</v>
      </c>
      <c r="C174" s="65" t="s">
        <v>2150</v>
      </c>
      <c r="D174" s="66">
        <v>3</v>
      </c>
      <c r="E174" s="67" t="s">
        <v>136</v>
      </c>
      <c r="F174" s="68">
        <v>35</v>
      </c>
      <c r="G174" s="65"/>
      <c r="H174" s="69"/>
      <c r="I174" s="70"/>
      <c r="J174" s="70"/>
      <c r="K174" s="34" t="s">
        <v>65</v>
      </c>
      <c r="L174" s="77">
        <v>174</v>
      </c>
      <c r="M174" s="77"/>
      <c r="N174" s="72"/>
      <c r="O174" s="79" t="s">
        <v>176</v>
      </c>
      <c r="P174" s="81">
        <v>43735.581828703704</v>
      </c>
      <c r="Q174" s="79" t="s">
        <v>365</v>
      </c>
      <c r="R174" s="83" t="s">
        <v>485</v>
      </c>
      <c r="S174" s="79" t="s">
        <v>528</v>
      </c>
      <c r="T174" s="79" t="s">
        <v>573</v>
      </c>
      <c r="U174" s="83" t="s">
        <v>649</v>
      </c>
      <c r="V174" s="83" t="s">
        <v>649</v>
      </c>
      <c r="W174" s="81">
        <v>43735.581828703704</v>
      </c>
      <c r="X174" s="83" t="s">
        <v>849</v>
      </c>
      <c r="Y174" s="79"/>
      <c r="Z174" s="79"/>
      <c r="AA174" s="85" t="s">
        <v>1018</v>
      </c>
      <c r="AB174" s="79"/>
      <c r="AC174" s="79" t="b">
        <v>0</v>
      </c>
      <c r="AD174" s="79">
        <v>0</v>
      </c>
      <c r="AE174" s="85" t="s">
        <v>1066</v>
      </c>
      <c r="AF174" s="79" t="b">
        <v>0</v>
      </c>
      <c r="AG174" s="79" t="s">
        <v>1071</v>
      </c>
      <c r="AH174" s="79"/>
      <c r="AI174" s="85" t="s">
        <v>1066</v>
      </c>
      <c r="AJ174" s="79" t="b">
        <v>0</v>
      </c>
      <c r="AK174" s="79">
        <v>0</v>
      </c>
      <c r="AL174" s="85" t="s">
        <v>1066</v>
      </c>
      <c r="AM174" s="79" t="s">
        <v>1079</v>
      </c>
      <c r="AN174" s="79" t="b">
        <v>0</v>
      </c>
      <c r="AO174" s="85" t="s">
        <v>1018</v>
      </c>
      <c r="AP174" s="79" t="s">
        <v>176</v>
      </c>
      <c r="AQ174" s="79">
        <v>0</v>
      </c>
      <c r="AR174" s="79">
        <v>0</v>
      </c>
      <c r="AS174" s="79"/>
      <c r="AT174" s="79"/>
      <c r="AU174" s="79"/>
      <c r="AV174" s="79"/>
      <c r="AW174" s="79"/>
      <c r="AX174" s="79"/>
      <c r="AY174" s="79"/>
      <c r="AZ174" s="79"/>
      <c r="BA174">
        <v>69</v>
      </c>
      <c r="BB174" s="78" t="str">
        <f>REPLACE(INDEX(GroupVertices[Group],MATCH(Edges[[#This Row],[Vertex 1]],GroupVertices[Vertex],0)),1,1,"")</f>
        <v>5</v>
      </c>
      <c r="BC174" s="78" t="str">
        <f>REPLACE(INDEX(GroupVertices[Group],MATCH(Edges[[#This Row],[Vertex 2]],GroupVertices[Vertex],0)),1,1,"")</f>
        <v>5</v>
      </c>
      <c r="BD174" s="48">
        <v>0</v>
      </c>
      <c r="BE174" s="49">
        <v>0</v>
      </c>
      <c r="BF174" s="48">
        <v>0</v>
      </c>
      <c r="BG174" s="49">
        <v>0</v>
      </c>
      <c r="BH174" s="48">
        <v>0</v>
      </c>
      <c r="BI174" s="49">
        <v>0</v>
      </c>
      <c r="BJ174" s="48">
        <v>19</v>
      </c>
      <c r="BK174" s="49">
        <v>100</v>
      </c>
      <c r="BL174" s="48">
        <v>19</v>
      </c>
    </row>
    <row r="175" spans="1:64" ht="15">
      <c r="A175" s="64" t="s">
        <v>251</v>
      </c>
      <c r="B175" s="64" t="s">
        <v>251</v>
      </c>
      <c r="C175" s="65" t="s">
        <v>2150</v>
      </c>
      <c r="D175" s="66">
        <v>3</v>
      </c>
      <c r="E175" s="67" t="s">
        <v>136</v>
      </c>
      <c r="F175" s="68">
        <v>35</v>
      </c>
      <c r="G175" s="65"/>
      <c r="H175" s="69"/>
      <c r="I175" s="70"/>
      <c r="J175" s="70"/>
      <c r="K175" s="34" t="s">
        <v>65</v>
      </c>
      <c r="L175" s="77">
        <v>175</v>
      </c>
      <c r="M175" s="77"/>
      <c r="N175" s="72"/>
      <c r="O175" s="79" t="s">
        <v>176</v>
      </c>
      <c r="P175" s="81">
        <v>43735.58221064815</v>
      </c>
      <c r="Q175" s="79" t="s">
        <v>366</v>
      </c>
      <c r="R175" s="83" t="s">
        <v>486</v>
      </c>
      <c r="S175" s="79" t="s">
        <v>528</v>
      </c>
      <c r="T175" s="79" t="s">
        <v>573</v>
      </c>
      <c r="U175" s="83" t="s">
        <v>650</v>
      </c>
      <c r="V175" s="83" t="s">
        <v>650</v>
      </c>
      <c r="W175" s="81">
        <v>43735.58221064815</v>
      </c>
      <c r="X175" s="83" t="s">
        <v>850</v>
      </c>
      <c r="Y175" s="79"/>
      <c r="Z175" s="79"/>
      <c r="AA175" s="85" t="s">
        <v>1019</v>
      </c>
      <c r="AB175" s="79"/>
      <c r="AC175" s="79" t="b">
        <v>0</v>
      </c>
      <c r="AD175" s="79">
        <v>0</v>
      </c>
      <c r="AE175" s="85" t="s">
        <v>1066</v>
      </c>
      <c r="AF175" s="79" t="b">
        <v>0</v>
      </c>
      <c r="AG175" s="79" t="s">
        <v>1071</v>
      </c>
      <c r="AH175" s="79"/>
      <c r="AI175" s="85" t="s">
        <v>1066</v>
      </c>
      <c r="AJ175" s="79" t="b">
        <v>0</v>
      </c>
      <c r="AK175" s="79">
        <v>0</v>
      </c>
      <c r="AL175" s="85" t="s">
        <v>1066</v>
      </c>
      <c r="AM175" s="79" t="s">
        <v>1079</v>
      </c>
      <c r="AN175" s="79" t="b">
        <v>0</v>
      </c>
      <c r="AO175" s="85" t="s">
        <v>1019</v>
      </c>
      <c r="AP175" s="79" t="s">
        <v>176</v>
      </c>
      <c r="AQ175" s="79">
        <v>0</v>
      </c>
      <c r="AR175" s="79">
        <v>0</v>
      </c>
      <c r="AS175" s="79"/>
      <c r="AT175" s="79"/>
      <c r="AU175" s="79"/>
      <c r="AV175" s="79"/>
      <c r="AW175" s="79"/>
      <c r="AX175" s="79"/>
      <c r="AY175" s="79"/>
      <c r="AZ175" s="79"/>
      <c r="BA175">
        <v>69</v>
      </c>
      <c r="BB175" s="78" t="str">
        <f>REPLACE(INDEX(GroupVertices[Group],MATCH(Edges[[#This Row],[Vertex 1]],GroupVertices[Vertex],0)),1,1,"")</f>
        <v>5</v>
      </c>
      <c r="BC175" s="78" t="str">
        <f>REPLACE(INDEX(GroupVertices[Group],MATCH(Edges[[#This Row],[Vertex 2]],GroupVertices[Vertex],0)),1,1,"")</f>
        <v>5</v>
      </c>
      <c r="BD175" s="48">
        <v>0</v>
      </c>
      <c r="BE175" s="49">
        <v>0</v>
      </c>
      <c r="BF175" s="48">
        <v>0</v>
      </c>
      <c r="BG175" s="49">
        <v>0</v>
      </c>
      <c r="BH175" s="48">
        <v>0</v>
      </c>
      <c r="BI175" s="49">
        <v>0</v>
      </c>
      <c r="BJ175" s="48">
        <v>17</v>
      </c>
      <c r="BK175" s="49">
        <v>100</v>
      </c>
      <c r="BL175" s="48">
        <v>17</v>
      </c>
    </row>
    <row r="176" spans="1:64" ht="15">
      <c r="A176" s="64" t="s">
        <v>251</v>
      </c>
      <c r="B176" s="64" t="s">
        <v>251</v>
      </c>
      <c r="C176" s="65" t="s">
        <v>2150</v>
      </c>
      <c r="D176" s="66">
        <v>3</v>
      </c>
      <c r="E176" s="67" t="s">
        <v>136</v>
      </c>
      <c r="F176" s="68">
        <v>35</v>
      </c>
      <c r="G176" s="65"/>
      <c r="H176" s="69"/>
      <c r="I176" s="70"/>
      <c r="J176" s="70"/>
      <c r="K176" s="34" t="s">
        <v>65</v>
      </c>
      <c r="L176" s="77">
        <v>176</v>
      </c>
      <c r="M176" s="77"/>
      <c r="N176" s="72"/>
      <c r="O176" s="79" t="s">
        <v>176</v>
      </c>
      <c r="P176" s="81">
        <v>43735.582662037035</v>
      </c>
      <c r="Q176" s="79" t="s">
        <v>367</v>
      </c>
      <c r="R176" s="83" t="s">
        <v>487</v>
      </c>
      <c r="S176" s="79" t="s">
        <v>528</v>
      </c>
      <c r="T176" s="79" t="s">
        <v>573</v>
      </c>
      <c r="U176" s="83" t="s">
        <v>651</v>
      </c>
      <c r="V176" s="83" t="s">
        <v>651</v>
      </c>
      <c r="W176" s="81">
        <v>43735.582662037035</v>
      </c>
      <c r="X176" s="83" t="s">
        <v>851</v>
      </c>
      <c r="Y176" s="79"/>
      <c r="Z176" s="79"/>
      <c r="AA176" s="85" t="s">
        <v>1020</v>
      </c>
      <c r="AB176" s="79"/>
      <c r="AC176" s="79" t="b">
        <v>0</v>
      </c>
      <c r="AD176" s="79">
        <v>0</v>
      </c>
      <c r="AE176" s="85" t="s">
        <v>1066</v>
      </c>
      <c r="AF176" s="79" t="b">
        <v>0</v>
      </c>
      <c r="AG176" s="79" t="s">
        <v>1071</v>
      </c>
      <c r="AH176" s="79"/>
      <c r="AI176" s="85" t="s">
        <v>1066</v>
      </c>
      <c r="AJ176" s="79" t="b">
        <v>0</v>
      </c>
      <c r="AK176" s="79">
        <v>0</v>
      </c>
      <c r="AL176" s="85" t="s">
        <v>1066</v>
      </c>
      <c r="AM176" s="79" t="s">
        <v>1079</v>
      </c>
      <c r="AN176" s="79" t="b">
        <v>0</v>
      </c>
      <c r="AO176" s="85" t="s">
        <v>1020</v>
      </c>
      <c r="AP176" s="79" t="s">
        <v>176</v>
      </c>
      <c r="AQ176" s="79">
        <v>0</v>
      </c>
      <c r="AR176" s="79">
        <v>0</v>
      </c>
      <c r="AS176" s="79"/>
      <c r="AT176" s="79"/>
      <c r="AU176" s="79"/>
      <c r="AV176" s="79"/>
      <c r="AW176" s="79"/>
      <c r="AX176" s="79"/>
      <c r="AY176" s="79"/>
      <c r="AZ176" s="79"/>
      <c r="BA176">
        <v>69</v>
      </c>
      <c r="BB176" s="78" t="str">
        <f>REPLACE(INDEX(GroupVertices[Group],MATCH(Edges[[#This Row],[Vertex 1]],GroupVertices[Vertex],0)),1,1,"")</f>
        <v>5</v>
      </c>
      <c r="BC176" s="78" t="str">
        <f>REPLACE(INDEX(GroupVertices[Group],MATCH(Edges[[#This Row],[Vertex 2]],GroupVertices[Vertex],0)),1,1,"")</f>
        <v>5</v>
      </c>
      <c r="BD176" s="48">
        <v>0</v>
      </c>
      <c r="BE176" s="49">
        <v>0</v>
      </c>
      <c r="BF176" s="48">
        <v>0</v>
      </c>
      <c r="BG176" s="49">
        <v>0</v>
      </c>
      <c r="BH176" s="48">
        <v>0</v>
      </c>
      <c r="BI176" s="49">
        <v>0</v>
      </c>
      <c r="BJ176" s="48">
        <v>17</v>
      </c>
      <c r="BK176" s="49">
        <v>100</v>
      </c>
      <c r="BL176" s="48">
        <v>17</v>
      </c>
    </row>
    <row r="177" spans="1:64" ht="15">
      <c r="A177" s="64" t="s">
        <v>251</v>
      </c>
      <c r="B177" s="64" t="s">
        <v>251</v>
      </c>
      <c r="C177" s="65" t="s">
        <v>2150</v>
      </c>
      <c r="D177" s="66">
        <v>3</v>
      </c>
      <c r="E177" s="67" t="s">
        <v>136</v>
      </c>
      <c r="F177" s="68">
        <v>35</v>
      </c>
      <c r="G177" s="65"/>
      <c r="H177" s="69"/>
      <c r="I177" s="70"/>
      <c r="J177" s="70"/>
      <c r="K177" s="34" t="s">
        <v>65</v>
      </c>
      <c r="L177" s="77">
        <v>177</v>
      </c>
      <c r="M177" s="77"/>
      <c r="N177" s="72"/>
      <c r="O177" s="79" t="s">
        <v>176</v>
      </c>
      <c r="P177" s="81">
        <v>43735.582974537036</v>
      </c>
      <c r="Q177" s="79" t="s">
        <v>368</v>
      </c>
      <c r="R177" s="83" t="s">
        <v>488</v>
      </c>
      <c r="S177" s="79" t="s">
        <v>528</v>
      </c>
      <c r="T177" s="79" t="s">
        <v>573</v>
      </c>
      <c r="U177" s="83" t="s">
        <v>652</v>
      </c>
      <c r="V177" s="83" t="s">
        <v>652</v>
      </c>
      <c r="W177" s="81">
        <v>43735.582974537036</v>
      </c>
      <c r="X177" s="83" t="s">
        <v>852</v>
      </c>
      <c r="Y177" s="79"/>
      <c r="Z177" s="79"/>
      <c r="AA177" s="85" t="s">
        <v>1021</v>
      </c>
      <c r="AB177" s="79"/>
      <c r="AC177" s="79" t="b">
        <v>0</v>
      </c>
      <c r="AD177" s="79">
        <v>0</v>
      </c>
      <c r="AE177" s="85" t="s">
        <v>1066</v>
      </c>
      <c r="AF177" s="79" t="b">
        <v>0</v>
      </c>
      <c r="AG177" s="79" t="s">
        <v>1071</v>
      </c>
      <c r="AH177" s="79"/>
      <c r="AI177" s="85" t="s">
        <v>1066</v>
      </c>
      <c r="AJ177" s="79" t="b">
        <v>0</v>
      </c>
      <c r="AK177" s="79">
        <v>0</v>
      </c>
      <c r="AL177" s="85" t="s">
        <v>1066</v>
      </c>
      <c r="AM177" s="79" t="s">
        <v>1079</v>
      </c>
      <c r="AN177" s="79" t="b">
        <v>0</v>
      </c>
      <c r="AO177" s="85" t="s">
        <v>1021</v>
      </c>
      <c r="AP177" s="79" t="s">
        <v>176</v>
      </c>
      <c r="AQ177" s="79">
        <v>0</v>
      </c>
      <c r="AR177" s="79">
        <v>0</v>
      </c>
      <c r="AS177" s="79"/>
      <c r="AT177" s="79"/>
      <c r="AU177" s="79"/>
      <c r="AV177" s="79"/>
      <c r="AW177" s="79"/>
      <c r="AX177" s="79"/>
      <c r="AY177" s="79"/>
      <c r="AZ177" s="79"/>
      <c r="BA177">
        <v>69</v>
      </c>
      <c r="BB177" s="78" t="str">
        <f>REPLACE(INDEX(GroupVertices[Group],MATCH(Edges[[#This Row],[Vertex 1]],GroupVertices[Vertex],0)),1,1,"")</f>
        <v>5</v>
      </c>
      <c r="BC177" s="78" t="str">
        <f>REPLACE(INDEX(GroupVertices[Group],MATCH(Edges[[#This Row],[Vertex 2]],GroupVertices[Vertex],0)),1,1,"")</f>
        <v>5</v>
      </c>
      <c r="BD177" s="48">
        <v>0</v>
      </c>
      <c r="BE177" s="49">
        <v>0</v>
      </c>
      <c r="BF177" s="48">
        <v>0</v>
      </c>
      <c r="BG177" s="49">
        <v>0</v>
      </c>
      <c r="BH177" s="48">
        <v>0</v>
      </c>
      <c r="BI177" s="49">
        <v>0</v>
      </c>
      <c r="BJ177" s="48">
        <v>20</v>
      </c>
      <c r="BK177" s="49">
        <v>100</v>
      </c>
      <c r="BL177" s="48">
        <v>20</v>
      </c>
    </row>
    <row r="178" spans="1:64" ht="15">
      <c r="A178" s="64" t="s">
        <v>251</v>
      </c>
      <c r="B178" s="64" t="s">
        <v>251</v>
      </c>
      <c r="C178" s="65" t="s">
        <v>2150</v>
      </c>
      <c r="D178" s="66">
        <v>3</v>
      </c>
      <c r="E178" s="67" t="s">
        <v>136</v>
      </c>
      <c r="F178" s="68">
        <v>35</v>
      </c>
      <c r="G178" s="65"/>
      <c r="H178" s="69"/>
      <c r="I178" s="70"/>
      <c r="J178" s="70"/>
      <c r="K178" s="34" t="s">
        <v>65</v>
      </c>
      <c r="L178" s="77">
        <v>178</v>
      </c>
      <c r="M178" s="77"/>
      <c r="N178" s="72"/>
      <c r="O178" s="79" t="s">
        <v>176</v>
      </c>
      <c r="P178" s="81">
        <v>43736.42115740741</v>
      </c>
      <c r="Q178" s="79" t="s">
        <v>369</v>
      </c>
      <c r="R178" s="83" t="s">
        <v>489</v>
      </c>
      <c r="S178" s="79" t="s">
        <v>528</v>
      </c>
      <c r="T178" s="79" t="s">
        <v>573</v>
      </c>
      <c r="U178" s="83" t="s">
        <v>653</v>
      </c>
      <c r="V178" s="83" t="s">
        <v>653</v>
      </c>
      <c r="W178" s="81">
        <v>43736.42115740741</v>
      </c>
      <c r="X178" s="83" t="s">
        <v>853</v>
      </c>
      <c r="Y178" s="79"/>
      <c r="Z178" s="79"/>
      <c r="AA178" s="85" t="s">
        <v>1022</v>
      </c>
      <c r="AB178" s="79"/>
      <c r="AC178" s="79" t="b">
        <v>0</v>
      </c>
      <c r="AD178" s="79">
        <v>0</v>
      </c>
      <c r="AE178" s="85" t="s">
        <v>1066</v>
      </c>
      <c r="AF178" s="79" t="b">
        <v>0</v>
      </c>
      <c r="AG178" s="79" t="s">
        <v>1071</v>
      </c>
      <c r="AH178" s="79"/>
      <c r="AI178" s="85" t="s">
        <v>1066</v>
      </c>
      <c r="AJ178" s="79" t="b">
        <v>0</v>
      </c>
      <c r="AK178" s="79">
        <v>0</v>
      </c>
      <c r="AL178" s="85" t="s">
        <v>1066</v>
      </c>
      <c r="AM178" s="79" t="s">
        <v>1079</v>
      </c>
      <c r="AN178" s="79" t="b">
        <v>0</v>
      </c>
      <c r="AO178" s="85" t="s">
        <v>1022</v>
      </c>
      <c r="AP178" s="79" t="s">
        <v>176</v>
      </c>
      <c r="AQ178" s="79">
        <v>0</v>
      </c>
      <c r="AR178" s="79">
        <v>0</v>
      </c>
      <c r="AS178" s="79"/>
      <c r="AT178" s="79"/>
      <c r="AU178" s="79"/>
      <c r="AV178" s="79"/>
      <c r="AW178" s="79"/>
      <c r="AX178" s="79"/>
      <c r="AY178" s="79"/>
      <c r="AZ178" s="79"/>
      <c r="BA178">
        <v>69</v>
      </c>
      <c r="BB178" s="78" t="str">
        <f>REPLACE(INDEX(GroupVertices[Group],MATCH(Edges[[#This Row],[Vertex 1]],GroupVertices[Vertex],0)),1,1,"")</f>
        <v>5</v>
      </c>
      <c r="BC178" s="78" t="str">
        <f>REPLACE(INDEX(GroupVertices[Group],MATCH(Edges[[#This Row],[Vertex 2]],GroupVertices[Vertex],0)),1,1,"")</f>
        <v>5</v>
      </c>
      <c r="BD178" s="48">
        <v>0</v>
      </c>
      <c r="BE178" s="49">
        <v>0</v>
      </c>
      <c r="BF178" s="48">
        <v>0</v>
      </c>
      <c r="BG178" s="49">
        <v>0</v>
      </c>
      <c r="BH178" s="48">
        <v>0</v>
      </c>
      <c r="BI178" s="49">
        <v>0</v>
      </c>
      <c r="BJ178" s="48">
        <v>13</v>
      </c>
      <c r="BK178" s="49">
        <v>100</v>
      </c>
      <c r="BL178" s="48">
        <v>13</v>
      </c>
    </row>
    <row r="179" spans="1:64" ht="15">
      <c r="A179" s="64" t="s">
        <v>251</v>
      </c>
      <c r="B179" s="64" t="s">
        <v>251</v>
      </c>
      <c r="C179" s="65" t="s">
        <v>2150</v>
      </c>
      <c r="D179" s="66">
        <v>3</v>
      </c>
      <c r="E179" s="67" t="s">
        <v>136</v>
      </c>
      <c r="F179" s="68">
        <v>35</v>
      </c>
      <c r="G179" s="65"/>
      <c r="H179" s="69"/>
      <c r="I179" s="70"/>
      <c r="J179" s="70"/>
      <c r="K179" s="34" t="s">
        <v>65</v>
      </c>
      <c r="L179" s="77">
        <v>179</v>
      </c>
      <c r="M179" s="77"/>
      <c r="N179" s="72"/>
      <c r="O179" s="79" t="s">
        <v>176</v>
      </c>
      <c r="P179" s="81">
        <v>43736.42165509259</v>
      </c>
      <c r="Q179" s="79" t="s">
        <v>370</v>
      </c>
      <c r="R179" s="83" t="s">
        <v>490</v>
      </c>
      <c r="S179" s="79" t="s">
        <v>528</v>
      </c>
      <c r="T179" s="79" t="s">
        <v>573</v>
      </c>
      <c r="U179" s="83" t="s">
        <v>654</v>
      </c>
      <c r="V179" s="83" t="s">
        <v>654</v>
      </c>
      <c r="W179" s="81">
        <v>43736.42165509259</v>
      </c>
      <c r="X179" s="83" t="s">
        <v>854</v>
      </c>
      <c r="Y179" s="79"/>
      <c r="Z179" s="79"/>
      <c r="AA179" s="85" t="s">
        <v>1023</v>
      </c>
      <c r="AB179" s="79"/>
      <c r="AC179" s="79" t="b">
        <v>0</v>
      </c>
      <c r="AD179" s="79">
        <v>0</v>
      </c>
      <c r="AE179" s="85" t="s">
        <v>1066</v>
      </c>
      <c r="AF179" s="79" t="b">
        <v>0</v>
      </c>
      <c r="AG179" s="79" t="s">
        <v>1071</v>
      </c>
      <c r="AH179" s="79"/>
      <c r="AI179" s="85" t="s">
        <v>1066</v>
      </c>
      <c r="AJ179" s="79" t="b">
        <v>0</v>
      </c>
      <c r="AK179" s="79">
        <v>0</v>
      </c>
      <c r="AL179" s="85" t="s">
        <v>1066</v>
      </c>
      <c r="AM179" s="79" t="s">
        <v>1079</v>
      </c>
      <c r="AN179" s="79" t="b">
        <v>0</v>
      </c>
      <c r="AO179" s="85" t="s">
        <v>1023</v>
      </c>
      <c r="AP179" s="79" t="s">
        <v>176</v>
      </c>
      <c r="AQ179" s="79">
        <v>0</v>
      </c>
      <c r="AR179" s="79">
        <v>0</v>
      </c>
      <c r="AS179" s="79"/>
      <c r="AT179" s="79"/>
      <c r="AU179" s="79"/>
      <c r="AV179" s="79"/>
      <c r="AW179" s="79"/>
      <c r="AX179" s="79"/>
      <c r="AY179" s="79"/>
      <c r="AZ179" s="79"/>
      <c r="BA179">
        <v>69</v>
      </c>
      <c r="BB179" s="78" t="str">
        <f>REPLACE(INDEX(GroupVertices[Group],MATCH(Edges[[#This Row],[Vertex 1]],GroupVertices[Vertex],0)),1,1,"")</f>
        <v>5</v>
      </c>
      <c r="BC179" s="78" t="str">
        <f>REPLACE(INDEX(GroupVertices[Group],MATCH(Edges[[#This Row],[Vertex 2]],GroupVertices[Vertex],0)),1,1,"")</f>
        <v>5</v>
      </c>
      <c r="BD179" s="48">
        <v>0</v>
      </c>
      <c r="BE179" s="49">
        <v>0</v>
      </c>
      <c r="BF179" s="48">
        <v>0</v>
      </c>
      <c r="BG179" s="49">
        <v>0</v>
      </c>
      <c r="BH179" s="48">
        <v>0</v>
      </c>
      <c r="BI179" s="49">
        <v>0</v>
      </c>
      <c r="BJ179" s="48">
        <v>13</v>
      </c>
      <c r="BK179" s="49">
        <v>100</v>
      </c>
      <c r="BL179" s="48">
        <v>13</v>
      </c>
    </row>
    <row r="180" spans="1:64" ht="15">
      <c r="A180" s="64" t="s">
        <v>251</v>
      </c>
      <c r="B180" s="64" t="s">
        <v>251</v>
      </c>
      <c r="C180" s="65" t="s">
        <v>2150</v>
      </c>
      <c r="D180" s="66">
        <v>3</v>
      </c>
      <c r="E180" s="67" t="s">
        <v>136</v>
      </c>
      <c r="F180" s="68">
        <v>35</v>
      </c>
      <c r="G180" s="65"/>
      <c r="H180" s="69"/>
      <c r="I180" s="70"/>
      <c r="J180" s="70"/>
      <c r="K180" s="34" t="s">
        <v>65</v>
      </c>
      <c r="L180" s="77">
        <v>180</v>
      </c>
      <c r="M180" s="77"/>
      <c r="N180" s="72"/>
      <c r="O180" s="79" t="s">
        <v>176</v>
      </c>
      <c r="P180" s="81">
        <v>43736.42202546296</v>
      </c>
      <c r="Q180" s="79" t="s">
        <v>371</v>
      </c>
      <c r="R180" s="83" t="s">
        <v>411</v>
      </c>
      <c r="S180" s="79" t="s">
        <v>528</v>
      </c>
      <c r="T180" s="79" t="s">
        <v>573</v>
      </c>
      <c r="U180" s="83" t="s">
        <v>655</v>
      </c>
      <c r="V180" s="83" t="s">
        <v>655</v>
      </c>
      <c r="W180" s="81">
        <v>43736.42202546296</v>
      </c>
      <c r="X180" s="83" t="s">
        <v>855</v>
      </c>
      <c r="Y180" s="79"/>
      <c r="Z180" s="79"/>
      <c r="AA180" s="85" t="s">
        <v>1024</v>
      </c>
      <c r="AB180" s="79"/>
      <c r="AC180" s="79" t="b">
        <v>0</v>
      </c>
      <c r="AD180" s="79">
        <v>0</v>
      </c>
      <c r="AE180" s="85" t="s">
        <v>1066</v>
      </c>
      <c r="AF180" s="79" t="b">
        <v>0</v>
      </c>
      <c r="AG180" s="79" t="s">
        <v>1071</v>
      </c>
      <c r="AH180" s="79"/>
      <c r="AI180" s="85" t="s">
        <v>1066</v>
      </c>
      <c r="AJ180" s="79" t="b">
        <v>0</v>
      </c>
      <c r="AK180" s="79">
        <v>0</v>
      </c>
      <c r="AL180" s="85" t="s">
        <v>1066</v>
      </c>
      <c r="AM180" s="79" t="s">
        <v>1079</v>
      </c>
      <c r="AN180" s="79" t="b">
        <v>0</v>
      </c>
      <c r="AO180" s="85" t="s">
        <v>1024</v>
      </c>
      <c r="AP180" s="79" t="s">
        <v>176</v>
      </c>
      <c r="AQ180" s="79">
        <v>0</v>
      </c>
      <c r="AR180" s="79">
        <v>0</v>
      </c>
      <c r="AS180" s="79"/>
      <c r="AT180" s="79"/>
      <c r="AU180" s="79"/>
      <c r="AV180" s="79"/>
      <c r="AW180" s="79"/>
      <c r="AX180" s="79"/>
      <c r="AY180" s="79"/>
      <c r="AZ180" s="79"/>
      <c r="BA180">
        <v>69</v>
      </c>
      <c r="BB180" s="78" t="str">
        <f>REPLACE(INDEX(GroupVertices[Group],MATCH(Edges[[#This Row],[Vertex 1]],GroupVertices[Vertex],0)),1,1,"")</f>
        <v>5</v>
      </c>
      <c r="BC180" s="78" t="str">
        <f>REPLACE(INDEX(GroupVertices[Group],MATCH(Edges[[#This Row],[Vertex 2]],GroupVertices[Vertex],0)),1,1,"")</f>
        <v>5</v>
      </c>
      <c r="BD180" s="48">
        <v>0</v>
      </c>
      <c r="BE180" s="49">
        <v>0</v>
      </c>
      <c r="BF180" s="48">
        <v>0</v>
      </c>
      <c r="BG180" s="49">
        <v>0</v>
      </c>
      <c r="BH180" s="48">
        <v>0</v>
      </c>
      <c r="BI180" s="49">
        <v>0</v>
      </c>
      <c r="BJ180" s="48">
        <v>13</v>
      </c>
      <c r="BK180" s="49">
        <v>100</v>
      </c>
      <c r="BL180" s="48">
        <v>13</v>
      </c>
    </row>
    <row r="181" spans="1:64" ht="15">
      <c r="A181" s="64" t="s">
        <v>251</v>
      </c>
      <c r="B181" s="64" t="s">
        <v>251</v>
      </c>
      <c r="C181" s="65" t="s">
        <v>2150</v>
      </c>
      <c r="D181" s="66">
        <v>3</v>
      </c>
      <c r="E181" s="67" t="s">
        <v>136</v>
      </c>
      <c r="F181" s="68">
        <v>35</v>
      </c>
      <c r="G181" s="65"/>
      <c r="H181" s="69"/>
      <c r="I181" s="70"/>
      <c r="J181" s="70"/>
      <c r="K181" s="34" t="s">
        <v>65</v>
      </c>
      <c r="L181" s="77">
        <v>181</v>
      </c>
      <c r="M181" s="77"/>
      <c r="N181" s="72"/>
      <c r="O181" s="79" t="s">
        <v>176</v>
      </c>
      <c r="P181" s="81">
        <v>43736.42238425926</v>
      </c>
      <c r="Q181" s="79" t="s">
        <v>372</v>
      </c>
      <c r="R181" s="83" t="s">
        <v>491</v>
      </c>
      <c r="S181" s="79" t="s">
        <v>528</v>
      </c>
      <c r="T181" s="79" t="s">
        <v>573</v>
      </c>
      <c r="U181" s="83" t="s">
        <v>656</v>
      </c>
      <c r="V181" s="83" t="s">
        <v>656</v>
      </c>
      <c r="W181" s="81">
        <v>43736.42238425926</v>
      </c>
      <c r="X181" s="83" t="s">
        <v>856</v>
      </c>
      <c r="Y181" s="79"/>
      <c r="Z181" s="79"/>
      <c r="AA181" s="85" t="s">
        <v>1025</v>
      </c>
      <c r="AB181" s="79"/>
      <c r="AC181" s="79" t="b">
        <v>0</v>
      </c>
      <c r="AD181" s="79">
        <v>0</v>
      </c>
      <c r="AE181" s="85" t="s">
        <v>1066</v>
      </c>
      <c r="AF181" s="79" t="b">
        <v>0</v>
      </c>
      <c r="AG181" s="79" t="s">
        <v>1071</v>
      </c>
      <c r="AH181" s="79"/>
      <c r="AI181" s="85" t="s">
        <v>1066</v>
      </c>
      <c r="AJ181" s="79" t="b">
        <v>0</v>
      </c>
      <c r="AK181" s="79">
        <v>0</v>
      </c>
      <c r="AL181" s="85" t="s">
        <v>1066</v>
      </c>
      <c r="AM181" s="79" t="s">
        <v>1079</v>
      </c>
      <c r="AN181" s="79" t="b">
        <v>0</v>
      </c>
      <c r="AO181" s="85" t="s">
        <v>1025</v>
      </c>
      <c r="AP181" s="79" t="s">
        <v>176</v>
      </c>
      <c r="AQ181" s="79">
        <v>0</v>
      </c>
      <c r="AR181" s="79">
        <v>0</v>
      </c>
      <c r="AS181" s="79"/>
      <c r="AT181" s="79"/>
      <c r="AU181" s="79"/>
      <c r="AV181" s="79"/>
      <c r="AW181" s="79"/>
      <c r="AX181" s="79"/>
      <c r="AY181" s="79"/>
      <c r="AZ181" s="79"/>
      <c r="BA181">
        <v>69</v>
      </c>
      <c r="BB181" s="78" t="str">
        <f>REPLACE(INDEX(GroupVertices[Group],MATCH(Edges[[#This Row],[Vertex 1]],GroupVertices[Vertex],0)),1,1,"")</f>
        <v>5</v>
      </c>
      <c r="BC181" s="78" t="str">
        <f>REPLACE(INDEX(GroupVertices[Group],MATCH(Edges[[#This Row],[Vertex 2]],GroupVertices[Vertex],0)),1,1,"")</f>
        <v>5</v>
      </c>
      <c r="BD181" s="48">
        <v>0</v>
      </c>
      <c r="BE181" s="49">
        <v>0</v>
      </c>
      <c r="BF181" s="48">
        <v>0</v>
      </c>
      <c r="BG181" s="49">
        <v>0</v>
      </c>
      <c r="BH181" s="48">
        <v>0</v>
      </c>
      <c r="BI181" s="49">
        <v>0</v>
      </c>
      <c r="BJ181" s="48">
        <v>20</v>
      </c>
      <c r="BK181" s="49">
        <v>100</v>
      </c>
      <c r="BL181" s="48">
        <v>20</v>
      </c>
    </row>
    <row r="182" spans="1:64" ht="15">
      <c r="A182" s="64" t="s">
        <v>251</v>
      </c>
      <c r="B182" s="64" t="s">
        <v>251</v>
      </c>
      <c r="C182" s="65" t="s">
        <v>2150</v>
      </c>
      <c r="D182" s="66">
        <v>3</v>
      </c>
      <c r="E182" s="67" t="s">
        <v>136</v>
      </c>
      <c r="F182" s="68">
        <v>35</v>
      </c>
      <c r="G182" s="65"/>
      <c r="H182" s="69"/>
      <c r="I182" s="70"/>
      <c r="J182" s="70"/>
      <c r="K182" s="34" t="s">
        <v>65</v>
      </c>
      <c r="L182" s="77">
        <v>182</v>
      </c>
      <c r="M182" s="77"/>
      <c r="N182" s="72"/>
      <c r="O182" s="79" t="s">
        <v>176</v>
      </c>
      <c r="P182" s="81">
        <v>43736.422789351855</v>
      </c>
      <c r="Q182" s="79" t="s">
        <v>373</v>
      </c>
      <c r="R182" s="79"/>
      <c r="S182" s="79"/>
      <c r="T182" s="79" t="s">
        <v>574</v>
      </c>
      <c r="U182" s="83" t="s">
        <v>657</v>
      </c>
      <c r="V182" s="83" t="s">
        <v>657</v>
      </c>
      <c r="W182" s="81">
        <v>43736.422789351855</v>
      </c>
      <c r="X182" s="83" t="s">
        <v>857</v>
      </c>
      <c r="Y182" s="79"/>
      <c r="Z182" s="79"/>
      <c r="AA182" s="85" t="s">
        <v>1026</v>
      </c>
      <c r="AB182" s="79"/>
      <c r="AC182" s="79" t="b">
        <v>0</v>
      </c>
      <c r="AD182" s="79">
        <v>0</v>
      </c>
      <c r="AE182" s="85" t="s">
        <v>1066</v>
      </c>
      <c r="AF182" s="79" t="b">
        <v>0</v>
      </c>
      <c r="AG182" s="79" t="s">
        <v>1071</v>
      </c>
      <c r="AH182" s="79"/>
      <c r="AI182" s="85" t="s">
        <v>1066</v>
      </c>
      <c r="AJ182" s="79" t="b">
        <v>0</v>
      </c>
      <c r="AK182" s="79">
        <v>0</v>
      </c>
      <c r="AL182" s="85" t="s">
        <v>1066</v>
      </c>
      <c r="AM182" s="79" t="s">
        <v>1079</v>
      </c>
      <c r="AN182" s="79" t="b">
        <v>0</v>
      </c>
      <c r="AO182" s="85" t="s">
        <v>1026</v>
      </c>
      <c r="AP182" s="79" t="s">
        <v>176</v>
      </c>
      <c r="AQ182" s="79">
        <v>0</v>
      </c>
      <c r="AR182" s="79">
        <v>0</v>
      </c>
      <c r="AS182" s="79"/>
      <c r="AT182" s="79"/>
      <c r="AU182" s="79"/>
      <c r="AV182" s="79"/>
      <c r="AW182" s="79"/>
      <c r="AX182" s="79"/>
      <c r="AY182" s="79"/>
      <c r="AZ182" s="79"/>
      <c r="BA182">
        <v>69</v>
      </c>
      <c r="BB182" s="78" t="str">
        <f>REPLACE(INDEX(GroupVertices[Group],MATCH(Edges[[#This Row],[Vertex 1]],GroupVertices[Vertex],0)),1,1,"")</f>
        <v>5</v>
      </c>
      <c r="BC182" s="78" t="str">
        <f>REPLACE(INDEX(GroupVertices[Group],MATCH(Edges[[#This Row],[Vertex 2]],GroupVertices[Vertex],0)),1,1,"")</f>
        <v>5</v>
      </c>
      <c r="BD182" s="48">
        <v>0</v>
      </c>
      <c r="BE182" s="49">
        <v>0</v>
      </c>
      <c r="BF182" s="48">
        <v>0</v>
      </c>
      <c r="BG182" s="49">
        <v>0</v>
      </c>
      <c r="BH182" s="48">
        <v>0</v>
      </c>
      <c r="BI182" s="49">
        <v>0</v>
      </c>
      <c r="BJ182" s="48">
        <v>21</v>
      </c>
      <c r="BK182" s="49">
        <v>100</v>
      </c>
      <c r="BL182" s="48">
        <v>21</v>
      </c>
    </row>
    <row r="183" spans="1:64" ht="15">
      <c r="A183" s="64" t="s">
        <v>251</v>
      </c>
      <c r="B183" s="64" t="s">
        <v>251</v>
      </c>
      <c r="C183" s="65" t="s">
        <v>2150</v>
      </c>
      <c r="D183" s="66">
        <v>3</v>
      </c>
      <c r="E183" s="67" t="s">
        <v>136</v>
      </c>
      <c r="F183" s="68">
        <v>35</v>
      </c>
      <c r="G183" s="65"/>
      <c r="H183" s="69"/>
      <c r="I183" s="70"/>
      <c r="J183" s="70"/>
      <c r="K183" s="34" t="s">
        <v>65</v>
      </c>
      <c r="L183" s="77">
        <v>183</v>
      </c>
      <c r="M183" s="77"/>
      <c r="N183" s="72"/>
      <c r="O183" s="79" t="s">
        <v>176</v>
      </c>
      <c r="P183" s="81">
        <v>43738.243483796294</v>
      </c>
      <c r="Q183" s="79" t="s">
        <v>374</v>
      </c>
      <c r="R183" s="83" t="s">
        <v>492</v>
      </c>
      <c r="S183" s="79" t="s">
        <v>528</v>
      </c>
      <c r="T183" s="79" t="s">
        <v>572</v>
      </c>
      <c r="U183" s="83" t="s">
        <v>658</v>
      </c>
      <c r="V183" s="83" t="s">
        <v>658</v>
      </c>
      <c r="W183" s="81">
        <v>43738.243483796294</v>
      </c>
      <c r="X183" s="83" t="s">
        <v>858</v>
      </c>
      <c r="Y183" s="79"/>
      <c r="Z183" s="79"/>
      <c r="AA183" s="85" t="s">
        <v>1027</v>
      </c>
      <c r="AB183" s="79"/>
      <c r="AC183" s="79" t="b">
        <v>0</v>
      </c>
      <c r="AD183" s="79">
        <v>1</v>
      </c>
      <c r="AE183" s="85" t="s">
        <v>1066</v>
      </c>
      <c r="AF183" s="79" t="b">
        <v>0</v>
      </c>
      <c r="AG183" s="79" t="s">
        <v>1071</v>
      </c>
      <c r="AH183" s="79"/>
      <c r="AI183" s="85" t="s">
        <v>1066</v>
      </c>
      <c r="AJ183" s="79" t="b">
        <v>0</v>
      </c>
      <c r="AK183" s="79">
        <v>0</v>
      </c>
      <c r="AL183" s="85" t="s">
        <v>1066</v>
      </c>
      <c r="AM183" s="79" t="s">
        <v>1079</v>
      </c>
      <c r="AN183" s="79" t="b">
        <v>0</v>
      </c>
      <c r="AO183" s="85" t="s">
        <v>1027</v>
      </c>
      <c r="AP183" s="79" t="s">
        <v>176</v>
      </c>
      <c r="AQ183" s="79">
        <v>0</v>
      </c>
      <c r="AR183" s="79">
        <v>0</v>
      </c>
      <c r="AS183" s="79"/>
      <c r="AT183" s="79"/>
      <c r="AU183" s="79"/>
      <c r="AV183" s="79"/>
      <c r="AW183" s="79"/>
      <c r="AX183" s="79"/>
      <c r="AY183" s="79"/>
      <c r="AZ183" s="79"/>
      <c r="BA183">
        <v>69</v>
      </c>
      <c r="BB183" s="78" t="str">
        <f>REPLACE(INDEX(GroupVertices[Group],MATCH(Edges[[#This Row],[Vertex 1]],GroupVertices[Vertex],0)),1,1,"")</f>
        <v>5</v>
      </c>
      <c r="BC183" s="78" t="str">
        <f>REPLACE(INDEX(GroupVertices[Group],MATCH(Edges[[#This Row],[Vertex 2]],GroupVertices[Vertex],0)),1,1,"")</f>
        <v>5</v>
      </c>
      <c r="BD183" s="48">
        <v>0</v>
      </c>
      <c r="BE183" s="49">
        <v>0</v>
      </c>
      <c r="BF183" s="48">
        <v>0</v>
      </c>
      <c r="BG183" s="49">
        <v>0</v>
      </c>
      <c r="BH183" s="48">
        <v>0</v>
      </c>
      <c r="BI183" s="49">
        <v>0</v>
      </c>
      <c r="BJ183" s="48">
        <v>44</v>
      </c>
      <c r="BK183" s="49">
        <v>100</v>
      </c>
      <c r="BL183" s="48">
        <v>44</v>
      </c>
    </row>
    <row r="184" spans="1:64" ht="15">
      <c r="A184" s="64" t="s">
        <v>251</v>
      </c>
      <c r="B184" s="64" t="s">
        <v>251</v>
      </c>
      <c r="C184" s="65" t="s">
        <v>2150</v>
      </c>
      <c r="D184" s="66">
        <v>3</v>
      </c>
      <c r="E184" s="67" t="s">
        <v>136</v>
      </c>
      <c r="F184" s="68">
        <v>35</v>
      </c>
      <c r="G184" s="65"/>
      <c r="H184" s="69"/>
      <c r="I184" s="70"/>
      <c r="J184" s="70"/>
      <c r="K184" s="34" t="s">
        <v>65</v>
      </c>
      <c r="L184" s="77">
        <v>184</v>
      </c>
      <c r="M184" s="77"/>
      <c r="N184" s="72"/>
      <c r="O184" s="79" t="s">
        <v>176</v>
      </c>
      <c r="P184" s="81">
        <v>43738.310844907406</v>
      </c>
      <c r="Q184" s="79" t="s">
        <v>375</v>
      </c>
      <c r="R184" s="83" t="s">
        <v>493</v>
      </c>
      <c r="S184" s="79" t="s">
        <v>528</v>
      </c>
      <c r="T184" s="79" t="s">
        <v>572</v>
      </c>
      <c r="U184" s="83" t="s">
        <v>659</v>
      </c>
      <c r="V184" s="83" t="s">
        <v>659</v>
      </c>
      <c r="W184" s="81">
        <v>43738.310844907406</v>
      </c>
      <c r="X184" s="83" t="s">
        <v>859</v>
      </c>
      <c r="Y184" s="79"/>
      <c r="Z184" s="79"/>
      <c r="AA184" s="85" t="s">
        <v>1028</v>
      </c>
      <c r="AB184" s="79"/>
      <c r="AC184" s="79" t="b">
        <v>0</v>
      </c>
      <c r="AD184" s="79">
        <v>1</v>
      </c>
      <c r="AE184" s="85" t="s">
        <v>1066</v>
      </c>
      <c r="AF184" s="79" t="b">
        <v>0</v>
      </c>
      <c r="AG184" s="79" t="s">
        <v>1071</v>
      </c>
      <c r="AH184" s="79"/>
      <c r="AI184" s="85" t="s">
        <v>1066</v>
      </c>
      <c r="AJ184" s="79" t="b">
        <v>0</v>
      </c>
      <c r="AK184" s="79">
        <v>0</v>
      </c>
      <c r="AL184" s="85" t="s">
        <v>1066</v>
      </c>
      <c r="AM184" s="79" t="s">
        <v>1079</v>
      </c>
      <c r="AN184" s="79" t="b">
        <v>0</v>
      </c>
      <c r="AO184" s="85" t="s">
        <v>1028</v>
      </c>
      <c r="AP184" s="79" t="s">
        <v>176</v>
      </c>
      <c r="AQ184" s="79">
        <v>0</v>
      </c>
      <c r="AR184" s="79">
        <v>0</v>
      </c>
      <c r="AS184" s="79"/>
      <c r="AT184" s="79"/>
      <c r="AU184" s="79"/>
      <c r="AV184" s="79"/>
      <c r="AW184" s="79"/>
      <c r="AX184" s="79"/>
      <c r="AY184" s="79"/>
      <c r="AZ184" s="79"/>
      <c r="BA184">
        <v>69</v>
      </c>
      <c r="BB184" s="78" t="str">
        <f>REPLACE(INDEX(GroupVertices[Group],MATCH(Edges[[#This Row],[Vertex 1]],GroupVertices[Vertex],0)),1,1,"")</f>
        <v>5</v>
      </c>
      <c r="BC184" s="78" t="str">
        <f>REPLACE(INDEX(GroupVertices[Group],MATCH(Edges[[#This Row],[Vertex 2]],GroupVertices[Vertex],0)),1,1,"")</f>
        <v>5</v>
      </c>
      <c r="BD184" s="48">
        <v>0</v>
      </c>
      <c r="BE184" s="49">
        <v>0</v>
      </c>
      <c r="BF184" s="48">
        <v>0</v>
      </c>
      <c r="BG184" s="49">
        <v>0</v>
      </c>
      <c r="BH184" s="48">
        <v>0</v>
      </c>
      <c r="BI184" s="49">
        <v>0</v>
      </c>
      <c r="BJ184" s="48">
        <v>42</v>
      </c>
      <c r="BK184" s="49">
        <v>100</v>
      </c>
      <c r="BL184" s="48">
        <v>42</v>
      </c>
    </row>
    <row r="185" spans="1:64" ht="15">
      <c r="A185" s="64" t="s">
        <v>251</v>
      </c>
      <c r="B185" s="64" t="s">
        <v>251</v>
      </c>
      <c r="C185" s="65" t="s">
        <v>2150</v>
      </c>
      <c r="D185" s="66">
        <v>3</v>
      </c>
      <c r="E185" s="67" t="s">
        <v>136</v>
      </c>
      <c r="F185" s="68">
        <v>35</v>
      </c>
      <c r="G185" s="65"/>
      <c r="H185" s="69"/>
      <c r="I185" s="70"/>
      <c r="J185" s="70"/>
      <c r="K185" s="34" t="s">
        <v>65</v>
      </c>
      <c r="L185" s="77">
        <v>185</v>
      </c>
      <c r="M185" s="77"/>
      <c r="N185" s="72"/>
      <c r="O185" s="79" t="s">
        <v>176</v>
      </c>
      <c r="P185" s="81">
        <v>43738.56861111111</v>
      </c>
      <c r="Q185" s="79" t="s">
        <v>376</v>
      </c>
      <c r="R185" s="83" t="s">
        <v>494</v>
      </c>
      <c r="S185" s="79" t="s">
        <v>528</v>
      </c>
      <c r="T185" s="79" t="s">
        <v>572</v>
      </c>
      <c r="U185" s="83" t="s">
        <v>660</v>
      </c>
      <c r="V185" s="83" t="s">
        <v>660</v>
      </c>
      <c r="W185" s="81">
        <v>43738.56861111111</v>
      </c>
      <c r="X185" s="83" t="s">
        <v>860</v>
      </c>
      <c r="Y185" s="79"/>
      <c r="Z185" s="79"/>
      <c r="AA185" s="85" t="s">
        <v>1029</v>
      </c>
      <c r="AB185" s="79"/>
      <c r="AC185" s="79" t="b">
        <v>0</v>
      </c>
      <c r="AD185" s="79">
        <v>1</v>
      </c>
      <c r="AE185" s="85" t="s">
        <v>1066</v>
      </c>
      <c r="AF185" s="79" t="b">
        <v>0</v>
      </c>
      <c r="AG185" s="79" t="s">
        <v>1071</v>
      </c>
      <c r="AH185" s="79"/>
      <c r="AI185" s="85" t="s">
        <v>1066</v>
      </c>
      <c r="AJ185" s="79" t="b">
        <v>0</v>
      </c>
      <c r="AK185" s="79">
        <v>0</v>
      </c>
      <c r="AL185" s="85" t="s">
        <v>1066</v>
      </c>
      <c r="AM185" s="79" t="s">
        <v>1079</v>
      </c>
      <c r="AN185" s="79" t="b">
        <v>0</v>
      </c>
      <c r="AO185" s="85" t="s">
        <v>1029</v>
      </c>
      <c r="AP185" s="79" t="s">
        <v>176</v>
      </c>
      <c r="AQ185" s="79">
        <v>0</v>
      </c>
      <c r="AR185" s="79">
        <v>0</v>
      </c>
      <c r="AS185" s="79"/>
      <c r="AT185" s="79"/>
      <c r="AU185" s="79"/>
      <c r="AV185" s="79"/>
      <c r="AW185" s="79"/>
      <c r="AX185" s="79"/>
      <c r="AY185" s="79"/>
      <c r="AZ185" s="79"/>
      <c r="BA185">
        <v>69</v>
      </c>
      <c r="BB185" s="78" t="str">
        <f>REPLACE(INDEX(GroupVertices[Group],MATCH(Edges[[#This Row],[Vertex 1]],GroupVertices[Vertex],0)),1,1,"")</f>
        <v>5</v>
      </c>
      <c r="BC185" s="78" t="str">
        <f>REPLACE(INDEX(GroupVertices[Group],MATCH(Edges[[#This Row],[Vertex 2]],GroupVertices[Vertex],0)),1,1,"")</f>
        <v>5</v>
      </c>
      <c r="BD185" s="48">
        <v>0</v>
      </c>
      <c r="BE185" s="49">
        <v>0</v>
      </c>
      <c r="BF185" s="48">
        <v>0</v>
      </c>
      <c r="BG185" s="49">
        <v>0</v>
      </c>
      <c r="BH185" s="48">
        <v>0</v>
      </c>
      <c r="BI185" s="49">
        <v>0</v>
      </c>
      <c r="BJ185" s="48">
        <v>99</v>
      </c>
      <c r="BK185" s="49">
        <v>100</v>
      </c>
      <c r="BL185" s="48">
        <v>99</v>
      </c>
    </row>
    <row r="186" spans="1:64" ht="15">
      <c r="A186" s="64" t="s">
        <v>251</v>
      </c>
      <c r="B186" s="64" t="s">
        <v>251</v>
      </c>
      <c r="C186" s="65" t="s">
        <v>2150</v>
      </c>
      <c r="D186" s="66">
        <v>3</v>
      </c>
      <c r="E186" s="67" t="s">
        <v>136</v>
      </c>
      <c r="F186" s="68">
        <v>35</v>
      </c>
      <c r="G186" s="65"/>
      <c r="H186" s="69"/>
      <c r="I186" s="70"/>
      <c r="J186" s="70"/>
      <c r="K186" s="34" t="s">
        <v>65</v>
      </c>
      <c r="L186" s="77">
        <v>186</v>
      </c>
      <c r="M186" s="77"/>
      <c r="N186" s="72"/>
      <c r="O186" s="79" t="s">
        <v>176</v>
      </c>
      <c r="P186" s="81">
        <v>43738.56927083333</v>
      </c>
      <c r="Q186" s="79" t="s">
        <v>377</v>
      </c>
      <c r="R186" s="83" t="s">
        <v>495</v>
      </c>
      <c r="S186" s="79" t="s">
        <v>528</v>
      </c>
      <c r="T186" s="79" t="s">
        <v>572</v>
      </c>
      <c r="U186" s="83" t="s">
        <v>661</v>
      </c>
      <c r="V186" s="83" t="s">
        <v>661</v>
      </c>
      <c r="W186" s="81">
        <v>43738.56927083333</v>
      </c>
      <c r="X186" s="83" t="s">
        <v>861</v>
      </c>
      <c r="Y186" s="79"/>
      <c r="Z186" s="79"/>
      <c r="AA186" s="85" t="s">
        <v>1030</v>
      </c>
      <c r="AB186" s="79"/>
      <c r="AC186" s="79" t="b">
        <v>0</v>
      </c>
      <c r="AD186" s="79">
        <v>1</v>
      </c>
      <c r="AE186" s="85" t="s">
        <v>1066</v>
      </c>
      <c r="AF186" s="79" t="b">
        <v>0</v>
      </c>
      <c r="AG186" s="79" t="s">
        <v>1071</v>
      </c>
      <c r="AH186" s="79"/>
      <c r="AI186" s="85" t="s">
        <v>1066</v>
      </c>
      <c r="AJ186" s="79" t="b">
        <v>0</v>
      </c>
      <c r="AK186" s="79">
        <v>0</v>
      </c>
      <c r="AL186" s="85" t="s">
        <v>1066</v>
      </c>
      <c r="AM186" s="79" t="s">
        <v>1079</v>
      </c>
      <c r="AN186" s="79" t="b">
        <v>0</v>
      </c>
      <c r="AO186" s="85" t="s">
        <v>1030</v>
      </c>
      <c r="AP186" s="79" t="s">
        <v>176</v>
      </c>
      <c r="AQ186" s="79">
        <v>0</v>
      </c>
      <c r="AR186" s="79">
        <v>0</v>
      </c>
      <c r="AS186" s="79"/>
      <c r="AT186" s="79"/>
      <c r="AU186" s="79"/>
      <c r="AV186" s="79"/>
      <c r="AW186" s="79"/>
      <c r="AX186" s="79"/>
      <c r="AY186" s="79"/>
      <c r="AZ186" s="79"/>
      <c r="BA186">
        <v>69</v>
      </c>
      <c r="BB186" s="78" t="str">
        <f>REPLACE(INDEX(GroupVertices[Group],MATCH(Edges[[#This Row],[Vertex 1]],GroupVertices[Vertex],0)),1,1,"")</f>
        <v>5</v>
      </c>
      <c r="BC186" s="78" t="str">
        <f>REPLACE(INDEX(GroupVertices[Group],MATCH(Edges[[#This Row],[Vertex 2]],GroupVertices[Vertex],0)),1,1,"")</f>
        <v>5</v>
      </c>
      <c r="BD186" s="48">
        <v>0</v>
      </c>
      <c r="BE186" s="49">
        <v>0</v>
      </c>
      <c r="BF186" s="48">
        <v>0</v>
      </c>
      <c r="BG186" s="49">
        <v>0</v>
      </c>
      <c r="BH186" s="48">
        <v>0</v>
      </c>
      <c r="BI186" s="49">
        <v>0</v>
      </c>
      <c r="BJ186" s="48">
        <v>81</v>
      </c>
      <c r="BK186" s="49">
        <v>100</v>
      </c>
      <c r="BL186" s="48">
        <v>81</v>
      </c>
    </row>
    <row r="187" spans="1:64" ht="15">
      <c r="A187" s="64" t="s">
        <v>251</v>
      </c>
      <c r="B187" s="64" t="s">
        <v>251</v>
      </c>
      <c r="C187" s="65" t="s">
        <v>2150</v>
      </c>
      <c r="D187" s="66">
        <v>3</v>
      </c>
      <c r="E187" s="67" t="s">
        <v>136</v>
      </c>
      <c r="F187" s="68">
        <v>35</v>
      </c>
      <c r="G187" s="65"/>
      <c r="H187" s="69"/>
      <c r="I187" s="70"/>
      <c r="J187" s="70"/>
      <c r="K187" s="34" t="s">
        <v>65</v>
      </c>
      <c r="L187" s="77">
        <v>187</v>
      </c>
      <c r="M187" s="77"/>
      <c r="N187" s="72"/>
      <c r="O187" s="79" t="s">
        <v>176</v>
      </c>
      <c r="P187" s="81">
        <v>43739.27476851852</v>
      </c>
      <c r="Q187" s="79" t="s">
        <v>378</v>
      </c>
      <c r="R187" s="83" t="s">
        <v>496</v>
      </c>
      <c r="S187" s="79" t="s">
        <v>528</v>
      </c>
      <c r="T187" s="79" t="s">
        <v>572</v>
      </c>
      <c r="U187" s="83" t="s">
        <v>662</v>
      </c>
      <c r="V187" s="83" t="s">
        <v>662</v>
      </c>
      <c r="W187" s="81">
        <v>43739.27476851852</v>
      </c>
      <c r="X187" s="83" t="s">
        <v>862</v>
      </c>
      <c r="Y187" s="79"/>
      <c r="Z187" s="79"/>
      <c r="AA187" s="85" t="s">
        <v>1031</v>
      </c>
      <c r="AB187" s="79"/>
      <c r="AC187" s="79" t="b">
        <v>0</v>
      </c>
      <c r="AD187" s="79">
        <v>0</v>
      </c>
      <c r="AE187" s="85" t="s">
        <v>1066</v>
      </c>
      <c r="AF187" s="79" t="b">
        <v>0</v>
      </c>
      <c r="AG187" s="79" t="s">
        <v>1071</v>
      </c>
      <c r="AH187" s="79"/>
      <c r="AI187" s="85" t="s">
        <v>1066</v>
      </c>
      <c r="AJ187" s="79" t="b">
        <v>0</v>
      </c>
      <c r="AK187" s="79">
        <v>0</v>
      </c>
      <c r="AL187" s="85" t="s">
        <v>1066</v>
      </c>
      <c r="AM187" s="79" t="s">
        <v>1079</v>
      </c>
      <c r="AN187" s="79" t="b">
        <v>0</v>
      </c>
      <c r="AO187" s="85" t="s">
        <v>1031</v>
      </c>
      <c r="AP187" s="79" t="s">
        <v>176</v>
      </c>
      <c r="AQ187" s="79">
        <v>0</v>
      </c>
      <c r="AR187" s="79">
        <v>0</v>
      </c>
      <c r="AS187" s="79"/>
      <c r="AT187" s="79"/>
      <c r="AU187" s="79"/>
      <c r="AV187" s="79"/>
      <c r="AW187" s="79"/>
      <c r="AX187" s="79"/>
      <c r="AY187" s="79"/>
      <c r="AZ187" s="79"/>
      <c r="BA187">
        <v>69</v>
      </c>
      <c r="BB187" s="78" t="str">
        <f>REPLACE(INDEX(GroupVertices[Group],MATCH(Edges[[#This Row],[Vertex 1]],GroupVertices[Vertex],0)),1,1,"")</f>
        <v>5</v>
      </c>
      <c r="BC187" s="78" t="str">
        <f>REPLACE(INDEX(GroupVertices[Group],MATCH(Edges[[#This Row],[Vertex 2]],GroupVertices[Vertex],0)),1,1,"")</f>
        <v>5</v>
      </c>
      <c r="BD187" s="48">
        <v>0</v>
      </c>
      <c r="BE187" s="49">
        <v>0</v>
      </c>
      <c r="BF187" s="48">
        <v>0</v>
      </c>
      <c r="BG187" s="49">
        <v>0</v>
      </c>
      <c r="BH187" s="48">
        <v>0</v>
      </c>
      <c r="BI187" s="49">
        <v>0</v>
      </c>
      <c r="BJ187" s="48">
        <v>37</v>
      </c>
      <c r="BK187" s="49">
        <v>100</v>
      </c>
      <c r="BL187" s="48">
        <v>37</v>
      </c>
    </row>
    <row r="188" spans="1:64" ht="15">
      <c r="A188" s="64" t="s">
        <v>251</v>
      </c>
      <c r="B188" s="64" t="s">
        <v>251</v>
      </c>
      <c r="C188" s="65" t="s">
        <v>2150</v>
      </c>
      <c r="D188" s="66">
        <v>3</v>
      </c>
      <c r="E188" s="67" t="s">
        <v>136</v>
      </c>
      <c r="F188" s="68">
        <v>35</v>
      </c>
      <c r="G188" s="65"/>
      <c r="H188" s="69"/>
      <c r="I188" s="70"/>
      <c r="J188" s="70"/>
      <c r="K188" s="34" t="s">
        <v>65</v>
      </c>
      <c r="L188" s="77">
        <v>188</v>
      </c>
      <c r="M188" s="77"/>
      <c r="N188" s="72"/>
      <c r="O188" s="79" t="s">
        <v>176</v>
      </c>
      <c r="P188" s="81">
        <v>43739.27520833333</v>
      </c>
      <c r="Q188" s="79" t="s">
        <v>379</v>
      </c>
      <c r="R188" s="83" t="s">
        <v>497</v>
      </c>
      <c r="S188" s="79" t="s">
        <v>528</v>
      </c>
      <c r="T188" s="79" t="s">
        <v>572</v>
      </c>
      <c r="U188" s="83" t="s">
        <v>663</v>
      </c>
      <c r="V188" s="83" t="s">
        <v>663</v>
      </c>
      <c r="W188" s="81">
        <v>43739.27520833333</v>
      </c>
      <c r="X188" s="83" t="s">
        <v>863</v>
      </c>
      <c r="Y188" s="79"/>
      <c r="Z188" s="79"/>
      <c r="AA188" s="85" t="s">
        <v>1032</v>
      </c>
      <c r="AB188" s="79"/>
      <c r="AC188" s="79" t="b">
        <v>0</v>
      </c>
      <c r="AD188" s="79">
        <v>1</v>
      </c>
      <c r="AE188" s="85" t="s">
        <v>1066</v>
      </c>
      <c r="AF188" s="79" t="b">
        <v>0</v>
      </c>
      <c r="AG188" s="79" t="s">
        <v>1071</v>
      </c>
      <c r="AH188" s="79"/>
      <c r="AI188" s="85" t="s">
        <v>1066</v>
      </c>
      <c r="AJ188" s="79" t="b">
        <v>0</v>
      </c>
      <c r="AK188" s="79">
        <v>0</v>
      </c>
      <c r="AL188" s="85" t="s">
        <v>1066</v>
      </c>
      <c r="AM188" s="79" t="s">
        <v>1079</v>
      </c>
      <c r="AN188" s="79" t="b">
        <v>0</v>
      </c>
      <c r="AO188" s="85" t="s">
        <v>1032</v>
      </c>
      <c r="AP188" s="79" t="s">
        <v>176</v>
      </c>
      <c r="AQ188" s="79">
        <v>0</v>
      </c>
      <c r="AR188" s="79">
        <v>0</v>
      </c>
      <c r="AS188" s="79"/>
      <c r="AT188" s="79"/>
      <c r="AU188" s="79"/>
      <c r="AV188" s="79"/>
      <c r="AW188" s="79"/>
      <c r="AX188" s="79"/>
      <c r="AY188" s="79"/>
      <c r="AZ188" s="79"/>
      <c r="BA188">
        <v>69</v>
      </c>
      <c r="BB188" s="78" t="str">
        <f>REPLACE(INDEX(GroupVertices[Group],MATCH(Edges[[#This Row],[Vertex 1]],GroupVertices[Vertex],0)),1,1,"")</f>
        <v>5</v>
      </c>
      <c r="BC188" s="78" t="str">
        <f>REPLACE(INDEX(GroupVertices[Group],MATCH(Edges[[#This Row],[Vertex 2]],GroupVertices[Vertex],0)),1,1,"")</f>
        <v>5</v>
      </c>
      <c r="BD188" s="48">
        <v>0</v>
      </c>
      <c r="BE188" s="49">
        <v>0</v>
      </c>
      <c r="BF188" s="48">
        <v>0</v>
      </c>
      <c r="BG188" s="49">
        <v>0</v>
      </c>
      <c r="BH188" s="48">
        <v>0</v>
      </c>
      <c r="BI188" s="49">
        <v>0</v>
      </c>
      <c r="BJ188" s="48">
        <v>93</v>
      </c>
      <c r="BK188" s="49">
        <v>100</v>
      </c>
      <c r="BL188" s="48">
        <v>93</v>
      </c>
    </row>
    <row r="189" spans="1:64" ht="15">
      <c r="A189" s="64" t="s">
        <v>251</v>
      </c>
      <c r="B189" s="64" t="s">
        <v>251</v>
      </c>
      <c r="C189" s="65" t="s">
        <v>2150</v>
      </c>
      <c r="D189" s="66">
        <v>3</v>
      </c>
      <c r="E189" s="67" t="s">
        <v>136</v>
      </c>
      <c r="F189" s="68">
        <v>35</v>
      </c>
      <c r="G189" s="65"/>
      <c r="H189" s="69"/>
      <c r="I189" s="70"/>
      <c r="J189" s="70"/>
      <c r="K189" s="34" t="s">
        <v>65</v>
      </c>
      <c r="L189" s="77">
        <v>189</v>
      </c>
      <c r="M189" s="77"/>
      <c r="N189" s="72"/>
      <c r="O189" s="79" t="s">
        <v>176</v>
      </c>
      <c r="P189" s="81">
        <v>43739.275659722225</v>
      </c>
      <c r="Q189" s="79" t="s">
        <v>380</v>
      </c>
      <c r="R189" s="83" t="s">
        <v>498</v>
      </c>
      <c r="S189" s="79" t="s">
        <v>528</v>
      </c>
      <c r="T189" s="79" t="s">
        <v>572</v>
      </c>
      <c r="U189" s="83" t="s">
        <v>664</v>
      </c>
      <c r="V189" s="83" t="s">
        <v>664</v>
      </c>
      <c r="W189" s="81">
        <v>43739.275659722225</v>
      </c>
      <c r="X189" s="83" t="s">
        <v>864</v>
      </c>
      <c r="Y189" s="79"/>
      <c r="Z189" s="79"/>
      <c r="AA189" s="85" t="s">
        <v>1033</v>
      </c>
      <c r="AB189" s="79"/>
      <c r="AC189" s="79" t="b">
        <v>0</v>
      </c>
      <c r="AD189" s="79">
        <v>0</v>
      </c>
      <c r="AE189" s="85" t="s">
        <v>1066</v>
      </c>
      <c r="AF189" s="79" t="b">
        <v>0</v>
      </c>
      <c r="AG189" s="79" t="s">
        <v>1071</v>
      </c>
      <c r="AH189" s="79"/>
      <c r="AI189" s="85" t="s">
        <v>1066</v>
      </c>
      <c r="AJ189" s="79" t="b">
        <v>0</v>
      </c>
      <c r="AK189" s="79">
        <v>0</v>
      </c>
      <c r="AL189" s="85" t="s">
        <v>1066</v>
      </c>
      <c r="AM189" s="79" t="s">
        <v>1079</v>
      </c>
      <c r="AN189" s="79" t="b">
        <v>0</v>
      </c>
      <c r="AO189" s="85" t="s">
        <v>1033</v>
      </c>
      <c r="AP189" s="79" t="s">
        <v>176</v>
      </c>
      <c r="AQ189" s="79">
        <v>0</v>
      </c>
      <c r="AR189" s="79">
        <v>0</v>
      </c>
      <c r="AS189" s="79"/>
      <c r="AT189" s="79"/>
      <c r="AU189" s="79"/>
      <c r="AV189" s="79"/>
      <c r="AW189" s="79"/>
      <c r="AX189" s="79"/>
      <c r="AY189" s="79"/>
      <c r="AZ189" s="79"/>
      <c r="BA189">
        <v>69</v>
      </c>
      <c r="BB189" s="78" t="str">
        <f>REPLACE(INDEX(GroupVertices[Group],MATCH(Edges[[#This Row],[Vertex 1]],GroupVertices[Vertex],0)),1,1,"")</f>
        <v>5</v>
      </c>
      <c r="BC189" s="78" t="str">
        <f>REPLACE(INDEX(GroupVertices[Group],MATCH(Edges[[#This Row],[Vertex 2]],GroupVertices[Vertex],0)),1,1,"")</f>
        <v>5</v>
      </c>
      <c r="BD189" s="48">
        <v>0</v>
      </c>
      <c r="BE189" s="49">
        <v>0</v>
      </c>
      <c r="BF189" s="48">
        <v>0</v>
      </c>
      <c r="BG189" s="49">
        <v>0</v>
      </c>
      <c r="BH189" s="48">
        <v>0</v>
      </c>
      <c r="BI189" s="49">
        <v>0</v>
      </c>
      <c r="BJ189" s="48">
        <v>63</v>
      </c>
      <c r="BK189" s="49">
        <v>100</v>
      </c>
      <c r="BL189" s="48">
        <v>63</v>
      </c>
    </row>
    <row r="190" spans="1:64" ht="15">
      <c r="A190" s="64" t="s">
        <v>251</v>
      </c>
      <c r="B190" s="64" t="s">
        <v>251</v>
      </c>
      <c r="C190" s="65" t="s">
        <v>2150</v>
      </c>
      <c r="D190" s="66">
        <v>3</v>
      </c>
      <c r="E190" s="67" t="s">
        <v>136</v>
      </c>
      <c r="F190" s="68">
        <v>35</v>
      </c>
      <c r="G190" s="65"/>
      <c r="H190" s="69"/>
      <c r="I190" s="70"/>
      <c r="J190" s="70"/>
      <c r="K190" s="34" t="s">
        <v>65</v>
      </c>
      <c r="L190" s="77">
        <v>190</v>
      </c>
      <c r="M190" s="77"/>
      <c r="N190" s="72"/>
      <c r="O190" s="79" t="s">
        <v>176</v>
      </c>
      <c r="P190" s="81">
        <v>43739.27612268519</v>
      </c>
      <c r="Q190" s="79" t="s">
        <v>381</v>
      </c>
      <c r="R190" s="83" t="s">
        <v>499</v>
      </c>
      <c r="S190" s="79" t="s">
        <v>528</v>
      </c>
      <c r="T190" s="79" t="s">
        <v>572</v>
      </c>
      <c r="U190" s="83" t="s">
        <v>665</v>
      </c>
      <c r="V190" s="83" t="s">
        <v>665</v>
      </c>
      <c r="W190" s="81">
        <v>43739.27612268519</v>
      </c>
      <c r="X190" s="83" t="s">
        <v>865</v>
      </c>
      <c r="Y190" s="79"/>
      <c r="Z190" s="79"/>
      <c r="AA190" s="85" t="s">
        <v>1034</v>
      </c>
      <c r="AB190" s="79"/>
      <c r="AC190" s="79" t="b">
        <v>0</v>
      </c>
      <c r="AD190" s="79">
        <v>1</v>
      </c>
      <c r="AE190" s="85" t="s">
        <v>1066</v>
      </c>
      <c r="AF190" s="79" t="b">
        <v>0</v>
      </c>
      <c r="AG190" s="79" t="s">
        <v>1071</v>
      </c>
      <c r="AH190" s="79"/>
      <c r="AI190" s="85" t="s">
        <v>1066</v>
      </c>
      <c r="AJ190" s="79" t="b">
        <v>0</v>
      </c>
      <c r="AK190" s="79">
        <v>0</v>
      </c>
      <c r="AL190" s="85" t="s">
        <v>1066</v>
      </c>
      <c r="AM190" s="79" t="s">
        <v>1079</v>
      </c>
      <c r="AN190" s="79" t="b">
        <v>0</v>
      </c>
      <c r="AO190" s="85" t="s">
        <v>1034</v>
      </c>
      <c r="AP190" s="79" t="s">
        <v>176</v>
      </c>
      <c r="AQ190" s="79">
        <v>0</v>
      </c>
      <c r="AR190" s="79">
        <v>0</v>
      </c>
      <c r="AS190" s="79"/>
      <c r="AT190" s="79"/>
      <c r="AU190" s="79"/>
      <c r="AV190" s="79"/>
      <c r="AW190" s="79"/>
      <c r="AX190" s="79"/>
      <c r="AY190" s="79"/>
      <c r="AZ190" s="79"/>
      <c r="BA190">
        <v>69</v>
      </c>
      <c r="BB190" s="78" t="str">
        <f>REPLACE(INDEX(GroupVertices[Group],MATCH(Edges[[#This Row],[Vertex 1]],GroupVertices[Vertex],0)),1,1,"")</f>
        <v>5</v>
      </c>
      <c r="BC190" s="78" t="str">
        <f>REPLACE(INDEX(GroupVertices[Group],MATCH(Edges[[#This Row],[Vertex 2]],GroupVertices[Vertex],0)),1,1,"")</f>
        <v>5</v>
      </c>
      <c r="BD190" s="48">
        <v>0</v>
      </c>
      <c r="BE190" s="49">
        <v>0</v>
      </c>
      <c r="BF190" s="48">
        <v>0</v>
      </c>
      <c r="BG190" s="49">
        <v>0</v>
      </c>
      <c r="BH190" s="48">
        <v>0</v>
      </c>
      <c r="BI190" s="49">
        <v>0</v>
      </c>
      <c r="BJ190" s="48">
        <v>62</v>
      </c>
      <c r="BK190" s="49">
        <v>100</v>
      </c>
      <c r="BL190" s="48">
        <v>62</v>
      </c>
    </row>
    <row r="191" spans="1:64" ht="15">
      <c r="A191" s="64" t="s">
        <v>251</v>
      </c>
      <c r="B191" s="64" t="s">
        <v>251</v>
      </c>
      <c r="C191" s="65" t="s">
        <v>2150</v>
      </c>
      <c r="D191" s="66">
        <v>3</v>
      </c>
      <c r="E191" s="67" t="s">
        <v>136</v>
      </c>
      <c r="F191" s="68">
        <v>35</v>
      </c>
      <c r="G191" s="65"/>
      <c r="H191" s="69"/>
      <c r="I191" s="70"/>
      <c r="J191" s="70"/>
      <c r="K191" s="34" t="s">
        <v>65</v>
      </c>
      <c r="L191" s="77">
        <v>191</v>
      </c>
      <c r="M191" s="77"/>
      <c r="N191" s="72"/>
      <c r="O191" s="79" t="s">
        <v>176</v>
      </c>
      <c r="P191" s="81">
        <v>43739.276875</v>
      </c>
      <c r="Q191" s="79" t="s">
        <v>382</v>
      </c>
      <c r="R191" s="83" t="s">
        <v>500</v>
      </c>
      <c r="S191" s="79" t="s">
        <v>528</v>
      </c>
      <c r="T191" s="79" t="s">
        <v>572</v>
      </c>
      <c r="U191" s="83" t="s">
        <v>666</v>
      </c>
      <c r="V191" s="83" t="s">
        <v>666</v>
      </c>
      <c r="W191" s="81">
        <v>43739.276875</v>
      </c>
      <c r="X191" s="83" t="s">
        <v>866</v>
      </c>
      <c r="Y191" s="79"/>
      <c r="Z191" s="79"/>
      <c r="AA191" s="85" t="s">
        <v>1035</v>
      </c>
      <c r="AB191" s="79"/>
      <c r="AC191" s="79" t="b">
        <v>0</v>
      </c>
      <c r="AD191" s="79">
        <v>0</v>
      </c>
      <c r="AE191" s="85" t="s">
        <v>1066</v>
      </c>
      <c r="AF191" s="79" t="b">
        <v>0</v>
      </c>
      <c r="AG191" s="79" t="s">
        <v>1071</v>
      </c>
      <c r="AH191" s="79"/>
      <c r="AI191" s="85" t="s">
        <v>1066</v>
      </c>
      <c r="AJ191" s="79" t="b">
        <v>0</v>
      </c>
      <c r="AK191" s="79">
        <v>0</v>
      </c>
      <c r="AL191" s="85" t="s">
        <v>1066</v>
      </c>
      <c r="AM191" s="79" t="s">
        <v>1079</v>
      </c>
      <c r="AN191" s="79" t="b">
        <v>0</v>
      </c>
      <c r="AO191" s="85" t="s">
        <v>1035</v>
      </c>
      <c r="AP191" s="79" t="s">
        <v>176</v>
      </c>
      <c r="AQ191" s="79">
        <v>0</v>
      </c>
      <c r="AR191" s="79">
        <v>0</v>
      </c>
      <c r="AS191" s="79"/>
      <c r="AT191" s="79"/>
      <c r="AU191" s="79"/>
      <c r="AV191" s="79"/>
      <c r="AW191" s="79"/>
      <c r="AX191" s="79"/>
      <c r="AY191" s="79"/>
      <c r="AZ191" s="79"/>
      <c r="BA191">
        <v>69</v>
      </c>
      <c r="BB191" s="78" t="str">
        <f>REPLACE(INDEX(GroupVertices[Group],MATCH(Edges[[#This Row],[Vertex 1]],GroupVertices[Vertex],0)),1,1,"")</f>
        <v>5</v>
      </c>
      <c r="BC191" s="78" t="str">
        <f>REPLACE(INDEX(GroupVertices[Group],MATCH(Edges[[#This Row],[Vertex 2]],GroupVertices[Vertex],0)),1,1,"")</f>
        <v>5</v>
      </c>
      <c r="BD191" s="48">
        <v>0</v>
      </c>
      <c r="BE191" s="49">
        <v>0</v>
      </c>
      <c r="BF191" s="48">
        <v>0</v>
      </c>
      <c r="BG191" s="49">
        <v>0</v>
      </c>
      <c r="BH191" s="48">
        <v>0</v>
      </c>
      <c r="BI191" s="49">
        <v>0</v>
      </c>
      <c r="BJ191" s="48">
        <v>80</v>
      </c>
      <c r="BK191" s="49">
        <v>100</v>
      </c>
      <c r="BL191" s="48">
        <v>80</v>
      </c>
    </row>
    <row r="192" spans="1:64" ht="15">
      <c r="A192" s="64" t="s">
        <v>251</v>
      </c>
      <c r="B192" s="64" t="s">
        <v>251</v>
      </c>
      <c r="C192" s="65" t="s">
        <v>2150</v>
      </c>
      <c r="D192" s="66">
        <v>3</v>
      </c>
      <c r="E192" s="67" t="s">
        <v>136</v>
      </c>
      <c r="F192" s="68">
        <v>35</v>
      </c>
      <c r="G192" s="65"/>
      <c r="H192" s="69"/>
      <c r="I192" s="70"/>
      <c r="J192" s="70"/>
      <c r="K192" s="34" t="s">
        <v>65</v>
      </c>
      <c r="L192" s="77">
        <v>192</v>
      </c>
      <c r="M192" s="77"/>
      <c r="N192" s="72"/>
      <c r="O192" s="79" t="s">
        <v>176</v>
      </c>
      <c r="P192" s="81">
        <v>43739.27741898148</v>
      </c>
      <c r="Q192" s="79" t="s">
        <v>383</v>
      </c>
      <c r="R192" s="83" t="s">
        <v>501</v>
      </c>
      <c r="S192" s="79" t="s">
        <v>528</v>
      </c>
      <c r="T192" s="79" t="s">
        <v>572</v>
      </c>
      <c r="U192" s="83" t="s">
        <v>667</v>
      </c>
      <c r="V192" s="83" t="s">
        <v>667</v>
      </c>
      <c r="W192" s="81">
        <v>43739.27741898148</v>
      </c>
      <c r="X192" s="83" t="s">
        <v>867</v>
      </c>
      <c r="Y192" s="79"/>
      <c r="Z192" s="79"/>
      <c r="AA192" s="85" t="s">
        <v>1036</v>
      </c>
      <c r="AB192" s="79"/>
      <c r="AC192" s="79" t="b">
        <v>0</v>
      </c>
      <c r="AD192" s="79">
        <v>0</v>
      </c>
      <c r="AE192" s="85" t="s">
        <v>1066</v>
      </c>
      <c r="AF192" s="79" t="b">
        <v>0</v>
      </c>
      <c r="AG192" s="79" t="s">
        <v>1071</v>
      </c>
      <c r="AH192" s="79"/>
      <c r="AI192" s="85" t="s">
        <v>1066</v>
      </c>
      <c r="AJ192" s="79" t="b">
        <v>0</v>
      </c>
      <c r="AK192" s="79">
        <v>0</v>
      </c>
      <c r="AL192" s="85" t="s">
        <v>1066</v>
      </c>
      <c r="AM192" s="79" t="s">
        <v>1079</v>
      </c>
      <c r="AN192" s="79" t="b">
        <v>0</v>
      </c>
      <c r="AO192" s="85" t="s">
        <v>1036</v>
      </c>
      <c r="AP192" s="79" t="s">
        <v>176</v>
      </c>
      <c r="AQ192" s="79">
        <v>0</v>
      </c>
      <c r="AR192" s="79">
        <v>0</v>
      </c>
      <c r="AS192" s="79"/>
      <c r="AT192" s="79"/>
      <c r="AU192" s="79"/>
      <c r="AV192" s="79"/>
      <c r="AW192" s="79"/>
      <c r="AX192" s="79"/>
      <c r="AY192" s="79"/>
      <c r="AZ192" s="79"/>
      <c r="BA192">
        <v>69</v>
      </c>
      <c r="BB192" s="78" t="str">
        <f>REPLACE(INDEX(GroupVertices[Group],MATCH(Edges[[#This Row],[Vertex 1]],GroupVertices[Vertex],0)),1,1,"")</f>
        <v>5</v>
      </c>
      <c r="BC192" s="78" t="str">
        <f>REPLACE(INDEX(GroupVertices[Group],MATCH(Edges[[#This Row],[Vertex 2]],GroupVertices[Vertex],0)),1,1,"")</f>
        <v>5</v>
      </c>
      <c r="BD192" s="48">
        <v>0</v>
      </c>
      <c r="BE192" s="49">
        <v>0</v>
      </c>
      <c r="BF192" s="48">
        <v>0</v>
      </c>
      <c r="BG192" s="49">
        <v>0</v>
      </c>
      <c r="BH192" s="48">
        <v>0</v>
      </c>
      <c r="BI192" s="49">
        <v>0</v>
      </c>
      <c r="BJ192" s="48">
        <v>69</v>
      </c>
      <c r="BK192" s="49">
        <v>100</v>
      </c>
      <c r="BL192" s="48">
        <v>69</v>
      </c>
    </row>
    <row r="193" spans="1:64" ht="15">
      <c r="A193" s="64" t="s">
        <v>251</v>
      </c>
      <c r="B193" s="64" t="s">
        <v>251</v>
      </c>
      <c r="C193" s="65" t="s">
        <v>2150</v>
      </c>
      <c r="D193" s="66">
        <v>3</v>
      </c>
      <c r="E193" s="67" t="s">
        <v>136</v>
      </c>
      <c r="F193" s="68">
        <v>35</v>
      </c>
      <c r="G193" s="65"/>
      <c r="H193" s="69"/>
      <c r="I193" s="70"/>
      <c r="J193" s="70"/>
      <c r="K193" s="34" t="s">
        <v>65</v>
      </c>
      <c r="L193" s="77">
        <v>193</v>
      </c>
      <c r="M193" s="77"/>
      <c r="N193" s="72"/>
      <c r="O193" s="79" t="s">
        <v>176</v>
      </c>
      <c r="P193" s="81">
        <v>43739.27821759259</v>
      </c>
      <c r="Q193" s="79" t="s">
        <v>384</v>
      </c>
      <c r="R193" s="83" t="s">
        <v>502</v>
      </c>
      <c r="S193" s="79" t="s">
        <v>528</v>
      </c>
      <c r="T193" s="79" t="s">
        <v>572</v>
      </c>
      <c r="U193" s="83" t="s">
        <v>668</v>
      </c>
      <c r="V193" s="83" t="s">
        <v>668</v>
      </c>
      <c r="W193" s="81">
        <v>43739.27821759259</v>
      </c>
      <c r="X193" s="83" t="s">
        <v>868</v>
      </c>
      <c r="Y193" s="79"/>
      <c r="Z193" s="79"/>
      <c r="AA193" s="85" t="s">
        <v>1037</v>
      </c>
      <c r="AB193" s="79"/>
      <c r="AC193" s="79" t="b">
        <v>0</v>
      </c>
      <c r="AD193" s="79">
        <v>1</v>
      </c>
      <c r="AE193" s="85" t="s">
        <v>1066</v>
      </c>
      <c r="AF193" s="79" t="b">
        <v>0</v>
      </c>
      <c r="AG193" s="79" t="s">
        <v>1071</v>
      </c>
      <c r="AH193" s="79"/>
      <c r="AI193" s="85" t="s">
        <v>1066</v>
      </c>
      <c r="AJ193" s="79" t="b">
        <v>0</v>
      </c>
      <c r="AK193" s="79">
        <v>0</v>
      </c>
      <c r="AL193" s="85" t="s">
        <v>1066</v>
      </c>
      <c r="AM193" s="79" t="s">
        <v>1079</v>
      </c>
      <c r="AN193" s="79" t="b">
        <v>0</v>
      </c>
      <c r="AO193" s="85" t="s">
        <v>1037</v>
      </c>
      <c r="AP193" s="79" t="s">
        <v>176</v>
      </c>
      <c r="AQ193" s="79">
        <v>0</v>
      </c>
      <c r="AR193" s="79">
        <v>0</v>
      </c>
      <c r="AS193" s="79"/>
      <c r="AT193" s="79"/>
      <c r="AU193" s="79"/>
      <c r="AV193" s="79"/>
      <c r="AW193" s="79"/>
      <c r="AX193" s="79"/>
      <c r="AY193" s="79"/>
      <c r="AZ193" s="79"/>
      <c r="BA193">
        <v>69</v>
      </c>
      <c r="BB193" s="78" t="str">
        <f>REPLACE(INDEX(GroupVertices[Group],MATCH(Edges[[#This Row],[Vertex 1]],GroupVertices[Vertex],0)),1,1,"")</f>
        <v>5</v>
      </c>
      <c r="BC193" s="78" t="str">
        <f>REPLACE(INDEX(GroupVertices[Group],MATCH(Edges[[#This Row],[Vertex 2]],GroupVertices[Vertex],0)),1,1,"")</f>
        <v>5</v>
      </c>
      <c r="BD193" s="48">
        <v>0</v>
      </c>
      <c r="BE193" s="49">
        <v>0</v>
      </c>
      <c r="BF193" s="48">
        <v>0</v>
      </c>
      <c r="BG193" s="49">
        <v>0</v>
      </c>
      <c r="BH193" s="48">
        <v>0</v>
      </c>
      <c r="BI193" s="49">
        <v>0</v>
      </c>
      <c r="BJ193" s="48">
        <v>44</v>
      </c>
      <c r="BK193" s="49">
        <v>100</v>
      </c>
      <c r="BL193" s="48">
        <v>44</v>
      </c>
    </row>
    <row r="194" spans="1:64" ht="15">
      <c r="A194" s="64" t="s">
        <v>251</v>
      </c>
      <c r="B194" s="64" t="s">
        <v>251</v>
      </c>
      <c r="C194" s="65" t="s">
        <v>2150</v>
      </c>
      <c r="D194" s="66">
        <v>3</v>
      </c>
      <c r="E194" s="67" t="s">
        <v>136</v>
      </c>
      <c r="F194" s="68">
        <v>35</v>
      </c>
      <c r="G194" s="65"/>
      <c r="H194" s="69"/>
      <c r="I194" s="70"/>
      <c r="J194" s="70"/>
      <c r="K194" s="34" t="s">
        <v>65</v>
      </c>
      <c r="L194" s="77">
        <v>194</v>
      </c>
      <c r="M194" s="77"/>
      <c r="N194" s="72"/>
      <c r="O194" s="79" t="s">
        <v>176</v>
      </c>
      <c r="P194" s="81">
        <v>43739.27846064815</v>
      </c>
      <c r="Q194" s="79" t="s">
        <v>385</v>
      </c>
      <c r="R194" s="83" t="s">
        <v>503</v>
      </c>
      <c r="S194" s="79" t="s">
        <v>528</v>
      </c>
      <c r="T194" s="79" t="s">
        <v>572</v>
      </c>
      <c r="U194" s="83" t="s">
        <v>669</v>
      </c>
      <c r="V194" s="83" t="s">
        <v>669</v>
      </c>
      <c r="W194" s="81">
        <v>43739.27846064815</v>
      </c>
      <c r="X194" s="83" t="s">
        <v>869</v>
      </c>
      <c r="Y194" s="79"/>
      <c r="Z194" s="79"/>
      <c r="AA194" s="85" t="s">
        <v>1038</v>
      </c>
      <c r="AB194" s="79"/>
      <c r="AC194" s="79" t="b">
        <v>0</v>
      </c>
      <c r="AD194" s="79">
        <v>1</v>
      </c>
      <c r="AE194" s="85" t="s">
        <v>1066</v>
      </c>
      <c r="AF194" s="79" t="b">
        <v>0</v>
      </c>
      <c r="AG194" s="79" t="s">
        <v>1071</v>
      </c>
      <c r="AH194" s="79"/>
      <c r="AI194" s="85" t="s">
        <v>1066</v>
      </c>
      <c r="AJ194" s="79" t="b">
        <v>0</v>
      </c>
      <c r="AK194" s="79">
        <v>0</v>
      </c>
      <c r="AL194" s="85" t="s">
        <v>1066</v>
      </c>
      <c r="AM194" s="79" t="s">
        <v>1079</v>
      </c>
      <c r="AN194" s="79" t="b">
        <v>0</v>
      </c>
      <c r="AO194" s="85" t="s">
        <v>1038</v>
      </c>
      <c r="AP194" s="79" t="s">
        <v>176</v>
      </c>
      <c r="AQ194" s="79">
        <v>0</v>
      </c>
      <c r="AR194" s="79">
        <v>0</v>
      </c>
      <c r="AS194" s="79"/>
      <c r="AT194" s="79"/>
      <c r="AU194" s="79"/>
      <c r="AV194" s="79"/>
      <c r="AW194" s="79"/>
      <c r="AX194" s="79"/>
      <c r="AY194" s="79"/>
      <c r="AZ194" s="79"/>
      <c r="BA194">
        <v>69</v>
      </c>
      <c r="BB194" s="78" t="str">
        <f>REPLACE(INDEX(GroupVertices[Group],MATCH(Edges[[#This Row],[Vertex 1]],GroupVertices[Vertex],0)),1,1,"")</f>
        <v>5</v>
      </c>
      <c r="BC194" s="78" t="str">
        <f>REPLACE(INDEX(GroupVertices[Group],MATCH(Edges[[#This Row],[Vertex 2]],GroupVertices[Vertex],0)),1,1,"")</f>
        <v>5</v>
      </c>
      <c r="BD194" s="48">
        <v>0</v>
      </c>
      <c r="BE194" s="49">
        <v>0</v>
      </c>
      <c r="BF194" s="48">
        <v>0</v>
      </c>
      <c r="BG194" s="49">
        <v>0</v>
      </c>
      <c r="BH194" s="48">
        <v>0</v>
      </c>
      <c r="BI194" s="49">
        <v>0</v>
      </c>
      <c r="BJ194" s="48">
        <v>69</v>
      </c>
      <c r="BK194" s="49">
        <v>100</v>
      </c>
      <c r="BL194" s="48">
        <v>69</v>
      </c>
    </row>
    <row r="195" spans="1:64" ht="15">
      <c r="A195" s="64" t="s">
        <v>251</v>
      </c>
      <c r="B195" s="64" t="s">
        <v>251</v>
      </c>
      <c r="C195" s="65" t="s">
        <v>2150</v>
      </c>
      <c r="D195" s="66">
        <v>3</v>
      </c>
      <c r="E195" s="67" t="s">
        <v>136</v>
      </c>
      <c r="F195" s="68">
        <v>35</v>
      </c>
      <c r="G195" s="65"/>
      <c r="H195" s="69"/>
      <c r="I195" s="70"/>
      <c r="J195" s="70"/>
      <c r="K195" s="34" t="s">
        <v>65</v>
      </c>
      <c r="L195" s="77">
        <v>195</v>
      </c>
      <c r="M195" s="77"/>
      <c r="N195" s="72"/>
      <c r="O195" s="79" t="s">
        <v>176</v>
      </c>
      <c r="P195" s="81">
        <v>43739.27893518518</v>
      </c>
      <c r="Q195" s="79" t="s">
        <v>386</v>
      </c>
      <c r="R195" s="83" t="s">
        <v>504</v>
      </c>
      <c r="S195" s="79" t="s">
        <v>528</v>
      </c>
      <c r="T195" s="79" t="s">
        <v>572</v>
      </c>
      <c r="U195" s="83" t="s">
        <v>670</v>
      </c>
      <c r="V195" s="83" t="s">
        <v>670</v>
      </c>
      <c r="W195" s="81">
        <v>43739.27893518518</v>
      </c>
      <c r="X195" s="83" t="s">
        <v>870</v>
      </c>
      <c r="Y195" s="79"/>
      <c r="Z195" s="79"/>
      <c r="AA195" s="85" t="s">
        <v>1039</v>
      </c>
      <c r="AB195" s="79"/>
      <c r="AC195" s="79" t="b">
        <v>0</v>
      </c>
      <c r="AD195" s="79">
        <v>0</v>
      </c>
      <c r="AE195" s="85" t="s">
        <v>1066</v>
      </c>
      <c r="AF195" s="79" t="b">
        <v>0</v>
      </c>
      <c r="AG195" s="79" t="s">
        <v>1071</v>
      </c>
      <c r="AH195" s="79"/>
      <c r="AI195" s="85" t="s">
        <v>1066</v>
      </c>
      <c r="AJ195" s="79" t="b">
        <v>0</v>
      </c>
      <c r="AK195" s="79">
        <v>0</v>
      </c>
      <c r="AL195" s="85" t="s">
        <v>1066</v>
      </c>
      <c r="AM195" s="79" t="s">
        <v>1079</v>
      </c>
      <c r="AN195" s="79" t="b">
        <v>0</v>
      </c>
      <c r="AO195" s="85" t="s">
        <v>1039</v>
      </c>
      <c r="AP195" s="79" t="s">
        <v>176</v>
      </c>
      <c r="AQ195" s="79">
        <v>0</v>
      </c>
      <c r="AR195" s="79">
        <v>0</v>
      </c>
      <c r="AS195" s="79"/>
      <c r="AT195" s="79"/>
      <c r="AU195" s="79"/>
      <c r="AV195" s="79"/>
      <c r="AW195" s="79"/>
      <c r="AX195" s="79"/>
      <c r="AY195" s="79"/>
      <c r="AZ195" s="79"/>
      <c r="BA195">
        <v>69</v>
      </c>
      <c r="BB195" s="78" t="str">
        <f>REPLACE(INDEX(GroupVertices[Group],MATCH(Edges[[#This Row],[Vertex 1]],GroupVertices[Vertex],0)),1,1,"")</f>
        <v>5</v>
      </c>
      <c r="BC195" s="78" t="str">
        <f>REPLACE(INDEX(GroupVertices[Group],MATCH(Edges[[#This Row],[Vertex 2]],GroupVertices[Vertex],0)),1,1,"")</f>
        <v>5</v>
      </c>
      <c r="BD195" s="48">
        <v>0</v>
      </c>
      <c r="BE195" s="49">
        <v>0</v>
      </c>
      <c r="BF195" s="48">
        <v>0</v>
      </c>
      <c r="BG195" s="49">
        <v>0</v>
      </c>
      <c r="BH195" s="48">
        <v>0</v>
      </c>
      <c r="BI195" s="49">
        <v>0</v>
      </c>
      <c r="BJ195" s="48">
        <v>43</v>
      </c>
      <c r="BK195" s="49">
        <v>100</v>
      </c>
      <c r="BL195" s="48">
        <v>43</v>
      </c>
    </row>
    <row r="196" spans="1:64" ht="15">
      <c r="A196" s="64" t="s">
        <v>251</v>
      </c>
      <c r="B196" s="64" t="s">
        <v>251</v>
      </c>
      <c r="C196" s="65" t="s">
        <v>2150</v>
      </c>
      <c r="D196" s="66">
        <v>3</v>
      </c>
      <c r="E196" s="67" t="s">
        <v>136</v>
      </c>
      <c r="F196" s="68">
        <v>35</v>
      </c>
      <c r="G196" s="65"/>
      <c r="H196" s="69"/>
      <c r="I196" s="70"/>
      <c r="J196" s="70"/>
      <c r="K196" s="34" t="s">
        <v>65</v>
      </c>
      <c r="L196" s="77">
        <v>196</v>
      </c>
      <c r="M196" s="77"/>
      <c r="N196" s="72"/>
      <c r="O196" s="79" t="s">
        <v>176</v>
      </c>
      <c r="P196" s="81">
        <v>43739.38768518518</v>
      </c>
      <c r="Q196" s="79" t="s">
        <v>387</v>
      </c>
      <c r="R196" s="83" t="s">
        <v>505</v>
      </c>
      <c r="S196" s="79" t="s">
        <v>528</v>
      </c>
      <c r="T196" s="79" t="s">
        <v>572</v>
      </c>
      <c r="U196" s="83" t="s">
        <v>671</v>
      </c>
      <c r="V196" s="83" t="s">
        <v>671</v>
      </c>
      <c r="W196" s="81">
        <v>43739.38768518518</v>
      </c>
      <c r="X196" s="83" t="s">
        <v>871</v>
      </c>
      <c r="Y196" s="79"/>
      <c r="Z196" s="79"/>
      <c r="AA196" s="85" t="s">
        <v>1040</v>
      </c>
      <c r="AB196" s="79"/>
      <c r="AC196" s="79" t="b">
        <v>0</v>
      </c>
      <c r="AD196" s="79">
        <v>0</v>
      </c>
      <c r="AE196" s="85" t="s">
        <v>1066</v>
      </c>
      <c r="AF196" s="79" t="b">
        <v>0</v>
      </c>
      <c r="AG196" s="79" t="s">
        <v>1071</v>
      </c>
      <c r="AH196" s="79"/>
      <c r="AI196" s="85" t="s">
        <v>1066</v>
      </c>
      <c r="AJ196" s="79" t="b">
        <v>0</v>
      </c>
      <c r="AK196" s="79">
        <v>0</v>
      </c>
      <c r="AL196" s="85" t="s">
        <v>1066</v>
      </c>
      <c r="AM196" s="79" t="s">
        <v>1079</v>
      </c>
      <c r="AN196" s="79" t="b">
        <v>0</v>
      </c>
      <c r="AO196" s="85" t="s">
        <v>1040</v>
      </c>
      <c r="AP196" s="79" t="s">
        <v>176</v>
      </c>
      <c r="AQ196" s="79">
        <v>0</v>
      </c>
      <c r="AR196" s="79">
        <v>0</v>
      </c>
      <c r="AS196" s="79"/>
      <c r="AT196" s="79"/>
      <c r="AU196" s="79"/>
      <c r="AV196" s="79"/>
      <c r="AW196" s="79"/>
      <c r="AX196" s="79"/>
      <c r="AY196" s="79"/>
      <c r="AZ196" s="79"/>
      <c r="BA196">
        <v>69</v>
      </c>
      <c r="BB196" s="78" t="str">
        <f>REPLACE(INDEX(GroupVertices[Group],MATCH(Edges[[#This Row],[Vertex 1]],GroupVertices[Vertex],0)),1,1,"")</f>
        <v>5</v>
      </c>
      <c r="BC196" s="78" t="str">
        <f>REPLACE(INDEX(GroupVertices[Group],MATCH(Edges[[#This Row],[Vertex 2]],GroupVertices[Vertex],0)),1,1,"")</f>
        <v>5</v>
      </c>
      <c r="BD196" s="48">
        <v>0</v>
      </c>
      <c r="BE196" s="49">
        <v>0</v>
      </c>
      <c r="BF196" s="48">
        <v>0</v>
      </c>
      <c r="BG196" s="49">
        <v>0</v>
      </c>
      <c r="BH196" s="48">
        <v>0</v>
      </c>
      <c r="BI196" s="49">
        <v>0</v>
      </c>
      <c r="BJ196" s="48">
        <v>52</v>
      </c>
      <c r="BK196" s="49">
        <v>100</v>
      </c>
      <c r="BL196" s="48">
        <v>52</v>
      </c>
    </row>
    <row r="197" spans="1:64" ht="15">
      <c r="A197" s="64" t="s">
        <v>251</v>
      </c>
      <c r="B197" s="64" t="s">
        <v>251</v>
      </c>
      <c r="C197" s="65" t="s">
        <v>2150</v>
      </c>
      <c r="D197" s="66">
        <v>3</v>
      </c>
      <c r="E197" s="67" t="s">
        <v>136</v>
      </c>
      <c r="F197" s="68">
        <v>35</v>
      </c>
      <c r="G197" s="65"/>
      <c r="H197" s="69"/>
      <c r="I197" s="70"/>
      <c r="J197" s="70"/>
      <c r="K197" s="34" t="s">
        <v>65</v>
      </c>
      <c r="L197" s="77">
        <v>197</v>
      </c>
      <c r="M197" s="77"/>
      <c r="N197" s="72"/>
      <c r="O197" s="79" t="s">
        <v>176</v>
      </c>
      <c r="P197" s="81">
        <v>43739.38811342593</v>
      </c>
      <c r="Q197" s="79" t="s">
        <v>388</v>
      </c>
      <c r="R197" s="83" t="s">
        <v>506</v>
      </c>
      <c r="S197" s="79" t="s">
        <v>528</v>
      </c>
      <c r="T197" s="79" t="s">
        <v>572</v>
      </c>
      <c r="U197" s="83" t="s">
        <v>672</v>
      </c>
      <c r="V197" s="83" t="s">
        <v>672</v>
      </c>
      <c r="W197" s="81">
        <v>43739.38811342593</v>
      </c>
      <c r="X197" s="83" t="s">
        <v>872</v>
      </c>
      <c r="Y197" s="79"/>
      <c r="Z197" s="79"/>
      <c r="AA197" s="85" t="s">
        <v>1041</v>
      </c>
      <c r="AB197" s="79"/>
      <c r="AC197" s="79" t="b">
        <v>0</v>
      </c>
      <c r="AD197" s="79">
        <v>0</v>
      </c>
      <c r="AE197" s="85" t="s">
        <v>1066</v>
      </c>
      <c r="AF197" s="79" t="b">
        <v>0</v>
      </c>
      <c r="AG197" s="79" t="s">
        <v>1071</v>
      </c>
      <c r="AH197" s="79"/>
      <c r="AI197" s="85" t="s">
        <v>1066</v>
      </c>
      <c r="AJ197" s="79" t="b">
        <v>0</v>
      </c>
      <c r="AK197" s="79">
        <v>0</v>
      </c>
      <c r="AL197" s="85" t="s">
        <v>1066</v>
      </c>
      <c r="AM197" s="79" t="s">
        <v>1079</v>
      </c>
      <c r="AN197" s="79" t="b">
        <v>0</v>
      </c>
      <c r="AO197" s="85" t="s">
        <v>1041</v>
      </c>
      <c r="AP197" s="79" t="s">
        <v>176</v>
      </c>
      <c r="AQ197" s="79">
        <v>0</v>
      </c>
      <c r="AR197" s="79">
        <v>0</v>
      </c>
      <c r="AS197" s="79"/>
      <c r="AT197" s="79"/>
      <c r="AU197" s="79"/>
      <c r="AV197" s="79"/>
      <c r="AW197" s="79"/>
      <c r="AX197" s="79"/>
      <c r="AY197" s="79"/>
      <c r="AZ197" s="79"/>
      <c r="BA197">
        <v>69</v>
      </c>
      <c r="BB197" s="78" t="str">
        <f>REPLACE(INDEX(GroupVertices[Group],MATCH(Edges[[#This Row],[Vertex 1]],GroupVertices[Vertex],0)),1,1,"")</f>
        <v>5</v>
      </c>
      <c r="BC197" s="78" t="str">
        <f>REPLACE(INDEX(GroupVertices[Group],MATCH(Edges[[#This Row],[Vertex 2]],GroupVertices[Vertex],0)),1,1,"")</f>
        <v>5</v>
      </c>
      <c r="BD197" s="48">
        <v>0</v>
      </c>
      <c r="BE197" s="49">
        <v>0</v>
      </c>
      <c r="BF197" s="48">
        <v>0</v>
      </c>
      <c r="BG197" s="49">
        <v>0</v>
      </c>
      <c r="BH197" s="48">
        <v>0</v>
      </c>
      <c r="BI197" s="49">
        <v>0</v>
      </c>
      <c r="BJ197" s="48">
        <v>88</v>
      </c>
      <c r="BK197" s="49">
        <v>100</v>
      </c>
      <c r="BL197" s="48">
        <v>88</v>
      </c>
    </row>
    <row r="198" spans="1:64" ht="15">
      <c r="A198" s="64" t="s">
        <v>251</v>
      </c>
      <c r="B198" s="64" t="s">
        <v>251</v>
      </c>
      <c r="C198" s="65" t="s">
        <v>2150</v>
      </c>
      <c r="D198" s="66">
        <v>3</v>
      </c>
      <c r="E198" s="67" t="s">
        <v>136</v>
      </c>
      <c r="F198" s="68">
        <v>35</v>
      </c>
      <c r="G198" s="65"/>
      <c r="H198" s="69"/>
      <c r="I198" s="70"/>
      <c r="J198" s="70"/>
      <c r="K198" s="34" t="s">
        <v>65</v>
      </c>
      <c r="L198" s="77">
        <v>198</v>
      </c>
      <c r="M198" s="77"/>
      <c r="N198" s="72"/>
      <c r="O198" s="79" t="s">
        <v>176</v>
      </c>
      <c r="P198" s="81">
        <v>43739.570243055554</v>
      </c>
      <c r="Q198" s="79" t="s">
        <v>389</v>
      </c>
      <c r="R198" s="83" t="s">
        <v>505</v>
      </c>
      <c r="S198" s="79" t="s">
        <v>528</v>
      </c>
      <c r="T198" s="79" t="s">
        <v>572</v>
      </c>
      <c r="U198" s="83" t="s">
        <v>673</v>
      </c>
      <c r="V198" s="83" t="s">
        <v>673</v>
      </c>
      <c r="W198" s="81">
        <v>43739.570243055554</v>
      </c>
      <c r="X198" s="83" t="s">
        <v>873</v>
      </c>
      <c r="Y198" s="79"/>
      <c r="Z198" s="79"/>
      <c r="AA198" s="85" t="s">
        <v>1042</v>
      </c>
      <c r="AB198" s="79"/>
      <c r="AC198" s="79" t="b">
        <v>0</v>
      </c>
      <c r="AD198" s="79">
        <v>0</v>
      </c>
      <c r="AE198" s="85" t="s">
        <v>1066</v>
      </c>
      <c r="AF198" s="79" t="b">
        <v>0</v>
      </c>
      <c r="AG198" s="79" t="s">
        <v>1071</v>
      </c>
      <c r="AH198" s="79"/>
      <c r="AI198" s="85" t="s">
        <v>1066</v>
      </c>
      <c r="AJ198" s="79" t="b">
        <v>0</v>
      </c>
      <c r="AK198" s="79">
        <v>0</v>
      </c>
      <c r="AL198" s="85" t="s">
        <v>1066</v>
      </c>
      <c r="AM198" s="79" t="s">
        <v>1079</v>
      </c>
      <c r="AN198" s="79" t="b">
        <v>0</v>
      </c>
      <c r="AO198" s="85" t="s">
        <v>1042</v>
      </c>
      <c r="AP198" s="79" t="s">
        <v>176</v>
      </c>
      <c r="AQ198" s="79">
        <v>0</v>
      </c>
      <c r="AR198" s="79">
        <v>0</v>
      </c>
      <c r="AS198" s="79"/>
      <c r="AT198" s="79"/>
      <c r="AU198" s="79"/>
      <c r="AV198" s="79"/>
      <c r="AW198" s="79"/>
      <c r="AX198" s="79"/>
      <c r="AY198" s="79"/>
      <c r="AZ198" s="79"/>
      <c r="BA198">
        <v>69</v>
      </c>
      <c r="BB198" s="78" t="str">
        <f>REPLACE(INDEX(GroupVertices[Group],MATCH(Edges[[#This Row],[Vertex 1]],GroupVertices[Vertex],0)),1,1,"")</f>
        <v>5</v>
      </c>
      <c r="BC198" s="78" t="str">
        <f>REPLACE(INDEX(GroupVertices[Group],MATCH(Edges[[#This Row],[Vertex 2]],GroupVertices[Vertex],0)),1,1,"")</f>
        <v>5</v>
      </c>
      <c r="BD198" s="48">
        <v>0</v>
      </c>
      <c r="BE198" s="49">
        <v>0</v>
      </c>
      <c r="BF198" s="48">
        <v>0</v>
      </c>
      <c r="BG198" s="49">
        <v>0</v>
      </c>
      <c r="BH198" s="48">
        <v>0</v>
      </c>
      <c r="BI198" s="49">
        <v>0</v>
      </c>
      <c r="BJ198" s="48">
        <v>52</v>
      </c>
      <c r="BK198" s="49">
        <v>100</v>
      </c>
      <c r="BL198" s="48">
        <v>52</v>
      </c>
    </row>
    <row r="199" spans="1:64" ht="15">
      <c r="A199" s="64" t="s">
        <v>251</v>
      </c>
      <c r="B199" s="64" t="s">
        <v>251</v>
      </c>
      <c r="C199" s="65" t="s">
        <v>2150</v>
      </c>
      <c r="D199" s="66">
        <v>3</v>
      </c>
      <c r="E199" s="67" t="s">
        <v>136</v>
      </c>
      <c r="F199" s="68">
        <v>35</v>
      </c>
      <c r="G199" s="65"/>
      <c r="H199" s="69"/>
      <c r="I199" s="70"/>
      <c r="J199" s="70"/>
      <c r="K199" s="34" t="s">
        <v>65</v>
      </c>
      <c r="L199" s="77">
        <v>199</v>
      </c>
      <c r="M199" s="77"/>
      <c r="N199" s="72"/>
      <c r="O199" s="79" t="s">
        <v>176</v>
      </c>
      <c r="P199" s="81">
        <v>43739.570914351854</v>
      </c>
      <c r="Q199" s="79" t="s">
        <v>390</v>
      </c>
      <c r="R199" s="83" t="s">
        <v>507</v>
      </c>
      <c r="S199" s="79" t="s">
        <v>528</v>
      </c>
      <c r="T199" s="79" t="s">
        <v>572</v>
      </c>
      <c r="U199" s="83" t="s">
        <v>674</v>
      </c>
      <c r="V199" s="83" t="s">
        <v>674</v>
      </c>
      <c r="W199" s="81">
        <v>43739.570914351854</v>
      </c>
      <c r="X199" s="83" t="s">
        <v>874</v>
      </c>
      <c r="Y199" s="79"/>
      <c r="Z199" s="79"/>
      <c r="AA199" s="85" t="s">
        <v>1043</v>
      </c>
      <c r="AB199" s="79"/>
      <c r="AC199" s="79" t="b">
        <v>0</v>
      </c>
      <c r="AD199" s="79">
        <v>0</v>
      </c>
      <c r="AE199" s="85" t="s">
        <v>1066</v>
      </c>
      <c r="AF199" s="79" t="b">
        <v>0</v>
      </c>
      <c r="AG199" s="79" t="s">
        <v>1071</v>
      </c>
      <c r="AH199" s="79"/>
      <c r="AI199" s="85" t="s">
        <v>1066</v>
      </c>
      <c r="AJ199" s="79" t="b">
        <v>0</v>
      </c>
      <c r="AK199" s="79">
        <v>0</v>
      </c>
      <c r="AL199" s="85" t="s">
        <v>1066</v>
      </c>
      <c r="AM199" s="79" t="s">
        <v>1079</v>
      </c>
      <c r="AN199" s="79" t="b">
        <v>0</v>
      </c>
      <c r="AO199" s="85" t="s">
        <v>1043</v>
      </c>
      <c r="AP199" s="79" t="s">
        <v>176</v>
      </c>
      <c r="AQ199" s="79">
        <v>0</v>
      </c>
      <c r="AR199" s="79">
        <v>0</v>
      </c>
      <c r="AS199" s="79"/>
      <c r="AT199" s="79"/>
      <c r="AU199" s="79"/>
      <c r="AV199" s="79"/>
      <c r="AW199" s="79"/>
      <c r="AX199" s="79"/>
      <c r="AY199" s="79"/>
      <c r="AZ199" s="79"/>
      <c r="BA199">
        <v>69</v>
      </c>
      <c r="BB199" s="78" t="str">
        <f>REPLACE(INDEX(GroupVertices[Group],MATCH(Edges[[#This Row],[Vertex 1]],GroupVertices[Vertex],0)),1,1,"")</f>
        <v>5</v>
      </c>
      <c r="BC199" s="78" t="str">
        <f>REPLACE(INDEX(GroupVertices[Group],MATCH(Edges[[#This Row],[Vertex 2]],GroupVertices[Vertex],0)),1,1,"")</f>
        <v>5</v>
      </c>
      <c r="BD199" s="48">
        <v>0</v>
      </c>
      <c r="BE199" s="49">
        <v>0</v>
      </c>
      <c r="BF199" s="48">
        <v>0</v>
      </c>
      <c r="BG199" s="49">
        <v>0</v>
      </c>
      <c r="BH199" s="48">
        <v>0</v>
      </c>
      <c r="BI199" s="49">
        <v>0</v>
      </c>
      <c r="BJ199" s="48">
        <v>60</v>
      </c>
      <c r="BK199" s="49">
        <v>100</v>
      </c>
      <c r="BL199" s="48">
        <v>60</v>
      </c>
    </row>
    <row r="200" spans="1:64" ht="15">
      <c r="A200" s="64" t="s">
        <v>251</v>
      </c>
      <c r="B200" s="64" t="s">
        <v>251</v>
      </c>
      <c r="C200" s="65" t="s">
        <v>2150</v>
      </c>
      <c r="D200" s="66">
        <v>3</v>
      </c>
      <c r="E200" s="67" t="s">
        <v>136</v>
      </c>
      <c r="F200" s="68">
        <v>35</v>
      </c>
      <c r="G200" s="65"/>
      <c r="H200" s="69"/>
      <c r="I200" s="70"/>
      <c r="J200" s="70"/>
      <c r="K200" s="34" t="s">
        <v>65</v>
      </c>
      <c r="L200" s="77">
        <v>200</v>
      </c>
      <c r="M200" s="77"/>
      <c r="N200" s="72"/>
      <c r="O200" s="79" t="s">
        <v>176</v>
      </c>
      <c r="P200" s="81">
        <v>43739.57271990741</v>
      </c>
      <c r="Q200" s="79" t="s">
        <v>391</v>
      </c>
      <c r="R200" s="83" t="s">
        <v>508</v>
      </c>
      <c r="S200" s="79" t="s">
        <v>528</v>
      </c>
      <c r="T200" s="79" t="s">
        <v>572</v>
      </c>
      <c r="U200" s="83" t="s">
        <v>675</v>
      </c>
      <c r="V200" s="83" t="s">
        <v>675</v>
      </c>
      <c r="W200" s="81">
        <v>43739.57271990741</v>
      </c>
      <c r="X200" s="83" t="s">
        <v>875</v>
      </c>
      <c r="Y200" s="79"/>
      <c r="Z200" s="79"/>
      <c r="AA200" s="85" t="s">
        <v>1044</v>
      </c>
      <c r="AB200" s="79"/>
      <c r="AC200" s="79" t="b">
        <v>0</v>
      </c>
      <c r="AD200" s="79">
        <v>0</v>
      </c>
      <c r="AE200" s="85" t="s">
        <v>1066</v>
      </c>
      <c r="AF200" s="79" t="b">
        <v>0</v>
      </c>
      <c r="AG200" s="79" t="s">
        <v>1071</v>
      </c>
      <c r="AH200" s="79"/>
      <c r="AI200" s="85" t="s">
        <v>1066</v>
      </c>
      <c r="AJ200" s="79" t="b">
        <v>0</v>
      </c>
      <c r="AK200" s="79">
        <v>0</v>
      </c>
      <c r="AL200" s="85" t="s">
        <v>1066</v>
      </c>
      <c r="AM200" s="79" t="s">
        <v>1079</v>
      </c>
      <c r="AN200" s="79" t="b">
        <v>0</v>
      </c>
      <c r="AO200" s="85" t="s">
        <v>1044</v>
      </c>
      <c r="AP200" s="79" t="s">
        <v>176</v>
      </c>
      <c r="AQ200" s="79">
        <v>0</v>
      </c>
      <c r="AR200" s="79">
        <v>0</v>
      </c>
      <c r="AS200" s="79"/>
      <c r="AT200" s="79"/>
      <c r="AU200" s="79"/>
      <c r="AV200" s="79"/>
      <c r="AW200" s="79"/>
      <c r="AX200" s="79"/>
      <c r="AY200" s="79"/>
      <c r="AZ200" s="79"/>
      <c r="BA200">
        <v>69</v>
      </c>
      <c r="BB200" s="78" t="str">
        <f>REPLACE(INDEX(GroupVertices[Group],MATCH(Edges[[#This Row],[Vertex 1]],GroupVertices[Vertex],0)),1,1,"")</f>
        <v>5</v>
      </c>
      <c r="BC200" s="78" t="str">
        <f>REPLACE(INDEX(GroupVertices[Group],MATCH(Edges[[#This Row],[Vertex 2]],GroupVertices[Vertex],0)),1,1,"")</f>
        <v>5</v>
      </c>
      <c r="BD200" s="48">
        <v>0</v>
      </c>
      <c r="BE200" s="49">
        <v>0</v>
      </c>
      <c r="BF200" s="48">
        <v>0</v>
      </c>
      <c r="BG200" s="49">
        <v>0</v>
      </c>
      <c r="BH200" s="48">
        <v>0</v>
      </c>
      <c r="BI200" s="49">
        <v>0</v>
      </c>
      <c r="BJ200" s="48">
        <v>51</v>
      </c>
      <c r="BK200" s="49">
        <v>100</v>
      </c>
      <c r="BL200" s="48">
        <v>51</v>
      </c>
    </row>
    <row r="201" spans="1:64" ht="15">
      <c r="A201" s="64" t="s">
        <v>251</v>
      </c>
      <c r="B201" s="64" t="s">
        <v>251</v>
      </c>
      <c r="C201" s="65" t="s">
        <v>2150</v>
      </c>
      <c r="D201" s="66">
        <v>3</v>
      </c>
      <c r="E201" s="67" t="s">
        <v>136</v>
      </c>
      <c r="F201" s="68">
        <v>35</v>
      </c>
      <c r="G201" s="65"/>
      <c r="H201" s="69"/>
      <c r="I201" s="70"/>
      <c r="J201" s="70"/>
      <c r="K201" s="34" t="s">
        <v>65</v>
      </c>
      <c r="L201" s="77">
        <v>201</v>
      </c>
      <c r="M201" s="77"/>
      <c r="N201" s="72"/>
      <c r="O201" s="79" t="s">
        <v>176</v>
      </c>
      <c r="P201" s="81">
        <v>43739.57334490741</v>
      </c>
      <c r="Q201" s="79" t="s">
        <v>392</v>
      </c>
      <c r="R201" s="83" t="s">
        <v>509</v>
      </c>
      <c r="S201" s="79" t="s">
        <v>528</v>
      </c>
      <c r="T201" s="79" t="s">
        <v>572</v>
      </c>
      <c r="U201" s="83" t="s">
        <v>676</v>
      </c>
      <c r="V201" s="83" t="s">
        <v>676</v>
      </c>
      <c r="W201" s="81">
        <v>43739.57334490741</v>
      </c>
      <c r="X201" s="83" t="s">
        <v>876</v>
      </c>
      <c r="Y201" s="79"/>
      <c r="Z201" s="79"/>
      <c r="AA201" s="85" t="s">
        <v>1045</v>
      </c>
      <c r="AB201" s="79"/>
      <c r="AC201" s="79" t="b">
        <v>0</v>
      </c>
      <c r="AD201" s="79">
        <v>0</v>
      </c>
      <c r="AE201" s="85" t="s">
        <v>1066</v>
      </c>
      <c r="AF201" s="79" t="b">
        <v>0</v>
      </c>
      <c r="AG201" s="79" t="s">
        <v>1071</v>
      </c>
      <c r="AH201" s="79"/>
      <c r="AI201" s="85" t="s">
        <v>1066</v>
      </c>
      <c r="AJ201" s="79" t="b">
        <v>0</v>
      </c>
      <c r="AK201" s="79">
        <v>0</v>
      </c>
      <c r="AL201" s="85" t="s">
        <v>1066</v>
      </c>
      <c r="AM201" s="79" t="s">
        <v>1079</v>
      </c>
      <c r="AN201" s="79" t="b">
        <v>0</v>
      </c>
      <c r="AO201" s="85" t="s">
        <v>1045</v>
      </c>
      <c r="AP201" s="79" t="s">
        <v>176</v>
      </c>
      <c r="AQ201" s="79">
        <v>0</v>
      </c>
      <c r="AR201" s="79">
        <v>0</v>
      </c>
      <c r="AS201" s="79"/>
      <c r="AT201" s="79"/>
      <c r="AU201" s="79"/>
      <c r="AV201" s="79"/>
      <c r="AW201" s="79"/>
      <c r="AX201" s="79"/>
      <c r="AY201" s="79"/>
      <c r="AZ201" s="79"/>
      <c r="BA201">
        <v>69</v>
      </c>
      <c r="BB201" s="78" t="str">
        <f>REPLACE(INDEX(GroupVertices[Group],MATCH(Edges[[#This Row],[Vertex 1]],GroupVertices[Vertex],0)),1,1,"")</f>
        <v>5</v>
      </c>
      <c r="BC201" s="78" t="str">
        <f>REPLACE(INDEX(GroupVertices[Group],MATCH(Edges[[#This Row],[Vertex 2]],GroupVertices[Vertex],0)),1,1,"")</f>
        <v>5</v>
      </c>
      <c r="BD201" s="48">
        <v>0</v>
      </c>
      <c r="BE201" s="49">
        <v>0</v>
      </c>
      <c r="BF201" s="48">
        <v>0</v>
      </c>
      <c r="BG201" s="49">
        <v>0</v>
      </c>
      <c r="BH201" s="48">
        <v>0</v>
      </c>
      <c r="BI201" s="49">
        <v>0</v>
      </c>
      <c r="BJ201" s="48">
        <v>69</v>
      </c>
      <c r="BK201" s="49">
        <v>100</v>
      </c>
      <c r="BL201" s="48">
        <v>69</v>
      </c>
    </row>
    <row r="202" spans="1:64" ht="15">
      <c r="A202" s="64" t="s">
        <v>251</v>
      </c>
      <c r="B202" s="64" t="s">
        <v>251</v>
      </c>
      <c r="C202" s="65" t="s">
        <v>2150</v>
      </c>
      <c r="D202" s="66">
        <v>3</v>
      </c>
      <c r="E202" s="67" t="s">
        <v>136</v>
      </c>
      <c r="F202" s="68">
        <v>35</v>
      </c>
      <c r="G202" s="65"/>
      <c r="H202" s="69"/>
      <c r="I202" s="70"/>
      <c r="J202" s="70"/>
      <c r="K202" s="34" t="s">
        <v>65</v>
      </c>
      <c r="L202" s="77">
        <v>202</v>
      </c>
      <c r="M202" s="77"/>
      <c r="N202" s="72"/>
      <c r="O202" s="79" t="s">
        <v>176</v>
      </c>
      <c r="P202" s="81">
        <v>43739.57383101852</v>
      </c>
      <c r="Q202" s="79" t="s">
        <v>393</v>
      </c>
      <c r="R202" s="83" t="s">
        <v>510</v>
      </c>
      <c r="S202" s="79" t="s">
        <v>528</v>
      </c>
      <c r="T202" s="79" t="s">
        <v>572</v>
      </c>
      <c r="U202" s="83" t="s">
        <v>677</v>
      </c>
      <c r="V202" s="83" t="s">
        <v>677</v>
      </c>
      <c r="W202" s="81">
        <v>43739.57383101852</v>
      </c>
      <c r="X202" s="83" t="s">
        <v>877</v>
      </c>
      <c r="Y202" s="79"/>
      <c r="Z202" s="79"/>
      <c r="AA202" s="85" t="s">
        <v>1046</v>
      </c>
      <c r="AB202" s="79"/>
      <c r="AC202" s="79" t="b">
        <v>0</v>
      </c>
      <c r="AD202" s="79">
        <v>1</v>
      </c>
      <c r="AE202" s="85" t="s">
        <v>1066</v>
      </c>
      <c r="AF202" s="79" t="b">
        <v>0</v>
      </c>
      <c r="AG202" s="79" t="s">
        <v>1071</v>
      </c>
      <c r="AH202" s="79"/>
      <c r="AI202" s="85" t="s">
        <v>1066</v>
      </c>
      <c r="AJ202" s="79" t="b">
        <v>0</v>
      </c>
      <c r="AK202" s="79">
        <v>0</v>
      </c>
      <c r="AL202" s="85" t="s">
        <v>1066</v>
      </c>
      <c r="AM202" s="79" t="s">
        <v>1079</v>
      </c>
      <c r="AN202" s="79" t="b">
        <v>0</v>
      </c>
      <c r="AO202" s="85" t="s">
        <v>1046</v>
      </c>
      <c r="AP202" s="79" t="s">
        <v>176</v>
      </c>
      <c r="AQ202" s="79">
        <v>0</v>
      </c>
      <c r="AR202" s="79">
        <v>0</v>
      </c>
      <c r="AS202" s="79"/>
      <c r="AT202" s="79"/>
      <c r="AU202" s="79"/>
      <c r="AV202" s="79"/>
      <c r="AW202" s="79"/>
      <c r="AX202" s="79"/>
      <c r="AY202" s="79"/>
      <c r="AZ202" s="79"/>
      <c r="BA202">
        <v>69</v>
      </c>
      <c r="BB202" s="78" t="str">
        <f>REPLACE(INDEX(GroupVertices[Group],MATCH(Edges[[#This Row],[Vertex 1]],GroupVertices[Vertex],0)),1,1,"")</f>
        <v>5</v>
      </c>
      <c r="BC202" s="78" t="str">
        <f>REPLACE(INDEX(GroupVertices[Group],MATCH(Edges[[#This Row],[Vertex 2]],GroupVertices[Vertex],0)),1,1,"")</f>
        <v>5</v>
      </c>
      <c r="BD202" s="48">
        <v>0</v>
      </c>
      <c r="BE202" s="49">
        <v>0</v>
      </c>
      <c r="BF202" s="48">
        <v>0</v>
      </c>
      <c r="BG202" s="49">
        <v>0</v>
      </c>
      <c r="BH202" s="48">
        <v>0</v>
      </c>
      <c r="BI202" s="49">
        <v>0</v>
      </c>
      <c r="BJ202" s="48">
        <v>82</v>
      </c>
      <c r="BK202" s="49">
        <v>100</v>
      </c>
      <c r="BL202" s="48">
        <v>82</v>
      </c>
    </row>
    <row r="203" spans="1:64" ht="15">
      <c r="A203" s="64" t="s">
        <v>251</v>
      </c>
      <c r="B203" s="64" t="s">
        <v>251</v>
      </c>
      <c r="C203" s="65" t="s">
        <v>2150</v>
      </c>
      <c r="D203" s="66">
        <v>3</v>
      </c>
      <c r="E203" s="67" t="s">
        <v>136</v>
      </c>
      <c r="F203" s="68">
        <v>35</v>
      </c>
      <c r="G203" s="65"/>
      <c r="H203" s="69"/>
      <c r="I203" s="70"/>
      <c r="J203" s="70"/>
      <c r="K203" s="34" t="s">
        <v>65</v>
      </c>
      <c r="L203" s="77">
        <v>203</v>
      </c>
      <c r="M203" s="77"/>
      <c r="N203" s="72"/>
      <c r="O203" s="79" t="s">
        <v>176</v>
      </c>
      <c r="P203" s="81">
        <v>43739.57424768519</v>
      </c>
      <c r="Q203" s="79" t="s">
        <v>394</v>
      </c>
      <c r="R203" s="83" t="s">
        <v>511</v>
      </c>
      <c r="S203" s="79" t="s">
        <v>528</v>
      </c>
      <c r="T203" s="79" t="s">
        <v>572</v>
      </c>
      <c r="U203" s="83" t="s">
        <v>678</v>
      </c>
      <c r="V203" s="83" t="s">
        <v>678</v>
      </c>
      <c r="W203" s="81">
        <v>43739.57424768519</v>
      </c>
      <c r="X203" s="83" t="s">
        <v>878</v>
      </c>
      <c r="Y203" s="79"/>
      <c r="Z203" s="79"/>
      <c r="AA203" s="85" t="s">
        <v>1047</v>
      </c>
      <c r="AB203" s="79"/>
      <c r="AC203" s="79" t="b">
        <v>0</v>
      </c>
      <c r="AD203" s="79">
        <v>0</v>
      </c>
      <c r="AE203" s="85" t="s">
        <v>1066</v>
      </c>
      <c r="AF203" s="79" t="b">
        <v>0</v>
      </c>
      <c r="AG203" s="79" t="s">
        <v>1071</v>
      </c>
      <c r="AH203" s="79"/>
      <c r="AI203" s="85" t="s">
        <v>1066</v>
      </c>
      <c r="AJ203" s="79" t="b">
        <v>0</v>
      </c>
      <c r="AK203" s="79">
        <v>0</v>
      </c>
      <c r="AL203" s="85" t="s">
        <v>1066</v>
      </c>
      <c r="AM203" s="79" t="s">
        <v>1079</v>
      </c>
      <c r="AN203" s="79" t="b">
        <v>0</v>
      </c>
      <c r="AO203" s="85" t="s">
        <v>1047</v>
      </c>
      <c r="AP203" s="79" t="s">
        <v>176</v>
      </c>
      <c r="AQ203" s="79">
        <v>0</v>
      </c>
      <c r="AR203" s="79">
        <v>0</v>
      </c>
      <c r="AS203" s="79"/>
      <c r="AT203" s="79"/>
      <c r="AU203" s="79"/>
      <c r="AV203" s="79"/>
      <c r="AW203" s="79"/>
      <c r="AX203" s="79"/>
      <c r="AY203" s="79"/>
      <c r="AZ203" s="79"/>
      <c r="BA203">
        <v>69</v>
      </c>
      <c r="BB203" s="78" t="str">
        <f>REPLACE(INDEX(GroupVertices[Group],MATCH(Edges[[#This Row],[Vertex 1]],GroupVertices[Vertex],0)),1,1,"")</f>
        <v>5</v>
      </c>
      <c r="BC203" s="78" t="str">
        <f>REPLACE(INDEX(GroupVertices[Group],MATCH(Edges[[#This Row],[Vertex 2]],GroupVertices[Vertex],0)),1,1,"")</f>
        <v>5</v>
      </c>
      <c r="BD203" s="48">
        <v>0</v>
      </c>
      <c r="BE203" s="49">
        <v>0</v>
      </c>
      <c r="BF203" s="48">
        <v>0</v>
      </c>
      <c r="BG203" s="49">
        <v>0</v>
      </c>
      <c r="BH203" s="48">
        <v>0</v>
      </c>
      <c r="BI203" s="49">
        <v>0</v>
      </c>
      <c r="BJ203" s="48">
        <v>88</v>
      </c>
      <c r="BK203" s="49">
        <v>100</v>
      </c>
      <c r="BL203" s="48">
        <v>88</v>
      </c>
    </row>
    <row r="204" spans="1:64" ht="15">
      <c r="A204" s="64" t="s">
        <v>251</v>
      </c>
      <c r="B204" s="64" t="s">
        <v>251</v>
      </c>
      <c r="C204" s="65" t="s">
        <v>2150</v>
      </c>
      <c r="D204" s="66">
        <v>3</v>
      </c>
      <c r="E204" s="67" t="s">
        <v>136</v>
      </c>
      <c r="F204" s="68">
        <v>35</v>
      </c>
      <c r="G204" s="65"/>
      <c r="H204" s="69"/>
      <c r="I204" s="70"/>
      <c r="J204" s="70"/>
      <c r="K204" s="34" t="s">
        <v>65</v>
      </c>
      <c r="L204" s="77">
        <v>204</v>
      </c>
      <c r="M204" s="77"/>
      <c r="N204" s="72"/>
      <c r="O204" s="79" t="s">
        <v>176</v>
      </c>
      <c r="P204" s="81">
        <v>43739.57486111111</v>
      </c>
      <c r="Q204" s="79" t="s">
        <v>395</v>
      </c>
      <c r="R204" s="83" t="s">
        <v>512</v>
      </c>
      <c r="S204" s="79" t="s">
        <v>528</v>
      </c>
      <c r="T204" s="79" t="s">
        <v>572</v>
      </c>
      <c r="U204" s="83" t="s">
        <v>679</v>
      </c>
      <c r="V204" s="83" t="s">
        <v>679</v>
      </c>
      <c r="W204" s="81">
        <v>43739.57486111111</v>
      </c>
      <c r="X204" s="83" t="s">
        <v>879</v>
      </c>
      <c r="Y204" s="79"/>
      <c r="Z204" s="79"/>
      <c r="AA204" s="85" t="s">
        <v>1048</v>
      </c>
      <c r="AB204" s="79"/>
      <c r="AC204" s="79" t="b">
        <v>0</v>
      </c>
      <c r="AD204" s="79">
        <v>0</v>
      </c>
      <c r="AE204" s="85" t="s">
        <v>1066</v>
      </c>
      <c r="AF204" s="79" t="b">
        <v>0</v>
      </c>
      <c r="AG204" s="79" t="s">
        <v>1071</v>
      </c>
      <c r="AH204" s="79"/>
      <c r="AI204" s="85" t="s">
        <v>1066</v>
      </c>
      <c r="AJ204" s="79" t="b">
        <v>0</v>
      </c>
      <c r="AK204" s="79">
        <v>0</v>
      </c>
      <c r="AL204" s="85" t="s">
        <v>1066</v>
      </c>
      <c r="AM204" s="79" t="s">
        <v>1079</v>
      </c>
      <c r="AN204" s="79" t="b">
        <v>0</v>
      </c>
      <c r="AO204" s="85" t="s">
        <v>1048</v>
      </c>
      <c r="AP204" s="79" t="s">
        <v>176</v>
      </c>
      <c r="AQ204" s="79">
        <v>0</v>
      </c>
      <c r="AR204" s="79">
        <v>0</v>
      </c>
      <c r="AS204" s="79"/>
      <c r="AT204" s="79"/>
      <c r="AU204" s="79"/>
      <c r="AV204" s="79"/>
      <c r="AW204" s="79"/>
      <c r="AX204" s="79"/>
      <c r="AY204" s="79"/>
      <c r="AZ204" s="79"/>
      <c r="BA204">
        <v>69</v>
      </c>
      <c r="BB204" s="78" t="str">
        <f>REPLACE(INDEX(GroupVertices[Group],MATCH(Edges[[#This Row],[Vertex 1]],GroupVertices[Vertex],0)),1,1,"")</f>
        <v>5</v>
      </c>
      <c r="BC204" s="78" t="str">
        <f>REPLACE(INDEX(GroupVertices[Group],MATCH(Edges[[#This Row],[Vertex 2]],GroupVertices[Vertex],0)),1,1,"")</f>
        <v>5</v>
      </c>
      <c r="BD204" s="48">
        <v>0</v>
      </c>
      <c r="BE204" s="49">
        <v>0</v>
      </c>
      <c r="BF204" s="48">
        <v>0</v>
      </c>
      <c r="BG204" s="49">
        <v>0</v>
      </c>
      <c r="BH204" s="48">
        <v>0</v>
      </c>
      <c r="BI204" s="49">
        <v>0</v>
      </c>
      <c r="BJ204" s="48">
        <v>65</v>
      </c>
      <c r="BK204" s="49">
        <v>100</v>
      </c>
      <c r="BL204" s="48">
        <v>65</v>
      </c>
    </row>
    <row r="205" spans="1:64" ht="15">
      <c r="A205" s="64" t="s">
        <v>251</v>
      </c>
      <c r="B205" s="64" t="s">
        <v>251</v>
      </c>
      <c r="C205" s="65" t="s">
        <v>2150</v>
      </c>
      <c r="D205" s="66">
        <v>3</v>
      </c>
      <c r="E205" s="67" t="s">
        <v>136</v>
      </c>
      <c r="F205" s="68">
        <v>35</v>
      </c>
      <c r="G205" s="65"/>
      <c r="H205" s="69"/>
      <c r="I205" s="70"/>
      <c r="J205" s="70"/>
      <c r="K205" s="34" t="s">
        <v>65</v>
      </c>
      <c r="L205" s="77">
        <v>205</v>
      </c>
      <c r="M205" s="77"/>
      <c r="N205" s="72"/>
      <c r="O205" s="79" t="s">
        <v>176</v>
      </c>
      <c r="P205" s="81">
        <v>43739.57524305556</v>
      </c>
      <c r="Q205" s="79" t="s">
        <v>396</v>
      </c>
      <c r="R205" s="83" t="s">
        <v>513</v>
      </c>
      <c r="S205" s="79" t="s">
        <v>528</v>
      </c>
      <c r="T205" s="79" t="s">
        <v>572</v>
      </c>
      <c r="U205" s="83" t="s">
        <v>680</v>
      </c>
      <c r="V205" s="83" t="s">
        <v>680</v>
      </c>
      <c r="W205" s="81">
        <v>43739.57524305556</v>
      </c>
      <c r="X205" s="83" t="s">
        <v>880</v>
      </c>
      <c r="Y205" s="79"/>
      <c r="Z205" s="79"/>
      <c r="AA205" s="85" t="s">
        <v>1049</v>
      </c>
      <c r="AB205" s="79"/>
      <c r="AC205" s="79" t="b">
        <v>0</v>
      </c>
      <c r="AD205" s="79">
        <v>0</v>
      </c>
      <c r="AE205" s="85" t="s">
        <v>1066</v>
      </c>
      <c r="AF205" s="79" t="b">
        <v>0</v>
      </c>
      <c r="AG205" s="79" t="s">
        <v>1071</v>
      </c>
      <c r="AH205" s="79"/>
      <c r="AI205" s="85" t="s">
        <v>1066</v>
      </c>
      <c r="AJ205" s="79" t="b">
        <v>0</v>
      </c>
      <c r="AK205" s="79">
        <v>0</v>
      </c>
      <c r="AL205" s="85" t="s">
        <v>1066</v>
      </c>
      <c r="AM205" s="79" t="s">
        <v>1079</v>
      </c>
      <c r="AN205" s="79" t="b">
        <v>0</v>
      </c>
      <c r="AO205" s="85" t="s">
        <v>1049</v>
      </c>
      <c r="AP205" s="79" t="s">
        <v>176</v>
      </c>
      <c r="AQ205" s="79">
        <v>0</v>
      </c>
      <c r="AR205" s="79">
        <v>0</v>
      </c>
      <c r="AS205" s="79"/>
      <c r="AT205" s="79"/>
      <c r="AU205" s="79"/>
      <c r="AV205" s="79"/>
      <c r="AW205" s="79"/>
      <c r="AX205" s="79"/>
      <c r="AY205" s="79"/>
      <c r="AZ205" s="79"/>
      <c r="BA205">
        <v>69</v>
      </c>
      <c r="BB205" s="78" t="str">
        <f>REPLACE(INDEX(GroupVertices[Group],MATCH(Edges[[#This Row],[Vertex 1]],GroupVertices[Vertex],0)),1,1,"")</f>
        <v>5</v>
      </c>
      <c r="BC205" s="78" t="str">
        <f>REPLACE(INDEX(GroupVertices[Group],MATCH(Edges[[#This Row],[Vertex 2]],GroupVertices[Vertex],0)),1,1,"")</f>
        <v>5</v>
      </c>
      <c r="BD205" s="48">
        <v>0</v>
      </c>
      <c r="BE205" s="49">
        <v>0</v>
      </c>
      <c r="BF205" s="48">
        <v>0</v>
      </c>
      <c r="BG205" s="49">
        <v>0</v>
      </c>
      <c r="BH205" s="48">
        <v>0</v>
      </c>
      <c r="BI205" s="49">
        <v>0</v>
      </c>
      <c r="BJ205" s="48">
        <v>83</v>
      </c>
      <c r="BK205" s="49">
        <v>100</v>
      </c>
      <c r="BL205" s="48">
        <v>83</v>
      </c>
    </row>
    <row r="206" spans="1:64" ht="15">
      <c r="A206" s="64" t="s">
        <v>251</v>
      </c>
      <c r="B206" s="64" t="s">
        <v>251</v>
      </c>
      <c r="C206" s="65" t="s">
        <v>2150</v>
      </c>
      <c r="D206" s="66">
        <v>3</v>
      </c>
      <c r="E206" s="67" t="s">
        <v>136</v>
      </c>
      <c r="F206" s="68">
        <v>35</v>
      </c>
      <c r="G206" s="65"/>
      <c r="H206" s="69"/>
      <c r="I206" s="70"/>
      <c r="J206" s="70"/>
      <c r="K206" s="34" t="s">
        <v>65</v>
      </c>
      <c r="L206" s="77">
        <v>206</v>
      </c>
      <c r="M206" s="77"/>
      <c r="N206" s="72"/>
      <c r="O206" s="79" t="s">
        <v>176</v>
      </c>
      <c r="P206" s="81">
        <v>43740.38554398148</v>
      </c>
      <c r="Q206" s="79" t="s">
        <v>397</v>
      </c>
      <c r="R206" s="83" t="s">
        <v>514</v>
      </c>
      <c r="S206" s="79" t="s">
        <v>528</v>
      </c>
      <c r="T206" s="79" t="s">
        <v>572</v>
      </c>
      <c r="U206" s="83" t="s">
        <v>681</v>
      </c>
      <c r="V206" s="83" t="s">
        <v>681</v>
      </c>
      <c r="W206" s="81">
        <v>43740.38554398148</v>
      </c>
      <c r="X206" s="83" t="s">
        <v>881</v>
      </c>
      <c r="Y206" s="79"/>
      <c r="Z206" s="79"/>
      <c r="AA206" s="85" t="s">
        <v>1050</v>
      </c>
      <c r="AB206" s="79"/>
      <c r="AC206" s="79" t="b">
        <v>0</v>
      </c>
      <c r="AD206" s="79">
        <v>1</v>
      </c>
      <c r="AE206" s="85" t="s">
        <v>1066</v>
      </c>
      <c r="AF206" s="79" t="b">
        <v>0</v>
      </c>
      <c r="AG206" s="79" t="s">
        <v>1071</v>
      </c>
      <c r="AH206" s="79"/>
      <c r="AI206" s="85" t="s">
        <v>1066</v>
      </c>
      <c r="AJ206" s="79" t="b">
        <v>0</v>
      </c>
      <c r="AK206" s="79">
        <v>0</v>
      </c>
      <c r="AL206" s="85" t="s">
        <v>1066</v>
      </c>
      <c r="AM206" s="79" t="s">
        <v>1079</v>
      </c>
      <c r="AN206" s="79" t="b">
        <v>0</v>
      </c>
      <c r="AO206" s="85" t="s">
        <v>1050</v>
      </c>
      <c r="AP206" s="79" t="s">
        <v>176</v>
      </c>
      <c r="AQ206" s="79">
        <v>0</v>
      </c>
      <c r="AR206" s="79">
        <v>0</v>
      </c>
      <c r="AS206" s="79"/>
      <c r="AT206" s="79"/>
      <c r="AU206" s="79"/>
      <c r="AV206" s="79"/>
      <c r="AW206" s="79"/>
      <c r="AX206" s="79"/>
      <c r="AY206" s="79"/>
      <c r="AZ206" s="79"/>
      <c r="BA206">
        <v>69</v>
      </c>
      <c r="BB206" s="78" t="str">
        <f>REPLACE(INDEX(GroupVertices[Group],MATCH(Edges[[#This Row],[Vertex 1]],GroupVertices[Vertex],0)),1,1,"")</f>
        <v>5</v>
      </c>
      <c r="BC206" s="78" t="str">
        <f>REPLACE(INDEX(GroupVertices[Group],MATCH(Edges[[#This Row],[Vertex 2]],GroupVertices[Vertex],0)),1,1,"")</f>
        <v>5</v>
      </c>
      <c r="BD206" s="48">
        <v>0</v>
      </c>
      <c r="BE206" s="49">
        <v>0</v>
      </c>
      <c r="BF206" s="48">
        <v>0</v>
      </c>
      <c r="BG206" s="49">
        <v>0</v>
      </c>
      <c r="BH206" s="48">
        <v>0</v>
      </c>
      <c r="BI206" s="49">
        <v>0</v>
      </c>
      <c r="BJ206" s="48">
        <v>36</v>
      </c>
      <c r="BK206" s="49">
        <v>100</v>
      </c>
      <c r="BL206" s="48">
        <v>36</v>
      </c>
    </row>
    <row r="207" spans="1:64" ht="15">
      <c r="A207" s="64" t="s">
        <v>251</v>
      </c>
      <c r="B207" s="64" t="s">
        <v>251</v>
      </c>
      <c r="C207" s="65" t="s">
        <v>2150</v>
      </c>
      <c r="D207" s="66">
        <v>3</v>
      </c>
      <c r="E207" s="67" t="s">
        <v>136</v>
      </c>
      <c r="F207" s="68">
        <v>35</v>
      </c>
      <c r="G207" s="65"/>
      <c r="H207" s="69"/>
      <c r="I207" s="70"/>
      <c r="J207" s="70"/>
      <c r="K207" s="34" t="s">
        <v>65</v>
      </c>
      <c r="L207" s="77">
        <v>207</v>
      </c>
      <c r="M207" s="77"/>
      <c r="N207" s="72"/>
      <c r="O207" s="79" t="s">
        <v>176</v>
      </c>
      <c r="P207" s="81">
        <v>43740.38584490741</v>
      </c>
      <c r="Q207" s="79" t="s">
        <v>398</v>
      </c>
      <c r="R207" s="83" t="s">
        <v>515</v>
      </c>
      <c r="S207" s="79" t="s">
        <v>528</v>
      </c>
      <c r="T207" s="79" t="s">
        <v>572</v>
      </c>
      <c r="U207" s="83" t="s">
        <v>682</v>
      </c>
      <c r="V207" s="83" t="s">
        <v>682</v>
      </c>
      <c r="W207" s="81">
        <v>43740.38584490741</v>
      </c>
      <c r="X207" s="83" t="s">
        <v>882</v>
      </c>
      <c r="Y207" s="79"/>
      <c r="Z207" s="79"/>
      <c r="AA207" s="85" t="s">
        <v>1051</v>
      </c>
      <c r="AB207" s="79"/>
      <c r="AC207" s="79" t="b">
        <v>0</v>
      </c>
      <c r="AD207" s="79">
        <v>0</v>
      </c>
      <c r="AE207" s="85" t="s">
        <v>1066</v>
      </c>
      <c r="AF207" s="79" t="b">
        <v>0</v>
      </c>
      <c r="AG207" s="79" t="s">
        <v>1071</v>
      </c>
      <c r="AH207" s="79"/>
      <c r="AI207" s="85" t="s">
        <v>1066</v>
      </c>
      <c r="AJ207" s="79" t="b">
        <v>0</v>
      </c>
      <c r="AK207" s="79">
        <v>0</v>
      </c>
      <c r="AL207" s="85" t="s">
        <v>1066</v>
      </c>
      <c r="AM207" s="79" t="s">
        <v>1079</v>
      </c>
      <c r="AN207" s="79" t="b">
        <v>0</v>
      </c>
      <c r="AO207" s="85" t="s">
        <v>1051</v>
      </c>
      <c r="AP207" s="79" t="s">
        <v>176</v>
      </c>
      <c r="AQ207" s="79">
        <v>0</v>
      </c>
      <c r="AR207" s="79">
        <v>0</v>
      </c>
      <c r="AS207" s="79"/>
      <c r="AT207" s="79"/>
      <c r="AU207" s="79"/>
      <c r="AV207" s="79"/>
      <c r="AW207" s="79"/>
      <c r="AX207" s="79"/>
      <c r="AY207" s="79"/>
      <c r="AZ207" s="79"/>
      <c r="BA207">
        <v>69</v>
      </c>
      <c r="BB207" s="78" t="str">
        <f>REPLACE(INDEX(GroupVertices[Group],MATCH(Edges[[#This Row],[Vertex 1]],GroupVertices[Vertex],0)),1,1,"")</f>
        <v>5</v>
      </c>
      <c r="BC207" s="78" t="str">
        <f>REPLACE(INDEX(GroupVertices[Group],MATCH(Edges[[#This Row],[Vertex 2]],GroupVertices[Vertex],0)),1,1,"")</f>
        <v>5</v>
      </c>
      <c r="BD207" s="48">
        <v>0</v>
      </c>
      <c r="BE207" s="49">
        <v>0</v>
      </c>
      <c r="BF207" s="48">
        <v>0</v>
      </c>
      <c r="BG207" s="49">
        <v>0</v>
      </c>
      <c r="BH207" s="48">
        <v>0</v>
      </c>
      <c r="BI207" s="49">
        <v>0</v>
      </c>
      <c r="BJ207" s="48">
        <v>54</v>
      </c>
      <c r="BK207" s="49">
        <v>100</v>
      </c>
      <c r="BL207" s="48">
        <v>54</v>
      </c>
    </row>
    <row r="208" spans="1:64" ht="15">
      <c r="A208" s="64" t="s">
        <v>251</v>
      </c>
      <c r="B208" s="64" t="s">
        <v>251</v>
      </c>
      <c r="C208" s="65" t="s">
        <v>2150</v>
      </c>
      <c r="D208" s="66">
        <v>3</v>
      </c>
      <c r="E208" s="67" t="s">
        <v>136</v>
      </c>
      <c r="F208" s="68">
        <v>35</v>
      </c>
      <c r="G208" s="65"/>
      <c r="H208" s="69"/>
      <c r="I208" s="70"/>
      <c r="J208" s="70"/>
      <c r="K208" s="34" t="s">
        <v>65</v>
      </c>
      <c r="L208" s="77">
        <v>208</v>
      </c>
      <c r="M208" s="77"/>
      <c r="N208" s="72"/>
      <c r="O208" s="79" t="s">
        <v>176</v>
      </c>
      <c r="P208" s="81">
        <v>43740.38746527778</v>
      </c>
      <c r="Q208" s="79" t="s">
        <v>399</v>
      </c>
      <c r="R208" s="83" t="s">
        <v>516</v>
      </c>
      <c r="S208" s="79" t="s">
        <v>528</v>
      </c>
      <c r="T208" s="79" t="s">
        <v>572</v>
      </c>
      <c r="U208" s="83" t="s">
        <v>683</v>
      </c>
      <c r="V208" s="83" t="s">
        <v>683</v>
      </c>
      <c r="W208" s="81">
        <v>43740.38746527778</v>
      </c>
      <c r="X208" s="83" t="s">
        <v>883</v>
      </c>
      <c r="Y208" s="79"/>
      <c r="Z208" s="79"/>
      <c r="AA208" s="85" t="s">
        <v>1052</v>
      </c>
      <c r="AB208" s="79"/>
      <c r="AC208" s="79" t="b">
        <v>0</v>
      </c>
      <c r="AD208" s="79">
        <v>1</v>
      </c>
      <c r="AE208" s="85" t="s">
        <v>1066</v>
      </c>
      <c r="AF208" s="79" t="b">
        <v>0</v>
      </c>
      <c r="AG208" s="79" t="s">
        <v>1071</v>
      </c>
      <c r="AH208" s="79"/>
      <c r="AI208" s="85" t="s">
        <v>1066</v>
      </c>
      <c r="AJ208" s="79" t="b">
        <v>0</v>
      </c>
      <c r="AK208" s="79">
        <v>0</v>
      </c>
      <c r="AL208" s="85" t="s">
        <v>1066</v>
      </c>
      <c r="AM208" s="79" t="s">
        <v>1079</v>
      </c>
      <c r="AN208" s="79" t="b">
        <v>0</v>
      </c>
      <c r="AO208" s="85" t="s">
        <v>1052</v>
      </c>
      <c r="AP208" s="79" t="s">
        <v>176</v>
      </c>
      <c r="AQ208" s="79">
        <v>0</v>
      </c>
      <c r="AR208" s="79">
        <v>0</v>
      </c>
      <c r="AS208" s="79"/>
      <c r="AT208" s="79"/>
      <c r="AU208" s="79"/>
      <c r="AV208" s="79"/>
      <c r="AW208" s="79"/>
      <c r="AX208" s="79"/>
      <c r="AY208" s="79"/>
      <c r="AZ208" s="79"/>
      <c r="BA208">
        <v>69</v>
      </c>
      <c r="BB208" s="78" t="str">
        <f>REPLACE(INDEX(GroupVertices[Group],MATCH(Edges[[#This Row],[Vertex 1]],GroupVertices[Vertex],0)),1,1,"")</f>
        <v>5</v>
      </c>
      <c r="BC208" s="78" t="str">
        <f>REPLACE(INDEX(GroupVertices[Group],MATCH(Edges[[#This Row],[Vertex 2]],GroupVertices[Vertex],0)),1,1,"")</f>
        <v>5</v>
      </c>
      <c r="BD208" s="48">
        <v>0</v>
      </c>
      <c r="BE208" s="49">
        <v>0</v>
      </c>
      <c r="BF208" s="48">
        <v>0</v>
      </c>
      <c r="BG208" s="49">
        <v>0</v>
      </c>
      <c r="BH208" s="48">
        <v>0</v>
      </c>
      <c r="BI208" s="49">
        <v>0</v>
      </c>
      <c r="BJ208" s="48">
        <v>53</v>
      </c>
      <c r="BK208" s="49">
        <v>100</v>
      </c>
      <c r="BL208" s="48">
        <v>53</v>
      </c>
    </row>
    <row r="209" spans="1:64" ht="15">
      <c r="A209" s="64" t="s">
        <v>251</v>
      </c>
      <c r="B209" s="64" t="s">
        <v>251</v>
      </c>
      <c r="C209" s="65" t="s">
        <v>2150</v>
      </c>
      <c r="D209" s="66">
        <v>3</v>
      </c>
      <c r="E209" s="67" t="s">
        <v>136</v>
      </c>
      <c r="F209" s="68">
        <v>35</v>
      </c>
      <c r="G209" s="65"/>
      <c r="H209" s="69"/>
      <c r="I209" s="70"/>
      <c r="J209" s="70"/>
      <c r="K209" s="34" t="s">
        <v>65</v>
      </c>
      <c r="L209" s="77">
        <v>209</v>
      </c>
      <c r="M209" s="77"/>
      <c r="N209" s="72"/>
      <c r="O209" s="79" t="s">
        <v>176</v>
      </c>
      <c r="P209" s="81">
        <v>43740.387824074074</v>
      </c>
      <c r="Q209" s="79" t="s">
        <v>400</v>
      </c>
      <c r="R209" s="83" t="s">
        <v>517</v>
      </c>
      <c r="S209" s="79" t="s">
        <v>528</v>
      </c>
      <c r="T209" s="79" t="s">
        <v>572</v>
      </c>
      <c r="U209" s="83" t="s">
        <v>684</v>
      </c>
      <c r="V209" s="83" t="s">
        <v>684</v>
      </c>
      <c r="W209" s="81">
        <v>43740.387824074074</v>
      </c>
      <c r="X209" s="83" t="s">
        <v>884</v>
      </c>
      <c r="Y209" s="79"/>
      <c r="Z209" s="79"/>
      <c r="AA209" s="85" t="s">
        <v>1053</v>
      </c>
      <c r="AB209" s="79"/>
      <c r="AC209" s="79" t="b">
        <v>0</v>
      </c>
      <c r="AD209" s="79">
        <v>1</v>
      </c>
      <c r="AE209" s="85" t="s">
        <v>1066</v>
      </c>
      <c r="AF209" s="79" t="b">
        <v>0</v>
      </c>
      <c r="AG209" s="79" t="s">
        <v>1071</v>
      </c>
      <c r="AH209" s="79"/>
      <c r="AI209" s="85" t="s">
        <v>1066</v>
      </c>
      <c r="AJ209" s="79" t="b">
        <v>0</v>
      </c>
      <c r="AK209" s="79">
        <v>0</v>
      </c>
      <c r="AL209" s="85" t="s">
        <v>1066</v>
      </c>
      <c r="AM209" s="79" t="s">
        <v>1079</v>
      </c>
      <c r="AN209" s="79" t="b">
        <v>0</v>
      </c>
      <c r="AO209" s="85" t="s">
        <v>1053</v>
      </c>
      <c r="AP209" s="79" t="s">
        <v>176</v>
      </c>
      <c r="AQ209" s="79">
        <v>0</v>
      </c>
      <c r="AR209" s="79">
        <v>0</v>
      </c>
      <c r="AS209" s="79"/>
      <c r="AT209" s="79"/>
      <c r="AU209" s="79"/>
      <c r="AV209" s="79"/>
      <c r="AW209" s="79"/>
      <c r="AX209" s="79"/>
      <c r="AY209" s="79"/>
      <c r="AZ209" s="79"/>
      <c r="BA209">
        <v>69</v>
      </c>
      <c r="BB209" s="78" t="str">
        <f>REPLACE(INDEX(GroupVertices[Group],MATCH(Edges[[#This Row],[Vertex 1]],GroupVertices[Vertex],0)),1,1,"")</f>
        <v>5</v>
      </c>
      <c r="BC209" s="78" t="str">
        <f>REPLACE(INDEX(GroupVertices[Group],MATCH(Edges[[#This Row],[Vertex 2]],GroupVertices[Vertex],0)),1,1,"")</f>
        <v>5</v>
      </c>
      <c r="BD209" s="48">
        <v>0</v>
      </c>
      <c r="BE209" s="49">
        <v>0</v>
      </c>
      <c r="BF209" s="48">
        <v>0</v>
      </c>
      <c r="BG209" s="49">
        <v>0</v>
      </c>
      <c r="BH209" s="48">
        <v>0</v>
      </c>
      <c r="BI209" s="49">
        <v>0</v>
      </c>
      <c r="BJ209" s="48">
        <v>91</v>
      </c>
      <c r="BK209" s="49">
        <v>100</v>
      </c>
      <c r="BL209" s="48">
        <v>91</v>
      </c>
    </row>
    <row r="210" spans="1:64" ht="15">
      <c r="A210" s="64" t="s">
        <v>251</v>
      </c>
      <c r="B210" s="64" t="s">
        <v>251</v>
      </c>
      <c r="C210" s="65" t="s">
        <v>2150</v>
      </c>
      <c r="D210" s="66">
        <v>3</v>
      </c>
      <c r="E210" s="67" t="s">
        <v>136</v>
      </c>
      <c r="F210" s="68">
        <v>35</v>
      </c>
      <c r="G210" s="65"/>
      <c r="H210" s="69"/>
      <c r="I210" s="70"/>
      <c r="J210" s="70"/>
      <c r="K210" s="34" t="s">
        <v>65</v>
      </c>
      <c r="L210" s="77">
        <v>210</v>
      </c>
      <c r="M210" s="77"/>
      <c r="N210" s="72"/>
      <c r="O210" s="79" t="s">
        <v>176</v>
      </c>
      <c r="P210" s="81">
        <v>43740.388136574074</v>
      </c>
      <c r="Q210" s="79" t="s">
        <v>401</v>
      </c>
      <c r="R210" s="83" t="s">
        <v>518</v>
      </c>
      <c r="S210" s="79" t="s">
        <v>528</v>
      </c>
      <c r="T210" s="79" t="s">
        <v>572</v>
      </c>
      <c r="U210" s="83" t="s">
        <v>685</v>
      </c>
      <c r="V210" s="83" t="s">
        <v>685</v>
      </c>
      <c r="W210" s="81">
        <v>43740.388136574074</v>
      </c>
      <c r="X210" s="83" t="s">
        <v>885</v>
      </c>
      <c r="Y210" s="79"/>
      <c r="Z210" s="79"/>
      <c r="AA210" s="85" t="s">
        <v>1054</v>
      </c>
      <c r="AB210" s="79"/>
      <c r="AC210" s="79" t="b">
        <v>0</v>
      </c>
      <c r="AD210" s="79">
        <v>1</v>
      </c>
      <c r="AE210" s="85" t="s">
        <v>1066</v>
      </c>
      <c r="AF210" s="79" t="b">
        <v>0</v>
      </c>
      <c r="AG210" s="79" t="s">
        <v>1071</v>
      </c>
      <c r="AH210" s="79"/>
      <c r="AI210" s="85" t="s">
        <v>1066</v>
      </c>
      <c r="AJ210" s="79" t="b">
        <v>0</v>
      </c>
      <c r="AK210" s="79">
        <v>0</v>
      </c>
      <c r="AL210" s="85" t="s">
        <v>1066</v>
      </c>
      <c r="AM210" s="79" t="s">
        <v>1079</v>
      </c>
      <c r="AN210" s="79" t="b">
        <v>0</v>
      </c>
      <c r="AO210" s="85" t="s">
        <v>1054</v>
      </c>
      <c r="AP210" s="79" t="s">
        <v>176</v>
      </c>
      <c r="AQ210" s="79">
        <v>0</v>
      </c>
      <c r="AR210" s="79">
        <v>0</v>
      </c>
      <c r="AS210" s="79"/>
      <c r="AT210" s="79"/>
      <c r="AU210" s="79"/>
      <c r="AV210" s="79"/>
      <c r="AW210" s="79"/>
      <c r="AX210" s="79"/>
      <c r="AY210" s="79"/>
      <c r="AZ210" s="79"/>
      <c r="BA210">
        <v>69</v>
      </c>
      <c r="BB210" s="78" t="str">
        <f>REPLACE(INDEX(GroupVertices[Group],MATCH(Edges[[#This Row],[Vertex 1]],GroupVertices[Vertex],0)),1,1,"")</f>
        <v>5</v>
      </c>
      <c r="BC210" s="78" t="str">
        <f>REPLACE(INDEX(GroupVertices[Group],MATCH(Edges[[#This Row],[Vertex 2]],GroupVertices[Vertex],0)),1,1,"")</f>
        <v>5</v>
      </c>
      <c r="BD210" s="48">
        <v>0</v>
      </c>
      <c r="BE210" s="49">
        <v>0</v>
      </c>
      <c r="BF210" s="48">
        <v>0</v>
      </c>
      <c r="BG210" s="49">
        <v>0</v>
      </c>
      <c r="BH210" s="48">
        <v>0</v>
      </c>
      <c r="BI210" s="49">
        <v>0</v>
      </c>
      <c r="BJ210" s="48">
        <v>63</v>
      </c>
      <c r="BK210" s="49">
        <v>100</v>
      </c>
      <c r="BL210" s="48">
        <v>63</v>
      </c>
    </row>
    <row r="211" spans="1:64" ht="15">
      <c r="A211" s="64" t="s">
        <v>251</v>
      </c>
      <c r="B211" s="64" t="s">
        <v>251</v>
      </c>
      <c r="C211" s="65" t="s">
        <v>2150</v>
      </c>
      <c r="D211" s="66">
        <v>3</v>
      </c>
      <c r="E211" s="67" t="s">
        <v>136</v>
      </c>
      <c r="F211" s="68">
        <v>35</v>
      </c>
      <c r="G211" s="65"/>
      <c r="H211" s="69"/>
      <c r="I211" s="70"/>
      <c r="J211" s="70"/>
      <c r="K211" s="34" t="s">
        <v>65</v>
      </c>
      <c r="L211" s="77">
        <v>211</v>
      </c>
      <c r="M211" s="77"/>
      <c r="N211" s="72"/>
      <c r="O211" s="79" t="s">
        <v>176</v>
      </c>
      <c r="P211" s="81">
        <v>43740.57664351852</v>
      </c>
      <c r="Q211" s="79" t="s">
        <v>402</v>
      </c>
      <c r="R211" s="83" t="s">
        <v>519</v>
      </c>
      <c r="S211" s="79" t="s">
        <v>528</v>
      </c>
      <c r="T211" s="79" t="s">
        <v>572</v>
      </c>
      <c r="U211" s="83" t="s">
        <v>686</v>
      </c>
      <c r="V211" s="83" t="s">
        <v>686</v>
      </c>
      <c r="W211" s="81">
        <v>43740.57664351852</v>
      </c>
      <c r="X211" s="83" t="s">
        <v>886</v>
      </c>
      <c r="Y211" s="79"/>
      <c r="Z211" s="79"/>
      <c r="AA211" s="85" t="s">
        <v>1055</v>
      </c>
      <c r="AB211" s="79"/>
      <c r="AC211" s="79" t="b">
        <v>0</v>
      </c>
      <c r="AD211" s="79">
        <v>0</v>
      </c>
      <c r="AE211" s="85" t="s">
        <v>1066</v>
      </c>
      <c r="AF211" s="79" t="b">
        <v>0</v>
      </c>
      <c r="AG211" s="79" t="s">
        <v>1071</v>
      </c>
      <c r="AH211" s="79"/>
      <c r="AI211" s="85" t="s">
        <v>1066</v>
      </c>
      <c r="AJ211" s="79" t="b">
        <v>0</v>
      </c>
      <c r="AK211" s="79">
        <v>0</v>
      </c>
      <c r="AL211" s="85" t="s">
        <v>1066</v>
      </c>
      <c r="AM211" s="79" t="s">
        <v>1079</v>
      </c>
      <c r="AN211" s="79" t="b">
        <v>0</v>
      </c>
      <c r="AO211" s="85" t="s">
        <v>1055</v>
      </c>
      <c r="AP211" s="79" t="s">
        <v>176</v>
      </c>
      <c r="AQ211" s="79">
        <v>0</v>
      </c>
      <c r="AR211" s="79">
        <v>0</v>
      </c>
      <c r="AS211" s="79"/>
      <c r="AT211" s="79"/>
      <c r="AU211" s="79"/>
      <c r="AV211" s="79"/>
      <c r="AW211" s="79"/>
      <c r="AX211" s="79"/>
      <c r="AY211" s="79"/>
      <c r="AZ211" s="79"/>
      <c r="BA211">
        <v>69</v>
      </c>
      <c r="BB211" s="78" t="str">
        <f>REPLACE(INDEX(GroupVertices[Group],MATCH(Edges[[#This Row],[Vertex 1]],GroupVertices[Vertex],0)),1,1,"")</f>
        <v>5</v>
      </c>
      <c r="BC211" s="78" t="str">
        <f>REPLACE(INDEX(GroupVertices[Group],MATCH(Edges[[#This Row],[Vertex 2]],GroupVertices[Vertex],0)),1,1,"")</f>
        <v>5</v>
      </c>
      <c r="BD211" s="48">
        <v>0</v>
      </c>
      <c r="BE211" s="49">
        <v>0</v>
      </c>
      <c r="BF211" s="48">
        <v>0</v>
      </c>
      <c r="BG211" s="49">
        <v>0</v>
      </c>
      <c r="BH211" s="48">
        <v>0</v>
      </c>
      <c r="BI211" s="49">
        <v>0</v>
      </c>
      <c r="BJ211" s="48">
        <v>88</v>
      </c>
      <c r="BK211" s="49">
        <v>100</v>
      </c>
      <c r="BL211" s="48">
        <v>88</v>
      </c>
    </row>
    <row r="212" spans="1:64" ht="15">
      <c r="A212" s="64" t="s">
        <v>251</v>
      </c>
      <c r="B212" s="64" t="s">
        <v>251</v>
      </c>
      <c r="C212" s="65" t="s">
        <v>2150</v>
      </c>
      <c r="D212" s="66">
        <v>3</v>
      </c>
      <c r="E212" s="67" t="s">
        <v>136</v>
      </c>
      <c r="F212" s="68">
        <v>35</v>
      </c>
      <c r="G212" s="65"/>
      <c r="H212" s="69"/>
      <c r="I212" s="70"/>
      <c r="J212" s="70"/>
      <c r="K212" s="34" t="s">
        <v>65</v>
      </c>
      <c r="L212" s="77">
        <v>212</v>
      </c>
      <c r="M212" s="77"/>
      <c r="N212" s="72"/>
      <c r="O212" s="79" t="s">
        <v>176</v>
      </c>
      <c r="P212" s="81">
        <v>43740.577210648145</v>
      </c>
      <c r="Q212" s="79" t="s">
        <v>403</v>
      </c>
      <c r="R212" s="83" t="s">
        <v>520</v>
      </c>
      <c r="S212" s="79" t="s">
        <v>528</v>
      </c>
      <c r="T212" s="79" t="s">
        <v>572</v>
      </c>
      <c r="U212" s="83" t="s">
        <v>687</v>
      </c>
      <c r="V212" s="83" t="s">
        <v>687</v>
      </c>
      <c r="W212" s="81">
        <v>43740.577210648145</v>
      </c>
      <c r="X212" s="83" t="s">
        <v>887</v>
      </c>
      <c r="Y212" s="79"/>
      <c r="Z212" s="79"/>
      <c r="AA212" s="85" t="s">
        <v>1056</v>
      </c>
      <c r="AB212" s="79"/>
      <c r="AC212" s="79" t="b">
        <v>0</v>
      </c>
      <c r="AD212" s="79">
        <v>0</v>
      </c>
      <c r="AE212" s="85" t="s">
        <v>1066</v>
      </c>
      <c r="AF212" s="79" t="b">
        <v>0</v>
      </c>
      <c r="AG212" s="79" t="s">
        <v>1071</v>
      </c>
      <c r="AH212" s="79"/>
      <c r="AI212" s="85" t="s">
        <v>1066</v>
      </c>
      <c r="AJ212" s="79" t="b">
        <v>0</v>
      </c>
      <c r="AK212" s="79">
        <v>0</v>
      </c>
      <c r="AL212" s="85" t="s">
        <v>1066</v>
      </c>
      <c r="AM212" s="79" t="s">
        <v>1079</v>
      </c>
      <c r="AN212" s="79" t="b">
        <v>0</v>
      </c>
      <c r="AO212" s="85" t="s">
        <v>1056</v>
      </c>
      <c r="AP212" s="79" t="s">
        <v>176</v>
      </c>
      <c r="AQ212" s="79">
        <v>0</v>
      </c>
      <c r="AR212" s="79">
        <v>0</v>
      </c>
      <c r="AS212" s="79"/>
      <c r="AT212" s="79"/>
      <c r="AU212" s="79"/>
      <c r="AV212" s="79"/>
      <c r="AW212" s="79"/>
      <c r="AX212" s="79"/>
      <c r="AY212" s="79"/>
      <c r="AZ212" s="79"/>
      <c r="BA212">
        <v>69</v>
      </c>
      <c r="BB212" s="78" t="str">
        <f>REPLACE(INDEX(GroupVertices[Group],MATCH(Edges[[#This Row],[Vertex 1]],GroupVertices[Vertex],0)),1,1,"")</f>
        <v>5</v>
      </c>
      <c r="BC212" s="78" t="str">
        <f>REPLACE(INDEX(GroupVertices[Group],MATCH(Edges[[#This Row],[Vertex 2]],GroupVertices[Vertex],0)),1,1,"")</f>
        <v>5</v>
      </c>
      <c r="BD212" s="48">
        <v>0</v>
      </c>
      <c r="BE212" s="49">
        <v>0</v>
      </c>
      <c r="BF212" s="48">
        <v>0</v>
      </c>
      <c r="BG212" s="49">
        <v>0</v>
      </c>
      <c r="BH212" s="48">
        <v>0</v>
      </c>
      <c r="BI212" s="49">
        <v>0</v>
      </c>
      <c r="BJ212" s="48">
        <v>83</v>
      </c>
      <c r="BK212" s="49">
        <v>100</v>
      </c>
      <c r="BL212" s="48">
        <v>83</v>
      </c>
    </row>
    <row r="213" spans="1:64" ht="15">
      <c r="A213" s="64" t="s">
        <v>251</v>
      </c>
      <c r="B213" s="64" t="s">
        <v>251</v>
      </c>
      <c r="C213" s="65" t="s">
        <v>2150</v>
      </c>
      <c r="D213" s="66">
        <v>3</v>
      </c>
      <c r="E213" s="67" t="s">
        <v>136</v>
      </c>
      <c r="F213" s="68">
        <v>35</v>
      </c>
      <c r="G213" s="65"/>
      <c r="H213" s="69"/>
      <c r="I213" s="70"/>
      <c r="J213" s="70"/>
      <c r="K213" s="34" t="s">
        <v>65</v>
      </c>
      <c r="L213" s="77">
        <v>213</v>
      </c>
      <c r="M213" s="77"/>
      <c r="N213" s="72"/>
      <c r="O213" s="79" t="s">
        <v>176</v>
      </c>
      <c r="P213" s="81">
        <v>43740.577673611115</v>
      </c>
      <c r="Q213" s="79" t="s">
        <v>404</v>
      </c>
      <c r="R213" s="83" t="s">
        <v>521</v>
      </c>
      <c r="S213" s="79" t="s">
        <v>528</v>
      </c>
      <c r="T213" s="79" t="s">
        <v>572</v>
      </c>
      <c r="U213" s="83" t="s">
        <v>688</v>
      </c>
      <c r="V213" s="83" t="s">
        <v>688</v>
      </c>
      <c r="W213" s="81">
        <v>43740.577673611115</v>
      </c>
      <c r="X213" s="83" t="s">
        <v>888</v>
      </c>
      <c r="Y213" s="79"/>
      <c r="Z213" s="79"/>
      <c r="AA213" s="85" t="s">
        <v>1057</v>
      </c>
      <c r="AB213" s="79"/>
      <c r="AC213" s="79" t="b">
        <v>0</v>
      </c>
      <c r="AD213" s="79">
        <v>0</v>
      </c>
      <c r="AE213" s="85" t="s">
        <v>1066</v>
      </c>
      <c r="AF213" s="79" t="b">
        <v>0</v>
      </c>
      <c r="AG213" s="79" t="s">
        <v>1071</v>
      </c>
      <c r="AH213" s="79"/>
      <c r="AI213" s="85" t="s">
        <v>1066</v>
      </c>
      <c r="AJ213" s="79" t="b">
        <v>0</v>
      </c>
      <c r="AK213" s="79">
        <v>0</v>
      </c>
      <c r="AL213" s="85" t="s">
        <v>1066</v>
      </c>
      <c r="AM213" s="79" t="s">
        <v>1079</v>
      </c>
      <c r="AN213" s="79" t="b">
        <v>0</v>
      </c>
      <c r="AO213" s="85" t="s">
        <v>1057</v>
      </c>
      <c r="AP213" s="79" t="s">
        <v>176</v>
      </c>
      <c r="AQ213" s="79">
        <v>0</v>
      </c>
      <c r="AR213" s="79">
        <v>0</v>
      </c>
      <c r="AS213" s="79"/>
      <c r="AT213" s="79"/>
      <c r="AU213" s="79"/>
      <c r="AV213" s="79"/>
      <c r="AW213" s="79"/>
      <c r="AX213" s="79"/>
      <c r="AY213" s="79"/>
      <c r="AZ213" s="79"/>
      <c r="BA213">
        <v>69</v>
      </c>
      <c r="BB213" s="78" t="str">
        <f>REPLACE(INDEX(GroupVertices[Group],MATCH(Edges[[#This Row],[Vertex 1]],GroupVertices[Vertex],0)),1,1,"")</f>
        <v>5</v>
      </c>
      <c r="BC213" s="78" t="str">
        <f>REPLACE(INDEX(GroupVertices[Group],MATCH(Edges[[#This Row],[Vertex 2]],GroupVertices[Vertex],0)),1,1,"")</f>
        <v>5</v>
      </c>
      <c r="BD213" s="48">
        <v>0</v>
      </c>
      <c r="BE213" s="49">
        <v>0</v>
      </c>
      <c r="BF213" s="48">
        <v>0</v>
      </c>
      <c r="BG213" s="49">
        <v>0</v>
      </c>
      <c r="BH213" s="48">
        <v>0</v>
      </c>
      <c r="BI213" s="49">
        <v>0</v>
      </c>
      <c r="BJ213" s="48">
        <v>57</v>
      </c>
      <c r="BK213" s="49">
        <v>100</v>
      </c>
      <c r="BL213" s="48">
        <v>57</v>
      </c>
    </row>
    <row r="214" spans="1:64" ht="15">
      <c r="A214" s="64" t="s">
        <v>251</v>
      </c>
      <c r="B214" s="64" t="s">
        <v>251</v>
      </c>
      <c r="C214" s="65" t="s">
        <v>2150</v>
      </c>
      <c r="D214" s="66">
        <v>3</v>
      </c>
      <c r="E214" s="67" t="s">
        <v>136</v>
      </c>
      <c r="F214" s="68">
        <v>35</v>
      </c>
      <c r="G214" s="65"/>
      <c r="H214" s="69"/>
      <c r="I214" s="70"/>
      <c r="J214" s="70"/>
      <c r="K214" s="34" t="s">
        <v>65</v>
      </c>
      <c r="L214" s="77">
        <v>214</v>
      </c>
      <c r="M214" s="77"/>
      <c r="N214" s="72"/>
      <c r="O214" s="79" t="s">
        <v>176</v>
      </c>
      <c r="P214" s="81">
        <v>43741.250543981485</v>
      </c>
      <c r="Q214" s="79" t="s">
        <v>405</v>
      </c>
      <c r="R214" s="83" t="s">
        <v>522</v>
      </c>
      <c r="S214" s="79" t="s">
        <v>528</v>
      </c>
      <c r="T214" s="79" t="s">
        <v>575</v>
      </c>
      <c r="U214" s="83" t="s">
        <v>689</v>
      </c>
      <c r="V214" s="83" t="s">
        <v>689</v>
      </c>
      <c r="W214" s="81">
        <v>43741.250543981485</v>
      </c>
      <c r="X214" s="83" t="s">
        <v>889</v>
      </c>
      <c r="Y214" s="79"/>
      <c r="Z214" s="79"/>
      <c r="AA214" s="85" t="s">
        <v>1058</v>
      </c>
      <c r="AB214" s="79"/>
      <c r="AC214" s="79" t="b">
        <v>0</v>
      </c>
      <c r="AD214" s="79">
        <v>0</v>
      </c>
      <c r="AE214" s="85" t="s">
        <v>1066</v>
      </c>
      <c r="AF214" s="79" t="b">
        <v>0</v>
      </c>
      <c r="AG214" s="79" t="s">
        <v>1071</v>
      </c>
      <c r="AH214" s="79"/>
      <c r="AI214" s="85" t="s">
        <v>1066</v>
      </c>
      <c r="AJ214" s="79" t="b">
        <v>0</v>
      </c>
      <c r="AK214" s="79">
        <v>0</v>
      </c>
      <c r="AL214" s="85" t="s">
        <v>1066</v>
      </c>
      <c r="AM214" s="79" t="s">
        <v>1079</v>
      </c>
      <c r="AN214" s="79" t="b">
        <v>0</v>
      </c>
      <c r="AO214" s="85" t="s">
        <v>1058</v>
      </c>
      <c r="AP214" s="79" t="s">
        <v>176</v>
      </c>
      <c r="AQ214" s="79">
        <v>0</v>
      </c>
      <c r="AR214" s="79">
        <v>0</v>
      </c>
      <c r="AS214" s="79"/>
      <c r="AT214" s="79"/>
      <c r="AU214" s="79"/>
      <c r="AV214" s="79"/>
      <c r="AW214" s="79"/>
      <c r="AX214" s="79"/>
      <c r="AY214" s="79"/>
      <c r="AZ214" s="79"/>
      <c r="BA214">
        <v>69</v>
      </c>
      <c r="BB214" s="78" t="str">
        <f>REPLACE(INDEX(GroupVertices[Group],MATCH(Edges[[#This Row],[Vertex 1]],GroupVertices[Vertex],0)),1,1,"")</f>
        <v>5</v>
      </c>
      <c r="BC214" s="78" t="str">
        <f>REPLACE(INDEX(GroupVertices[Group],MATCH(Edges[[#This Row],[Vertex 2]],GroupVertices[Vertex],0)),1,1,"")</f>
        <v>5</v>
      </c>
      <c r="BD214" s="48">
        <v>0</v>
      </c>
      <c r="BE214" s="49">
        <v>0</v>
      </c>
      <c r="BF214" s="48">
        <v>0</v>
      </c>
      <c r="BG214" s="49">
        <v>0</v>
      </c>
      <c r="BH214" s="48">
        <v>0</v>
      </c>
      <c r="BI214" s="49">
        <v>0</v>
      </c>
      <c r="BJ214" s="48">
        <v>67</v>
      </c>
      <c r="BK214" s="49">
        <v>100</v>
      </c>
      <c r="BL214" s="48">
        <v>67</v>
      </c>
    </row>
    <row r="215" spans="1:64" ht="15">
      <c r="A215" s="64" t="s">
        <v>251</v>
      </c>
      <c r="B215" s="64" t="s">
        <v>251</v>
      </c>
      <c r="C215" s="65" t="s">
        <v>2150</v>
      </c>
      <c r="D215" s="66">
        <v>3</v>
      </c>
      <c r="E215" s="67" t="s">
        <v>136</v>
      </c>
      <c r="F215" s="68">
        <v>35</v>
      </c>
      <c r="G215" s="65"/>
      <c r="H215" s="69"/>
      <c r="I215" s="70"/>
      <c r="J215" s="70"/>
      <c r="K215" s="34" t="s">
        <v>65</v>
      </c>
      <c r="L215" s="77">
        <v>215</v>
      </c>
      <c r="M215" s="77"/>
      <c r="N215" s="72"/>
      <c r="O215" s="79" t="s">
        <v>176</v>
      </c>
      <c r="P215" s="81">
        <v>43741.25162037037</v>
      </c>
      <c r="Q215" s="79" t="s">
        <v>406</v>
      </c>
      <c r="R215" s="83" t="s">
        <v>523</v>
      </c>
      <c r="S215" s="79" t="s">
        <v>528</v>
      </c>
      <c r="T215" s="79" t="s">
        <v>575</v>
      </c>
      <c r="U215" s="83" t="s">
        <v>690</v>
      </c>
      <c r="V215" s="83" t="s">
        <v>690</v>
      </c>
      <c r="W215" s="81">
        <v>43741.25162037037</v>
      </c>
      <c r="X215" s="83" t="s">
        <v>890</v>
      </c>
      <c r="Y215" s="79"/>
      <c r="Z215" s="79"/>
      <c r="AA215" s="85" t="s">
        <v>1059</v>
      </c>
      <c r="AB215" s="79"/>
      <c r="AC215" s="79" t="b">
        <v>0</v>
      </c>
      <c r="AD215" s="79">
        <v>0</v>
      </c>
      <c r="AE215" s="85" t="s">
        <v>1066</v>
      </c>
      <c r="AF215" s="79" t="b">
        <v>0</v>
      </c>
      <c r="AG215" s="79" t="s">
        <v>1071</v>
      </c>
      <c r="AH215" s="79"/>
      <c r="AI215" s="85" t="s">
        <v>1066</v>
      </c>
      <c r="AJ215" s="79" t="b">
        <v>0</v>
      </c>
      <c r="AK215" s="79">
        <v>0</v>
      </c>
      <c r="AL215" s="85" t="s">
        <v>1066</v>
      </c>
      <c r="AM215" s="79" t="s">
        <v>1079</v>
      </c>
      <c r="AN215" s="79" t="b">
        <v>0</v>
      </c>
      <c r="AO215" s="85" t="s">
        <v>1059</v>
      </c>
      <c r="AP215" s="79" t="s">
        <v>176</v>
      </c>
      <c r="AQ215" s="79">
        <v>0</v>
      </c>
      <c r="AR215" s="79">
        <v>0</v>
      </c>
      <c r="AS215" s="79"/>
      <c r="AT215" s="79"/>
      <c r="AU215" s="79"/>
      <c r="AV215" s="79"/>
      <c r="AW215" s="79"/>
      <c r="AX215" s="79"/>
      <c r="AY215" s="79"/>
      <c r="AZ215" s="79"/>
      <c r="BA215">
        <v>69</v>
      </c>
      <c r="BB215" s="78" t="str">
        <f>REPLACE(INDEX(GroupVertices[Group],MATCH(Edges[[#This Row],[Vertex 1]],GroupVertices[Vertex],0)),1,1,"")</f>
        <v>5</v>
      </c>
      <c r="BC215" s="78" t="str">
        <f>REPLACE(INDEX(GroupVertices[Group],MATCH(Edges[[#This Row],[Vertex 2]],GroupVertices[Vertex],0)),1,1,"")</f>
        <v>5</v>
      </c>
      <c r="BD215" s="48">
        <v>0</v>
      </c>
      <c r="BE215" s="49">
        <v>0</v>
      </c>
      <c r="BF215" s="48">
        <v>0</v>
      </c>
      <c r="BG215" s="49">
        <v>0</v>
      </c>
      <c r="BH215" s="48">
        <v>0</v>
      </c>
      <c r="BI215" s="49">
        <v>0</v>
      </c>
      <c r="BJ215" s="48">
        <v>65</v>
      </c>
      <c r="BK215" s="49">
        <v>100</v>
      </c>
      <c r="BL215" s="48">
        <v>65</v>
      </c>
    </row>
    <row r="216" spans="1:64" ht="15">
      <c r="A216" s="64" t="s">
        <v>251</v>
      </c>
      <c r="B216" s="64" t="s">
        <v>251</v>
      </c>
      <c r="C216" s="65" t="s">
        <v>2150</v>
      </c>
      <c r="D216" s="66">
        <v>3</v>
      </c>
      <c r="E216" s="67" t="s">
        <v>136</v>
      </c>
      <c r="F216" s="68">
        <v>35</v>
      </c>
      <c r="G216" s="65"/>
      <c r="H216" s="69"/>
      <c r="I216" s="70"/>
      <c r="J216" s="70"/>
      <c r="K216" s="34" t="s">
        <v>65</v>
      </c>
      <c r="L216" s="77">
        <v>216</v>
      </c>
      <c r="M216" s="77"/>
      <c r="N216" s="72"/>
      <c r="O216" s="79" t="s">
        <v>176</v>
      </c>
      <c r="P216" s="81">
        <v>43741.25189814815</v>
      </c>
      <c r="Q216" s="79" t="s">
        <v>407</v>
      </c>
      <c r="R216" s="83" t="s">
        <v>524</v>
      </c>
      <c r="S216" s="79" t="s">
        <v>528</v>
      </c>
      <c r="T216" s="79" t="s">
        <v>575</v>
      </c>
      <c r="U216" s="83" t="s">
        <v>691</v>
      </c>
      <c r="V216" s="83" t="s">
        <v>691</v>
      </c>
      <c r="W216" s="81">
        <v>43741.25189814815</v>
      </c>
      <c r="X216" s="83" t="s">
        <v>891</v>
      </c>
      <c r="Y216" s="79"/>
      <c r="Z216" s="79"/>
      <c r="AA216" s="85" t="s">
        <v>1060</v>
      </c>
      <c r="AB216" s="79"/>
      <c r="AC216" s="79" t="b">
        <v>0</v>
      </c>
      <c r="AD216" s="79">
        <v>0</v>
      </c>
      <c r="AE216" s="85" t="s">
        <v>1066</v>
      </c>
      <c r="AF216" s="79" t="b">
        <v>0</v>
      </c>
      <c r="AG216" s="79" t="s">
        <v>1071</v>
      </c>
      <c r="AH216" s="79"/>
      <c r="AI216" s="85" t="s">
        <v>1066</v>
      </c>
      <c r="AJ216" s="79" t="b">
        <v>0</v>
      </c>
      <c r="AK216" s="79">
        <v>0</v>
      </c>
      <c r="AL216" s="85" t="s">
        <v>1066</v>
      </c>
      <c r="AM216" s="79" t="s">
        <v>1079</v>
      </c>
      <c r="AN216" s="79" t="b">
        <v>0</v>
      </c>
      <c r="AO216" s="85" t="s">
        <v>1060</v>
      </c>
      <c r="AP216" s="79" t="s">
        <v>176</v>
      </c>
      <c r="AQ216" s="79">
        <v>0</v>
      </c>
      <c r="AR216" s="79">
        <v>0</v>
      </c>
      <c r="AS216" s="79"/>
      <c r="AT216" s="79"/>
      <c r="AU216" s="79"/>
      <c r="AV216" s="79"/>
      <c r="AW216" s="79"/>
      <c r="AX216" s="79"/>
      <c r="AY216" s="79"/>
      <c r="AZ216" s="79"/>
      <c r="BA216">
        <v>69</v>
      </c>
      <c r="BB216" s="78" t="str">
        <f>REPLACE(INDEX(GroupVertices[Group],MATCH(Edges[[#This Row],[Vertex 1]],GroupVertices[Vertex],0)),1,1,"")</f>
        <v>5</v>
      </c>
      <c r="BC216" s="78" t="str">
        <f>REPLACE(INDEX(GroupVertices[Group],MATCH(Edges[[#This Row],[Vertex 2]],GroupVertices[Vertex],0)),1,1,"")</f>
        <v>5</v>
      </c>
      <c r="BD216" s="48">
        <v>0</v>
      </c>
      <c r="BE216" s="49">
        <v>0</v>
      </c>
      <c r="BF216" s="48">
        <v>0</v>
      </c>
      <c r="BG216" s="49">
        <v>0</v>
      </c>
      <c r="BH216" s="48">
        <v>0</v>
      </c>
      <c r="BI216" s="49">
        <v>0</v>
      </c>
      <c r="BJ216" s="48">
        <v>63</v>
      </c>
      <c r="BK216" s="49">
        <v>100</v>
      </c>
      <c r="BL216" s="48">
        <v>63</v>
      </c>
    </row>
    <row r="217" spans="1:64" ht="15">
      <c r="A217" s="64" t="s">
        <v>251</v>
      </c>
      <c r="B217" s="64" t="s">
        <v>251</v>
      </c>
      <c r="C217" s="65" t="s">
        <v>2150</v>
      </c>
      <c r="D217" s="66">
        <v>3</v>
      </c>
      <c r="E217" s="67" t="s">
        <v>136</v>
      </c>
      <c r="F217" s="68">
        <v>35</v>
      </c>
      <c r="G217" s="65"/>
      <c r="H217" s="69"/>
      <c r="I217" s="70"/>
      <c r="J217" s="70"/>
      <c r="K217" s="34" t="s">
        <v>65</v>
      </c>
      <c r="L217" s="77">
        <v>217</v>
      </c>
      <c r="M217" s="77"/>
      <c r="N217" s="72"/>
      <c r="O217" s="79" t="s">
        <v>176</v>
      </c>
      <c r="P217" s="81">
        <v>43741.252488425926</v>
      </c>
      <c r="Q217" s="79" t="s">
        <v>408</v>
      </c>
      <c r="R217" s="83" t="s">
        <v>525</v>
      </c>
      <c r="S217" s="79" t="s">
        <v>528</v>
      </c>
      <c r="T217" s="79" t="s">
        <v>575</v>
      </c>
      <c r="U217" s="83" t="s">
        <v>692</v>
      </c>
      <c r="V217" s="83" t="s">
        <v>692</v>
      </c>
      <c r="W217" s="81">
        <v>43741.252488425926</v>
      </c>
      <c r="X217" s="83" t="s">
        <v>892</v>
      </c>
      <c r="Y217" s="79"/>
      <c r="Z217" s="79"/>
      <c r="AA217" s="85" t="s">
        <v>1061</v>
      </c>
      <c r="AB217" s="79"/>
      <c r="AC217" s="79" t="b">
        <v>0</v>
      </c>
      <c r="AD217" s="79">
        <v>0</v>
      </c>
      <c r="AE217" s="85" t="s">
        <v>1066</v>
      </c>
      <c r="AF217" s="79" t="b">
        <v>0</v>
      </c>
      <c r="AG217" s="79" t="s">
        <v>1071</v>
      </c>
      <c r="AH217" s="79"/>
      <c r="AI217" s="85" t="s">
        <v>1066</v>
      </c>
      <c r="AJ217" s="79" t="b">
        <v>0</v>
      </c>
      <c r="AK217" s="79">
        <v>0</v>
      </c>
      <c r="AL217" s="85" t="s">
        <v>1066</v>
      </c>
      <c r="AM217" s="79" t="s">
        <v>1079</v>
      </c>
      <c r="AN217" s="79" t="b">
        <v>0</v>
      </c>
      <c r="AO217" s="85" t="s">
        <v>1061</v>
      </c>
      <c r="AP217" s="79" t="s">
        <v>176</v>
      </c>
      <c r="AQ217" s="79">
        <v>0</v>
      </c>
      <c r="AR217" s="79">
        <v>0</v>
      </c>
      <c r="AS217" s="79"/>
      <c r="AT217" s="79"/>
      <c r="AU217" s="79"/>
      <c r="AV217" s="79"/>
      <c r="AW217" s="79"/>
      <c r="AX217" s="79"/>
      <c r="AY217" s="79"/>
      <c r="AZ217" s="79"/>
      <c r="BA217">
        <v>69</v>
      </c>
      <c r="BB217" s="78" t="str">
        <f>REPLACE(INDEX(GroupVertices[Group],MATCH(Edges[[#This Row],[Vertex 1]],GroupVertices[Vertex],0)),1,1,"")</f>
        <v>5</v>
      </c>
      <c r="BC217" s="78" t="str">
        <f>REPLACE(INDEX(GroupVertices[Group],MATCH(Edges[[#This Row],[Vertex 2]],GroupVertices[Vertex],0)),1,1,"")</f>
        <v>5</v>
      </c>
      <c r="BD217" s="48">
        <v>0</v>
      </c>
      <c r="BE217" s="49">
        <v>0</v>
      </c>
      <c r="BF217" s="48">
        <v>0</v>
      </c>
      <c r="BG217" s="49">
        <v>0</v>
      </c>
      <c r="BH217" s="48">
        <v>0</v>
      </c>
      <c r="BI217" s="49">
        <v>0</v>
      </c>
      <c r="BJ217" s="48">
        <v>84</v>
      </c>
      <c r="BK217" s="49">
        <v>100</v>
      </c>
      <c r="BL217" s="48">
        <v>84</v>
      </c>
    </row>
    <row r="218" spans="1:64" ht="15">
      <c r="A218" s="64" t="s">
        <v>251</v>
      </c>
      <c r="B218" s="64" t="s">
        <v>251</v>
      </c>
      <c r="C218" s="65" t="s">
        <v>2150</v>
      </c>
      <c r="D218" s="66">
        <v>3</v>
      </c>
      <c r="E218" s="67" t="s">
        <v>136</v>
      </c>
      <c r="F218" s="68">
        <v>35</v>
      </c>
      <c r="G218" s="65"/>
      <c r="H218" s="69"/>
      <c r="I218" s="70"/>
      <c r="J218" s="70"/>
      <c r="K218" s="34" t="s">
        <v>65</v>
      </c>
      <c r="L218" s="77">
        <v>218</v>
      </c>
      <c r="M218" s="77"/>
      <c r="N218" s="72"/>
      <c r="O218" s="79" t="s">
        <v>176</v>
      </c>
      <c r="P218" s="81">
        <v>43741.25293981482</v>
      </c>
      <c r="Q218" s="79" t="s">
        <v>409</v>
      </c>
      <c r="R218" s="83" t="s">
        <v>526</v>
      </c>
      <c r="S218" s="79" t="s">
        <v>528</v>
      </c>
      <c r="T218" s="79" t="s">
        <v>575</v>
      </c>
      <c r="U218" s="83" t="s">
        <v>693</v>
      </c>
      <c r="V218" s="83" t="s">
        <v>693</v>
      </c>
      <c r="W218" s="81">
        <v>43741.25293981482</v>
      </c>
      <c r="X218" s="83" t="s">
        <v>893</v>
      </c>
      <c r="Y218" s="79"/>
      <c r="Z218" s="79"/>
      <c r="AA218" s="85" t="s">
        <v>1062</v>
      </c>
      <c r="AB218" s="79"/>
      <c r="AC218" s="79" t="b">
        <v>0</v>
      </c>
      <c r="AD218" s="79">
        <v>0</v>
      </c>
      <c r="AE218" s="85" t="s">
        <v>1066</v>
      </c>
      <c r="AF218" s="79" t="b">
        <v>0</v>
      </c>
      <c r="AG218" s="79" t="s">
        <v>1071</v>
      </c>
      <c r="AH218" s="79"/>
      <c r="AI218" s="85" t="s">
        <v>1066</v>
      </c>
      <c r="AJ218" s="79" t="b">
        <v>0</v>
      </c>
      <c r="AK218" s="79">
        <v>0</v>
      </c>
      <c r="AL218" s="85" t="s">
        <v>1066</v>
      </c>
      <c r="AM218" s="79" t="s">
        <v>1079</v>
      </c>
      <c r="AN218" s="79" t="b">
        <v>0</v>
      </c>
      <c r="AO218" s="85" t="s">
        <v>1062</v>
      </c>
      <c r="AP218" s="79" t="s">
        <v>176</v>
      </c>
      <c r="AQ218" s="79">
        <v>0</v>
      </c>
      <c r="AR218" s="79">
        <v>0</v>
      </c>
      <c r="AS218" s="79"/>
      <c r="AT218" s="79"/>
      <c r="AU218" s="79"/>
      <c r="AV218" s="79"/>
      <c r="AW218" s="79"/>
      <c r="AX218" s="79"/>
      <c r="AY218" s="79"/>
      <c r="AZ218" s="79"/>
      <c r="BA218">
        <v>69</v>
      </c>
      <c r="BB218" s="78" t="str">
        <f>REPLACE(INDEX(GroupVertices[Group],MATCH(Edges[[#This Row],[Vertex 1]],GroupVertices[Vertex],0)),1,1,"")</f>
        <v>5</v>
      </c>
      <c r="BC218" s="78" t="str">
        <f>REPLACE(INDEX(GroupVertices[Group],MATCH(Edges[[#This Row],[Vertex 2]],GroupVertices[Vertex],0)),1,1,"")</f>
        <v>5</v>
      </c>
      <c r="BD218" s="48">
        <v>0</v>
      </c>
      <c r="BE218" s="49">
        <v>0</v>
      </c>
      <c r="BF218" s="48">
        <v>0</v>
      </c>
      <c r="BG218" s="49">
        <v>0</v>
      </c>
      <c r="BH218" s="48">
        <v>0</v>
      </c>
      <c r="BI218" s="49">
        <v>0</v>
      </c>
      <c r="BJ218" s="48">
        <v>60</v>
      </c>
      <c r="BK218" s="49">
        <v>100</v>
      </c>
      <c r="BL218" s="48">
        <v>60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8"/>
    <dataValidation allowBlank="1" showErrorMessage="1" sqref="N2:N2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8"/>
    <dataValidation allowBlank="1" showInputMessage="1" promptTitle="Edge Color" prompt="To select an optional edge color, right-click and select Select Color on the right-click menu." sqref="C3:C218"/>
    <dataValidation allowBlank="1" showInputMessage="1" promptTitle="Edge Width" prompt="Enter an optional edge width between 1 and 10." errorTitle="Invalid Edge Width" error="The optional edge width must be a whole number between 1 and 10." sqref="D3:D218"/>
    <dataValidation allowBlank="1" showInputMessage="1" promptTitle="Edge Opacity" prompt="Enter an optional edge opacity between 0 (transparent) and 100 (opaque)." errorTitle="Invalid Edge Opacity" error="The optional edge opacity must be a whole number between 0 and 10." sqref="F3:F2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8">
      <formula1>ValidEdgeVisibilities</formula1>
    </dataValidation>
    <dataValidation allowBlank="1" showInputMessage="1" showErrorMessage="1" promptTitle="Vertex 1 Name" prompt="Enter the name of the edge's first vertex." sqref="A3:A218"/>
    <dataValidation allowBlank="1" showInputMessage="1" showErrorMessage="1" promptTitle="Vertex 2 Name" prompt="Enter the name of the edge's second vertex." sqref="B3:B218"/>
    <dataValidation allowBlank="1" showInputMessage="1" showErrorMessage="1" promptTitle="Edge Label" prompt="Enter an optional edge label." errorTitle="Invalid Edge Visibility" error="You have entered an unrecognized edge visibility.  Try selecting from the drop-down list instead." sqref="H3:H2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8"/>
  </dataValidations>
  <hyperlinks>
    <hyperlink ref="R3" r:id="rId1" display="https://twitter.com/zinvor/status/1176866528555405312"/>
    <hyperlink ref="R8" r:id="rId2" display="http://hayatsk.info/news/92249"/>
    <hyperlink ref="R25" r:id="rId3" display="https://en.azvision.az/news/112851/news.html"/>
    <hyperlink ref="R26" r:id="rId4" display="https://en.azvision.az/news/112868/--photo--of-azerbaijani-civilian-killed-as-a-result-of-armenian-provocation-.html#.XZXQPk7cYnM.twitter"/>
    <hyperlink ref="R27" r:id="rId5" display="https://en.azvision.az/news/112851/news.html"/>
    <hyperlink ref="R28" r:id="rId6" display="https://en.azvision.az/news/112868/--photo--of-azerbaijani-civilian-killed-as-a-result-of-armenian-provocation-.html#.XZXQPk7cYnM.twitter"/>
    <hyperlink ref="R29" r:id="rId7" display="https://en.azvision.az/news/112868/--photo--of-azerbaijani-civilian-killed-as-a-result-of-armenian-provocation-.html#.XZXQPk7cYnM.twitter"/>
    <hyperlink ref="R30" r:id="rId8" display="https://en.azvision.az/news/112868/--photo--of-azerbaijani-civilian-killed-as-a-result-of-armenian-provocation-.html#.XZXQPk7cYnM.twitter"/>
    <hyperlink ref="R31" r:id="rId9" display="https://en.azvision.az/news/112868/--photo--of-azerbaijani-civilian-killed-as-a-result-of-armenian-provocation-.html#.XZXQPk7cYnM.twitter"/>
    <hyperlink ref="R32" r:id="rId10" display="http://www.nkobserver.com/?p=5054"/>
    <hyperlink ref="R33" r:id="rId11" display="http://nkrmil.am/news/view/2546"/>
    <hyperlink ref="R36" r:id="rId12" display="https://www.youtube.com/watch?v=VBsharMQyZk&amp;feature=share&amp;fbclid=IwAR38TQd2oa4FxrfqXWjAlamlWQW8IiDmxQ2s68yCqupLcasAH8b3YdZuOnA"/>
    <hyperlink ref="R37" r:id="rId13" display="https://www.youtube.com/watch?v=VBsharMQyZk&amp;feature=share&amp;fbclid=IwAR38TQd2oa4FxrfqXWjAlamlWQW8IiDmxQ2s68yCqupLcasAH8b3YdZuOnA"/>
    <hyperlink ref="R39" r:id="rId14" display="https://twitter.com/VoiceKarabakh/status/1179288708241133569"/>
    <hyperlink ref="R40" r:id="rId15" display="https://twitter.com/VoiceKarabakh/status/1179285674530410496"/>
    <hyperlink ref="R43" r:id="rId16" display="https://twitter.com/FKQarabagh/status/1179868464049205248"/>
    <hyperlink ref="R44" r:id="rId17" display="https://twitter.com/FKQarabagh/status/1179868464049205248"/>
    <hyperlink ref="R45" r:id="rId18" display="https://twitter.com/HaberGlobal/status/1179851476774064128"/>
    <hyperlink ref="R46" r:id="rId19" display="https://twitter.com/RahuShirinova/status/1180037530001006592"/>
    <hyperlink ref="R59" r:id="rId20" display="https://en.azvision.az/news/112851/news.html"/>
    <hyperlink ref="R60" r:id="rId21" display="https://en.azvision.az/news/112868/--photo--of-azerbaijani-civilian-killed-as-a-result-of-armenian-provocation-.html#.XZXQPk7cYnM.twitter"/>
    <hyperlink ref="R61" r:id="rId22" display="https://en.azvision.az/news/112868/--photo--of-azerbaijani-civilian-killed-as-a-result-of-armenian-provocation-.html#.XZXQPk7cYnM.twitter"/>
    <hyperlink ref="R65" r:id="rId23" display="https://www.tert.am/am/news/2019/10/03/soldier/3109077"/>
    <hyperlink ref="R67" r:id="rId24" display="https://www.mfa.am/en/interviews-articles-and-comments/2019/10/03/comment_spokesperson_karabakh/9877"/>
    <hyperlink ref="R74" r:id="rId25" display="https://www.youtube.com/watch?v=d9vh_IFGN_I&amp;feature=share&amp;fbclid=IwAR3MSKTyGniYDXveFuLvrTHpxDqJcMAU3WmcqLr51qYIuHFO2O7aCusBAtk"/>
    <hyperlink ref="R78" r:id="rId26" display="http://hayatsk.info/news/92622"/>
    <hyperlink ref="R79" r:id="rId27" display="http://hayatsk.info/news/92623"/>
    <hyperlink ref="R80" r:id="rId28" display="http://hayatsk.info/news/92618"/>
    <hyperlink ref="R81" r:id="rId29" display="http://hayatsk.info/news/92638"/>
    <hyperlink ref="R82" r:id="rId30" display="http://hayatsk.info/news/92651"/>
    <hyperlink ref="R83" r:id="rId31" display="http://hayatsk.info/news/92655"/>
    <hyperlink ref="R84" r:id="rId32" display="http://hayatsk.info/news/92650"/>
    <hyperlink ref="R85" r:id="rId33" display="http://hayatsk.info/news/92657"/>
    <hyperlink ref="R86" r:id="rId34" display="http://hayatsk.info/news/92698"/>
    <hyperlink ref="R87" r:id="rId35" display="http://hayatsk.info/news/92683"/>
    <hyperlink ref="R88" r:id="rId36" display="http://hayatsk.info/news/92681"/>
    <hyperlink ref="R89" r:id="rId37" display="http://hayatsk.info/news/92692"/>
    <hyperlink ref="R90" r:id="rId38" display="http://hayatsk.info/news/92713"/>
    <hyperlink ref="R91" r:id="rId39" display="http://hayatsk.info/news/92717"/>
    <hyperlink ref="R92" r:id="rId40" display="http://hayatsk.info/news/92731"/>
    <hyperlink ref="R93" r:id="rId41" display="http://hayatsk.info/news/92726"/>
    <hyperlink ref="R94" r:id="rId42" display="http://hayatsk.info/news/92769"/>
    <hyperlink ref="R95" r:id="rId43" display="http://hayatsk.info/news/92790"/>
    <hyperlink ref="R96" r:id="rId44" display="http://hayatsk.info/news/92773"/>
    <hyperlink ref="R97" r:id="rId45" display="http://hayatsk.info/news/92782"/>
    <hyperlink ref="R98" r:id="rId46" display="http://hayatsk.info/news/92795"/>
    <hyperlink ref="R99" r:id="rId47" display="http://hayatsk.info/news/92879"/>
    <hyperlink ref="R100" r:id="rId48" display="http://hayatsk.info/news/92892"/>
    <hyperlink ref="R101" r:id="rId49" display="http://hayatsk.info/news/92895"/>
    <hyperlink ref="R102" r:id="rId50" display="http://hayatsk.info/news/92906"/>
    <hyperlink ref="R103" r:id="rId51" display="http://hayatsk.info/news/92941"/>
    <hyperlink ref="R104" r:id="rId52" display="http://hayatsk.info/news/92956"/>
    <hyperlink ref="R105" r:id="rId53" display="http://hayatsk.info/news/92958"/>
    <hyperlink ref="R106" r:id="rId54" display="http://hayatsk.info/news/92962"/>
    <hyperlink ref="R107" r:id="rId55" display="http://hayatsk.info/news/92978"/>
    <hyperlink ref="R108" r:id="rId56" display="http://hayatsk.info/news/92992"/>
    <hyperlink ref="R109" r:id="rId57" display="http://hayatsk.info/news/92999"/>
    <hyperlink ref="R110" r:id="rId58" display="http://hayatsk.info/news/92995"/>
    <hyperlink ref="R111" r:id="rId59" display="http://hayatsk.info/news/92986"/>
    <hyperlink ref="R112" r:id="rId60" display="http://hayatsk.info/news/92997"/>
    <hyperlink ref="R113" r:id="rId61" display="http://hayatsk.info/news/93001"/>
    <hyperlink ref="R114" r:id="rId62" display="http://hayatsk.info/news/92622"/>
    <hyperlink ref="R115" r:id="rId63" display="http://hayatsk.info/news/92623"/>
    <hyperlink ref="R116" r:id="rId64" display="http://hayatsk.info/news/92618"/>
    <hyperlink ref="R117" r:id="rId65" display="http://hayatsk.info/news/92638"/>
    <hyperlink ref="R118" r:id="rId66" display="http://hayatsk.info/news/92651"/>
    <hyperlink ref="R119" r:id="rId67" display="http://hayatsk.info/news/92655"/>
    <hyperlink ref="R120" r:id="rId68" display="http://hayatsk.info/news/92650"/>
    <hyperlink ref="R121" r:id="rId69" display="http://hayatsk.info/news/92657"/>
    <hyperlink ref="R122" r:id="rId70" display="http://hayatsk.info/news/92698"/>
    <hyperlink ref="R123" r:id="rId71" display="http://hayatsk.info/news/92683"/>
    <hyperlink ref="R124" r:id="rId72" display="http://hayatsk.info/news/92681"/>
    <hyperlink ref="R125" r:id="rId73" display="http://hayatsk.info/news/92692"/>
    <hyperlink ref="R126" r:id="rId74" display="http://hayatsk.info/news/92713"/>
    <hyperlink ref="R127" r:id="rId75" display="http://hayatsk.info/news/92717"/>
    <hyperlink ref="R128" r:id="rId76" display="http://hayatsk.info/news/92731"/>
    <hyperlink ref="R129" r:id="rId77" display="http://hayatsk.info/news/92726"/>
    <hyperlink ref="R130" r:id="rId78" display="http://hayatsk.info/news/92769"/>
    <hyperlink ref="R131" r:id="rId79" display="http://hayatsk.info/news/92790"/>
    <hyperlink ref="R132" r:id="rId80" display="http://hayatsk.info/news/92773"/>
    <hyperlink ref="R133" r:id="rId81" display="http://hayatsk.info/news/92782"/>
    <hyperlink ref="R134" r:id="rId82" display="http://hayatsk.info/news/92795"/>
    <hyperlink ref="R135" r:id="rId83" display="http://hayatsk.info/news/92879"/>
    <hyperlink ref="R136" r:id="rId84" display="http://hayatsk.info/news/92892"/>
    <hyperlink ref="R137" r:id="rId85" display="http://hayatsk.info/news/92895"/>
    <hyperlink ref="R138" r:id="rId86" display="http://hayatsk.info/news/92906"/>
    <hyperlink ref="R139" r:id="rId87" display="http://hayatsk.info/news/92941"/>
    <hyperlink ref="R140" r:id="rId88" display="http://hayatsk.info/news/92956"/>
    <hyperlink ref="R141" r:id="rId89" display="http://hayatsk.info/news/92958"/>
    <hyperlink ref="R142" r:id="rId90" display="http://hayatsk.info/news/92962"/>
    <hyperlink ref="R143" r:id="rId91" display="http://hayatsk.info/news/92978"/>
    <hyperlink ref="R144" r:id="rId92" display="http://hayatsk.info/news/92992"/>
    <hyperlink ref="R145" r:id="rId93" display="http://hayatsk.info/news/92999"/>
    <hyperlink ref="R146" r:id="rId94" display="http://hayatsk.info/news/92995"/>
    <hyperlink ref="R147" r:id="rId95" display="http://hayatsk.info/news/92986"/>
    <hyperlink ref="R148" r:id="rId96" display="http://hayatsk.info/news/92997"/>
    <hyperlink ref="R149" r:id="rId97" display="http://hayatsk.info/news/93001"/>
    <hyperlink ref="R150" r:id="rId98" display="http://hayatsk.info/news/91988"/>
    <hyperlink ref="R151" r:id="rId99" display="http://hayatsk.info/news/91994"/>
    <hyperlink ref="R152" r:id="rId100" display="http://hayatsk.info/news/92004"/>
    <hyperlink ref="R153" r:id="rId101" display="http://hayatsk.info/news/92006"/>
    <hyperlink ref="R154" r:id="rId102" display="http://hayatsk.info/news/92007"/>
    <hyperlink ref="R155" r:id="rId103" display="http://hayatsk.info/news/92036"/>
    <hyperlink ref="R156" r:id="rId104" display="http://hayatsk.info/news/92027"/>
    <hyperlink ref="R157" r:id="rId105" display="http://hayatsk.info/news/92034"/>
    <hyperlink ref="R158" r:id="rId106" display="http://hayatsk.info/news/92028"/>
    <hyperlink ref="R159" r:id="rId107" display="http://hayatsk.info/news/92033"/>
    <hyperlink ref="R160" r:id="rId108" display="http://hayatsk.info/news/92062"/>
    <hyperlink ref="R161" r:id="rId109" display="http://hayatsk.info/news/92064"/>
    <hyperlink ref="R162" r:id="rId110" display="http://hayatsk.info/news/92063"/>
    <hyperlink ref="R163" r:id="rId111" display="http://hayatsk.info/news/92083"/>
    <hyperlink ref="R164" r:id="rId112" display="http://hayatsk.info/news/92071"/>
    <hyperlink ref="R165" r:id="rId113" display="http://hayatsk.info/news/92079"/>
    <hyperlink ref="R166" r:id="rId114" display="http://hayatsk.info/news/92088"/>
    <hyperlink ref="R167" r:id="rId115" display="http://hayatsk.info/news/92102"/>
    <hyperlink ref="R168" r:id="rId116" display="http://hayatsk.info/news/92098"/>
    <hyperlink ref="R169" r:id="rId117" display="http://hayatsk.info/news/92107"/>
    <hyperlink ref="R170" r:id="rId118" display="http://hayatsk.info/news/92101"/>
    <hyperlink ref="R171" r:id="rId119" display="http://hayatsk.info/news/92113"/>
    <hyperlink ref="R172" r:id="rId120" display="http://hayatsk.info/news/92131"/>
    <hyperlink ref="R173" r:id="rId121" display="http://hayatsk.info/news/92155"/>
    <hyperlink ref="R174" r:id="rId122" display="http://hayatsk.info/news/92193"/>
    <hyperlink ref="R175" r:id="rId123" display="http://hayatsk.info/news/92200"/>
    <hyperlink ref="R176" r:id="rId124" display="http://hayatsk.info/news/92194"/>
    <hyperlink ref="R177" r:id="rId125" display="http://hayatsk.info/news/92197"/>
    <hyperlink ref="R178" r:id="rId126" display="http://hayatsk.info/news/92251"/>
    <hyperlink ref="R179" r:id="rId127" display="http://hayatsk.info/news/92242"/>
    <hyperlink ref="R180" r:id="rId128" display="http://hayatsk.info/news/92249"/>
    <hyperlink ref="R181" r:id="rId129" display="http://hayatsk.info/news/92231"/>
    <hyperlink ref="R183" r:id="rId130" display="http://hayatsk.info/news/92355"/>
    <hyperlink ref="R184" r:id="rId131" display="http://hayatsk.info/news/92358"/>
    <hyperlink ref="R185" r:id="rId132" display="http://hayatsk.info/news/92399"/>
    <hyperlink ref="R186" r:id="rId133" display="http://hayatsk.info/news/92398"/>
    <hyperlink ref="R187" r:id="rId134" display="http://hayatsk.info/news/92438"/>
    <hyperlink ref="R188" r:id="rId135" display="http://hayatsk.info/news/92441"/>
    <hyperlink ref="R189" r:id="rId136" display="http://hayatsk.info/news/92442"/>
    <hyperlink ref="R190" r:id="rId137" display="http://hayatsk.info/news/92443"/>
    <hyperlink ref="R191" r:id="rId138" display="http://hayatsk.info/news/92445"/>
    <hyperlink ref="R192" r:id="rId139" display="http://hayatsk.info/news/92437"/>
    <hyperlink ref="R193" r:id="rId140" display="http://hayatsk.info/news/92436"/>
    <hyperlink ref="R194" r:id="rId141" display="http://hayatsk.info/news/92432"/>
    <hyperlink ref="R195" r:id="rId142" display="http://hayatsk.info/news/92444"/>
    <hyperlink ref="R196" r:id="rId143" display="http://hayatsk.info/news/92457"/>
    <hyperlink ref="R197" r:id="rId144" display="http://hayatsk.info/news/92447"/>
    <hyperlink ref="R198" r:id="rId145" display="http://hayatsk.info/news/92457"/>
    <hyperlink ref="R199" r:id="rId146" display="http://hayatsk.info/news/92482"/>
    <hyperlink ref="R200" r:id="rId147" display="http://hayatsk.info/news/92471"/>
    <hyperlink ref="R201" r:id="rId148" display="http://hayatsk.info/news/92472"/>
    <hyperlink ref="R202" r:id="rId149" display="http://hayatsk.info/news/92473"/>
    <hyperlink ref="R203" r:id="rId150" display="http://hayatsk.info/news/92481"/>
    <hyperlink ref="R204" r:id="rId151" display="http://hayatsk.info/news/92480"/>
    <hyperlink ref="R205" r:id="rId152" display="http://hayatsk.info/news/92487"/>
    <hyperlink ref="R206" r:id="rId153" display="http://hayatsk.info/news/92530"/>
    <hyperlink ref="R207" r:id="rId154" display="http://hayatsk.info/news/92522"/>
    <hyperlink ref="R208" r:id="rId155" display="http://hayatsk.info/news/92525"/>
    <hyperlink ref="R209" r:id="rId156" display="http://hayatsk.info/news/92534"/>
    <hyperlink ref="R210" r:id="rId157" display="http://hayatsk.info/news/92540"/>
    <hyperlink ref="R211" r:id="rId158" display="http://hayatsk.info/news/92561"/>
    <hyperlink ref="R212" r:id="rId159" display="http://hayatsk.info/news/92556"/>
    <hyperlink ref="R213" r:id="rId160" display="http://hayatsk.info/news/92582"/>
    <hyperlink ref="R214" r:id="rId161" display="http://hayatsk.info/news/92597"/>
    <hyperlink ref="R215" r:id="rId162" display="http://hayatsk.info/news/92594"/>
    <hyperlink ref="R216" r:id="rId163" display="http://hayatsk.info/news/92603"/>
    <hyperlink ref="R217" r:id="rId164" display="http://hayatsk.info/news/92604"/>
    <hyperlink ref="R218" r:id="rId165" display="http://hayatsk.info/news/92598"/>
    <hyperlink ref="U4" r:id="rId166" display="https://pbs.twimg.com/media/EFdSnExU0AIXgD3.jpg"/>
    <hyperlink ref="U8" r:id="rId167" display="https://pbs.twimg.com/media/EFiaJZ_XkAAtMrr.jpg"/>
    <hyperlink ref="U9" r:id="rId168" display="https://pbs.twimg.com/media/CfSvGS0UEAATyGR.jpg"/>
    <hyperlink ref="U10" r:id="rId169" display="https://pbs.twimg.com/media/CfSvGS0UEAATyGR.jpg"/>
    <hyperlink ref="U13" r:id="rId170" display="https://pbs.twimg.com/media/CgQy9qUUUAA12QT.png"/>
    <hyperlink ref="U15" r:id="rId171" display="https://pbs.twimg.com/media/EF0GvyYXkAAm77e.jpg"/>
    <hyperlink ref="U32" r:id="rId172" display="https://pbs.twimg.com/media/EF-KVbvUUAEyIQO.jpg"/>
    <hyperlink ref="U35" r:id="rId173" display="https://pbs.twimg.com/ext_tw_video_thumb/1179903069896810497/pu/img/tXcvnMf_SDtaLKQm.jpg"/>
    <hyperlink ref="U62" r:id="rId174" display="https://pbs.twimg.com/ext_tw_video_thumb/1180017793246388224/pu/img/3db7fT82kyOQIgil.jpg"/>
    <hyperlink ref="U69" r:id="rId175" display="https://pbs.twimg.com/ext_tw_video_thumb/1174311113133109248/pu/img/stP6OYctydNj7llj.jpg"/>
    <hyperlink ref="U70" r:id="rId176" display="https://pbs.twimg.com/media/EFc81N_VAAEy-yt.jpg"/>
    <hyperlink ref="U71" r:id="rId177" display="https://pbs.twimg.com/media/EF2haLdW4AEeDl4.png"/>
    <hyperlink ref="U72" r:id="rId178" display="https://pbs.twimg.com/media/EF2kmeNU0AA6YOy.png"/>
    <hyperlink ref="U77" r:id="rId179" display="https://pbs.twimg.com/media/EGTe7SgU0AA310T.jpg"/>
    <hyperlink ref="U78" r:id="rId180" display="https://pbs.twimg.com/media/EF8Mp5vXYAArrCo.png"/>
    <hyperlink ref="U79" r:id="rId181" display="https://pbs.twimg.com/media/EF8M7YWWwAAP8y1.png"/>
    <hyperlink ref="U80" r:id="rId182" display="https://pbs.twimg.com/media/EF8XQ86W4AE9w53.png"/>
    <hyperlink ref="U81" r:id="rId183" display="https://pbs.twimg.com/media/EF9PkCSXUAES6mD.jpg"/>
    <hyperlink ref="U82" r:id="rId184" display="https://pbs.twimg.com/media/EF9PuNiXYAY8f7Z.jpg"/>
    <hyperlink ref="U83" r:id="rId185" display="https://pbs.twimg.com/media/EF9P3aJW4AITjwD.jpg"/>
    <hyperlink ref="U84" r:id="rId186" display="https://pbs.twimg.com/media/EF9QCktWoAEkawY.jpg"/>
    <hyperlink ref="U85" r:id="rId187" display="https://pbs.twimg.com/media/EF9QLcGW4AAmuI2.jpg"/>
    <hyperlink ref="U86" r:id="rId188" display="https://pbs.twimg.com/media/EGBRteNW4AAWeDv.png"/>
    <hyperlink ref="U87" r:id="rId189" display="https://pbs.twimg.com/media/EGBSPXjXYAAU5wC.png"/>
    <hyperlink ref="U88" r:id="rId190" display="https://pbs.twimg.com/media/EGBSkOqXkAEXkI6.png"/>
    <hyperlink ref="U89" r:id="rId191" display="https://pbs.twimg.com/media/EGBS9xpWoAA4a4M.png"/>
    <hyperlink ref="U90" r:id="rId192" display="https://pbs.twimg.com/media/EGBiCIWWoAAH62a.png"/>
    <hyperlink ref="U91" r:id="rId193" display="https://pbs.twimg.com/media/EGCzFl9X0AYPCTE.jpg"/>
    <hyperlink ref="U92" r:id="rId194" display="https://pbs.twimg.com/media/EGCzQg6W4AAWjyc.jpg"/>
    <hyperlink ref="U93" r:id="rId195" display="https://pbs.twimg.com/media/EGCzcOLWkAIIECH.jpg"/>
    <hyperlink ref="U94" r:id="rId196" display="https://pbs.twimg.com/media/EGGmrzwWsAAnbin.jpg"/>
    <hyperlink ref="U95" r:id="rId197" display="https://pbs.twimg.com/media/EGGmxB5W4AEnaAm.jpg"/>
    <hyperlink ref="U96" r:id="rId198" display="https://pbs.twimg.com/media/EGGm0wyWoAINTHw.jpg"/>
    <hyperlink ref="U97" r:id="rId199" display="https://pbs.twimg.com/media/EGGm5dfXYAAGw8g.jpg"/>
    <hyperlink ref="U98" r:id="rId200" display="https://pbs.twimg.com/media/EGHEMRWWoAEVx1P.jpg"/>
    <hyperlink ref="U99" r:id="rId201" display="https://pbs.twimg.com/media/EGQKu7dW4AIKG0g.png"/>
    <hyperlink ref="U100" r:id="rId202" display="https://pbs.twimg.com/media/EGQnt-XXoAIlnnJ.png"/>
    <hyperlink ref="U101" r:id="rId203" display="https://pbs.twimg.com/media/EGQ9jyBXYAExd49.png"/>
    <hyperlink ref="U102" r:id="rId204" display="https://pbs.twimg.com/media/EGQ9uu1W4AA8bV6.png"/>
    <hyperlink ref="U103" r:id="rId205" display="https://pbs.twimg.com/media/EGR9bYZW4AEFnht.jpg"/>
    <hyperlink ref="U104" r:id="rId206" display="https://pbs.twimg.com/media/EGVa3CiXYAIDYBQ.png"/>
    <hyperlink ref="U105" r:id="rId207" display="https://pbs.twimg.com/media/EGVbBvFX0AEMIX9.png"/>
    <hyperlink ref="U106" r:id="rId208" display="https://pbs.twimg.com/media/EGVbQelXYAEdIF_.png"/>
    <hyperlink ref="U107" r:id="rId209" display="https://pbs.twimg.com/media/EGWDiCEXYAA0kDZ.png"/>
    <hyperlink ref="U108" r:id="rId210" display="https://pbs.twimg.com/media/EGXGVYUWwAI2COl.jpg"/>
    <hyperlink ref="U109" r:id="rId211" display="https://pbs.twimg.com/media/EGXGnM2XkAERqw7.jpg"/>
    <hyperlink ref="U110" r:id="rId212" display="https://pbs.twimg.com/media/EGXHE7iW4AEQQlA.jpg"/>
    <hyperlink ref="U111" r:id="rId213" display="https://pbs.twimg.com/media/EGXHSPiXUAEBsJr.jpg"/>
    <hyperlink ref="U112" r:id="rId214" display="https://pbs.twimg.com/media/EGXHcS0X0AYjqY7.jpg"/>
    <hyperlink ref="U113" r:id="rId215" display="https://pbs.twimg.com/media/EGXHq4wX0AEO83j.jpg"/>
    <hyperlink ref="U114" r:id="rId216" display="https://pbs.twimg.com/media/EF8Mp5vXYAArrCo.png"/>
    <hyperlink ref="U115" r:id="rId217" display="https://pbs.twimg.com/media/EF8M7YWWwAAP8y1.png"/>
    <hyperlink ref="U116" r:id="rId218" display="https://pbs.twimg.com/media/EF8XQ86W4AE9w53.png"/>
    <hyperlink ref="U117" r:id="rId219" display="https://pbs.twimg.com/media/EF9PkCSXUAES6mD.jpg"/>
    <hyperlink ref="U118" r:id="rId220" display="https://pbs.twimg.com/media/EF9PuNiXYAY8f7Z.jpg"/>
    <hyperlink ref="U119" r:id="rId221" display="https://pbs.twimg.com/media/EF9P3aJW4AITjwD.jpg"/>
    <hyperlink ref="U120" r:id="rId222" display="https://pbs.twimg.com/media/EF9QCktWoAEkawY.jpg"/>
    <hyperlink ref="U121" r:id="rId223" display="https://pbs.twimg.com/media/EF9QLcGW4AAmuI2.jpg"/>
    <hyperlink ref="U122" r:id="rId224" display="https://pbs.twimg.com/media/EGBRteNW4AAWeDv.png"/>
    <hyperlink ref="U123" r:id="rId225" display="https://pbs.twimg.com/media/EGBSPXjXYAAU5wC.png"/>
    <hyperlink ref="U124" r:id="rId226" display="https://pbs.twimg.com/media/EGBSkOqXkAEXkI6.png"/>
    <hyperlink ref="U125" r:id="rId227" display="https://pbs.twimg.com/media/EGBS9xpWoAA4a4M.png"/>
    <hyperlink ref="U126" r:id="rId228" display="https://pbs.twimg.com/media/EGBiCIWWoAAH62a.png"/>
    <hyperlink ref="U127" r:id="rId229" display="https://pbs.twimg.com/media/EGCzFl9X0AYPCTE.jpg"/>
    <hyperlink ref="U128" r:id="rId230" display="https://pbs.twimg.com/media/EGCzQg6W4AAWjyc.jpg"/>
    <hyperlink ref="U129" r:id="rId231" display="https://pbs.twimg.com/media/EGCzcOLWkAIIECH.jpg"/>
    <hyperlink ref="U130" r:id="rId232" display="https://pbs.twimg.com/media/EGGmrzwWsAAnbin.jpg"/>
    <hyperlink ref="U131" r:id="rId233" display="https://pbs.twimg.com/media/EGGmxB5W4AEnaAm.jpg"/>
    <hyperlink ref="U132" r:id="rId234" display="https://pbs.twimg.com/media/EGGm0wyWoAINTHw.jpg"/>
    <hyperlink ref="U133" r:id="rId235" display="https://pbs.twimg.com/media/EGGm5dfXYAAGw8g.jpg"/>
    <hyperlink ref="U134" r:id="rId236" display="https://pbs.twimg.com/media/EGHEMRWWoAEVx1P.jpg"/>
    <hyperlink ref="U135" r:id="rId237" display="https://pbs.twimg.com/media/EGQKu7dW4AIKG0g.png"/>
    <hyperlink ref="U136" r:id="rId238" display="https://pbs.twimg.com/media/EGQnt-XXoAIlnnJ.png"/>
    <hyperlink ref="U137" r:id="rId239" display="https://pbs.twimg.com/media/EGQ9jyBXYAExd49.png"/>
    <hyperlink ref="U138" r:id="rId240" display="https://pbs.twimg.com/media/EGQ9uu1W4AA8bV6.png"/>
    <hyperlink ref="U139" r:id="rId241" display="https://pbs.twimg.com/media/EGR9bYZW4AEFnht.jpg"/>
    <hyperlink ref="U140" r:id="rId242" display="https://pbs.twimg.com/media/EGVa3CiXYAIDYBQ.png"/>
    <hyperlink ref="U141" r:id="rId243" display="https://pbs.twimg.com/media/EGVbBvFX0AEMIX9.png"/>
    <hyperlink ref="U142" r:id="rId244" display="https://pbs.twimg.com/media/EGVbQelXYAEdIF_.png"/>
    <hyperlink ref="U143" r:id="rId245" display="https://pbs.twimg.com/media/EGWDiCEXYAA0kDZ.png"/>
    <hyperlink ref="U144" r:id="rId246" display="https://pbs.twimg.com/media/EGXGVYUWwAI2COl.jpg"/>
    <hyperlink ref="U145" r:id="rId247" display="https://pbs.twimg.com/media/EGXGnM2XkAERqw7.jpg"/>
    <hyperlink ref="U146" r:id="rId248" display="https://pbs.twimg.com/media/EGXHE7iW4AEQQlA.jpg"/>
    <hyperlink ref="U147" r:id="rId249" display="https://pbs.twimg.com/media/EGXHSPiXUAEBsJr.jpg"/>
    <hyperlink ref="U148" r:id="rId250" display="https://pbs.twimg.com/media/EGXHcS0X0AYjqY7.jpg"/>
    <hyperlink ref="U149" r:id="rId251" display="https://pbs.twimg.com/media/EGXHq4wX0AEO83j.jpg"/>
    <hyperlink ref="U150" r:id="rId252" display="https://pbs.twimg.com/media/EFTHc4RW4AAauD9.jpg"/>
    <hyperlink ref="U151" r:id="rId253" display="https://pbs.twimg.com/media/EFTHk5qXYAIx6Ph.jpg"/>
    <hyperlink ref="U152" r:id="rId254" display="https://pbs.twimg.com/media/EFTHqJOX4AAgPqf.jpg"/>
    <hyperlink ref="U153" r:id="rId255" display="https://pbs.twimg.com/media/EFTHurYX4AAw30O.jpg"/>
    <hyperlink ref="U154" r:id="rId256" display="https://pbs.twimg.com/media/EFTHyfLXUAEaU1d.jpg"/>
    <hyperlink ref="U155" r:id="rId257" display="https://pbs.twimg.com/media/EFUMUY9XsAE-xta.jpg"/>
    <hyperlink ref="U156" r:id="rId258" display="https://pbs.twimg.com/media/EFUMa1IXoAIVvne.jpg"/>
    <hyperlink ref="U157" r:id="rId259" display="https://pbs.twimg.com/media/EFUMt7kX4AUAKoz.jpg"/>
    <hyperlink ref="U158" r:id="rId260" display="https://pbs.twimg.com/media/EFUMz6kXkAYE7dW.jpg"/>
    <hyperlink ref="U159" r:id="rId261" display="https://pbs.twimg.com/media/EFUM74tX4AEkzeE.jpg"/>
    <hyperlink ref="U160" r:id="rId262" display="https://pbs.twimg.com/media/EFXmMwPXkAIQ64y.png"/>
    <hyperlink ref="U161" r:id="rId263" display="https://pbs.twimg.com/media/EFXmWIcWkAAev2d.png"/>
    <hyperlink ref="U162" r:id="rId264" display="https://pbs.twimg.com/media/EFXmkYXXoAIrna0.png"/>
    <hyperlink ref="U163" r:id="rId265" display="https://pbs.twimg.com/media/EFYRROWXYAAPVsH.png"/>
    <hyperlink ref="U164" r:id="rId266" display="https://pbs.twimg.com/media/EFYRp1XXYAEoLvp.jpg"/>
    <hyperlink ref="U165" r:id="rId267" display="https://pbs.twimg.com/media/EFZWBpQXYAc70N_.jpg"/>
    <hyperlink ref="U166" r:id="rId268" display="https://pbs.twimg.com/media/EFZWMuQXsAU-4kd.jpg"/>
    <hyperlink ref="U167" r:id="rId269" display="https://pbs.twimg.com/media/EFZWV8zXkAE0Xb1.jpg"/>
    <hyperlink ref="U168" r:id="rId270" display="https://pbs.twimg.com/media/EFZWiLuWsAAlGrZ.jpg"/>
    <hyperlink ref="U169" r:id="rId271" display="https://pbs.twimg.com/media/EFZWqjwXsAAhSHH.jpg"/>
    <hyperlink ref="U170" r:id="rId272" display="https://pbs.twimg.com/media/EFZW3oUX4AA7v37.jpg"/>
    <hyperlink ref="U171" r:id="rId273" display="https://pbs.twimg.com/media/EFZXDffWkAAAP4L.jpg"/>
    <hyperlink ref="U172" r:id="rId274" display="https://pbs.twimg.com/media/EFZXMntXUAEaI71.jpg"/>
    <hyperlink ref="U173" r:id="rId275" display="https://pbs.twimg.com/media/EFdT5paUUAEdNIN.png"/>
    <hyperlink ref="U174" r:id="rId276" display="https://pbs.twimg.com/media/EFednExXoAEh4h5.jpg"/>
    <hyperlink ref="U175" r:id="rId277" display="https://pbs.twimg.com/media/EFedvA_WoAIehxJ.jpg"/>
    <hyperlink ref="U176" r:id="rId278" display="https://pbs.twimg.com/media/EFed4tSWwAAS_me.jpg"/>
    <hyperlink ref="U177" r:id="rId279" display="https://pbs.twimg.com/media/EFed_OhXoAIbFv0.jpg"/>
    <hyperlink ref="U178" r:id="rId280" display="https://pbs.twimg.com/media/EFiyPncWsAA5m_u.jpg"/>
    <hyperlink ref="U179" r:id="rId281" display="https://pbs.twimg.com/media/EFiyaPkWsAIy81q.jpg"/>
    <hyperlink ref="U180" r:id="rId282" display="https://pbs.twimg.com/media/EFiyh8kXkAAYsTl.jpg"/>
    <hyperlink ref="U181" r:id="rId283" display="https://pbs.twimg.com/media/EFiypjBXUAE_pvF.jpg"/>
    <hyperlink ref="U182" r:id="rId284" display="https://pbs.twimg.com/media/EFiyyFcWsAAWVCK.jpg"/>
    <hyperlink ref="U183" r:id="rId285" display="https://pbs.twimg.com/media/EFsK2gPWsAA9Sj9.png"/>
    <hyperlink ref="U184" r:id="rId286" display="https://pbs.twimg.com/media/EFshDcWX0AYlHyX.png"/>
    <hyperlink ref="U185" r:id="rId287" display="https://pbs.twimg.com/media/EFt2BiSXUAEgkL0.jpg"/>
    <hyperlink ref="U186" r:id="rId288" display="https://pbs.twimg.com/media/EFt2PcpXUAIPPAE.jpg"/>
    <hyperlink ref="U187" r:id="rId289" display="https://pbs.twimg.com/media/EFxewIDXYAE_riD.png"/>
    <hyperlink ref="U188" r:id="rId290" display="https://pbs.twimg.com/media/EFxe5vFWsAA2QBe.png"/>
    <hyperlink ref="U189" r:id="rId291" display="https://pbs.twimg.com/media/EFxfC-nWsAUicBd.png"/>
    <hyperlink ref="U190" r:id="rId292" display="https://pbs.twimg.com/media/EFxfMrzWwAEFmn_.png"/>
    <hyperlink ref="U191" r:id="rId293" display="https://pbs.twimg.com/media/EFxfcqnW4AADLTW.png"/>
    <hyperlink ref="U192" r:id="rId294" display="https://pbs.twimg.com/media/EFxfoTXWsAAQ_fR.png"/>
    <hyperlink ref="U193" r:id="rId295" display="https://pbs.twimg.com/media/EFxf5BbX0AA5Usi.png"/>
    <hyperlink ref="U194" r:id="rId296" display="https://pbs.twimg.com/media/EFxf-FvXoAAEsUX.png"/>
    <hyperlink ref="U195" r:id="rId297" display="https://pbs.twimg.com/media/EFxgIO7WoAELnzf.png"/>
    <hyperlink ref="U196" r:id="rId298" display="https://pbs.twimg.com/media/EFyD8GVXYAEsSC9.jpg"/>
    <hyperlink ref="U197" r:id="rId299" display="https://pbs.twimg.com/media/EFyEHGrWoAA9MOw.png"/>
    <hyperlink ref="U198" r:id="rId300" display="https://pbs.twimg.com/media/EFzAIdSXkAIg1zB.jpg"/>
    <hyperlink ref="U199" r:id="rId301" display="https://pbs.twimg.com/media/EFzAXpqW4AANh0w.jpg"/>
    <hyperlink ref="U200" r:id="rId302" display="https://pbs.twimg.com/media/EFzA91eW4AApQCh.jpg"/>
    <hyperlink ref="U201" r:id="rId303" display="https://pbs.twimg.com/media/EFzBLIKW4AE7QOi.jpg"/>
    <hyperlink ref="U202" r:id="rId304" display="https://pbs.twimg.com/media/EFzBVBmWkAAM3Jf.jpg"/>
    <hyperlink ref="U203" r:id="rId305" display="https://pbs.twimg.com/media/EFzBd2aXYAAYCBu.jpg"/>
    <hyperlink ref="U204" r:id="rId306" display="https://pbs.twimg.com/media/EFzBq9RWsAE9BWg.jpg"/>
    <hyperlink ref="U205" r:id="rId307" display="https://pbs.twimg.com/media/EFzBzAQU4AMxMc1.jpg"/>
    <hyperlink ref="U206" r:id="rId308" display="https://pbs.twimg.com/media/EF3M3MSWkAA0OMM.jpg"/>
    <hyperlink ref="U207" r:id="rId309" display="https://pbs.twimg.com/media/EF3M9u_XkAABXtw.jpg"/>
    <hyperlink ref="U208" r:id="rId310" display="https://pbs.twimg.com/media/EF3NYvmWwAUHOnN.jpg"/>
    <hyperlink ref="U209" r:id="rId311" display="https://pbs.twimg.com/media/EF3NnaWWwAAApN3.jpg"/>
    <hyperlink ref="U210" r:id="rId312" display="https://pbs.twimg.com/media/EF3NuM1XYAEReLx.jpg"/>
    <hyperlink ref="U211" r:id="rId313" display="https://pbs.twimg.com/media/EF4L2HIWkAACHUi.jpg"/>
    <hyperlink ref="U212" r:id="rId314" display="https://pbs.twimg.com/media/EF4MCT6XUAEVi5l.jpg"/>
    <hyperlink ref="U213" r:id="rId315" display="https://pbs.twimg.com/media/EF4MMBSWwAEkLTS.jpg"/>
    <hyperlink ref="U214" r:id="rId316" display="https://pbs.twimg.com/media/EF7p88zXkAAdpf-.png"/>
    <hyperlink ref="U215" r:id="rId317" display="https://pbs.twimg.com/media/EF7qTjFXUAAxQgX.png"/>
    <hyperlink ref="U216" r:id="rId318" display="https://pbs.twimg.com/media/EF7qZGgWoAAakoU.png"/>
    <hyperlink ref="U217" r:id="rId319" display="https://pbs.twimg.com/media/EF7qmByXoAA0ZlY.png"/>
    <hyperlink ref="U218" r:id="rId320" display="https://pbs.twimg.com/media/EF7qvYNXoAAfUu0.png"/>
    <hyperlink ref="V3" r:id="rId321" display="http://pbs.twimg.com/profile_images/902558217380569088/RgqFjsNR_normal.jpg"/>
    <hyperlink ref="V4" r:id="rId322" display="https://pbs.twimg.com/media/EFdSnExU0AIXgD3.jpg"/>
    <hyperlink ref="V5" r:id="rId323" display="http://pbs.twimg.com/profile_images/1139483403680735232/7Sc2etVq_normal.png"/>
    <hyperlink ref="V6" r:id="rId324" display="http://pbs.twimg.com/profile_images/813367594044588033/sKqbTg_C_normal.jpg"/>
    <hyperlink ref="V7" r:id="rId325" display="http://pbs.twimg.com/profile_images/2602191876/fblogonews_normal.jpg"/>
    <hyperlink ref="V8" r:id="rId326" display="https://pbs.twimg.com/media/EFiaJZ_XkAAtMrr.jpg"/>
    <hyperlink ref="V9" r:id="rId327" display="https://pbs.twimg.com/media/CfSvGS0UEAATyGR.jpg"/>
    <hyperlink ref="V10" r:id="rId328" display="https://pbs.twimg.com/media/CfSvGS0UEAATyGR.jpg"/>
    <hyperlink ref="V11" r:id="rId329" display="http://pbs.twimg.com/profile_images/378800000645849060/398a3c54ea975a5e66a35a1d7e5897cd_normal.jpeg"/>
    <hyperlink ref="V12" r:id="rId330" display="http://pbs.twimg.com/profile_images/378800000645849060/398a3c54ea975a5e66a35a1d7e5897cd_normal.jpeg"/>
    <hyperlink ref="V13" r:id="rId331" display="https://pbs.twimg.com/media/CgQy9qUUUAA12QT.png"/>
    <hyperlink ref="V14" r:id="rId332" display="http://pbs.twimg.com/profile_images/914499125458153472/3DQJwBfd_normal.jpg"/>
    <hyperlink ref="V15" r:id="rId333" display="https://pbs.twimg.com/media/EF0GvyYXkAAm77e.jpg"/>
    <hyperlink ref="V16" r:id="rId334" display="http://pbs.twimg.com/profile_images/378800000798772182/56314e6cababe6d6a4f08199cf2fe4b4_normal.png"/>
    <hyperlink ref="V17" r:id="rId335" display="http://pbs.twimg.com/profile_images/378800000798772182/56314e6cababe6d6a4f08199cf2fe4b4_normal.png"/>
    <hyperlink ref="V18" r:id="rId336" display="http://pbs.twimg.com/profile_images/1102966423746428930/0XObbRYl_normal.jpg"/>
    <hyperlink ref="V19" r:id="rId337" display="http://pbs.twimg.com/profile_images/727776560682545152/mzNSIbFe_normal.jpg"/>
    <hyperlink ref="V20" r:id="rId338" display="http://pbs.twimg.com/profile_images/727776560682545152/mzNSIbFe_normal.jpg"/>
    <hyperlink ref="V21" r:id="rId339" display="http://pbs.twimg.com/profile_images/727776560682545152/mzNSIbFe_normal.jpg"/>
    <hyperlink ref="V22" r:id="rId340" display="http://pbs.twimg.com/profile_images/727776560682545152/mzNSIbFe_normal.jpg"/>
    <hyperlink ref="V23" r:id="rId341" display="http://pbs.twimg.com/profile_images/1179414679703171075/BItjUZlD_normal.jpg"/>
    <hyperlink ref="V24" r:id="rId342" display="http://pbs.twimg.com/profile_images/724845343662301184/mUWLxHEX_normal.jpg"/>
    <hyperlink ref="V25" r:id="rId343" display="http://pbs.twimg.com/profile_images/1133879359138390016/ZzXzCPX1_normal.png"/>
    <hyperlink ref="V26" r:id="rId344" display="http://pbs.twimg.com/profile_images/1133879359138390016/ZzXzCPX1_normal.png"/>
    <hyperlink ref="V27" r:id="rId345" display="http://pbs.twimg.com/profile_images/1132914555997315072/nmhCxbrD_normal.png"/>
    <hyperlink ref="V28" r:id="rId346" display="http://pbs.twimg.com/profile_images/1132914555997315072/nmhCxbrD_normal.png"/>
    <hyperlink ref="V29" r:id="rId347" display="http://pbs.twimg.com/profile_images/799213750712680448/Qa_qbQC5_normal.jpg"/>
    <hyperlink ref="V30" r:id="rId348" display="http://pbs.twimg.com/profile_images/981047416353943552/8VlZKN_0_normal.jpg"/>
    <hyperlink ref="V31" r:id="rId349" display="http://pbs.twimg.com/profile_images/983221439414394880/ou0O2Zs5_normal.jpg"/>
    <hyperlink ref="V32" r:id="rId350" display="https://pbs.twimg.com/media/EF-KVbvUUAEyIQO.jpg"/>
    <hyperlink ref="V33" r:id="rId351" display="http://pbs.twimg.com/profile_images/739726848179965952/ggg4hsXb_normal.jpg"/>
    <hyperlink ref="V34" r:id="rId352" display="http://pbs.twimg.com/profile_images/739726848179965952/ggg4hsXb_normal.jpg"/>
    <hyperlink ref="V35" r:id="rId353" display="https://pbs.twimg.com/ext_tw_video_thumb/1179903069896810497/pu/img/tXcvnMf_SDtaLKQm.jpg"/>
    <hyperlink ref="V36" r:id="rId354" display="http://pbs.twimg.com/profile_images/1088712855950630912/gfQJUXic_normal.jpg"/>
    <hyperlink ref="V37" r:id="rId355" display="http://pbs.twimg.com/profile_images/1088712855950630912/gfQJUXic_normal.jpg"/>
    <hyperlink ref="V38" r:id="rId356" display="http://pbs.twimg.com/profile_images/1094687415774691328/u-JHm3K6_normal.jpg"/>
    <hyperlink ref="V39" r:id="rId357" display="http://pbs.twimg.com/profile_images/1094687415774691328/u-JHm3K6_normal.jpg"/>
    <hyperlink ref="V40" r:id="rId358" display="http://pbs.twimg.com/profile_images/1094687415774691328/u-JHm3K6_normal.jpg"/>
    <hyperlink ref="V41" r:id="rId359" display="http://pbs.twimg.com/profile_images/1094687415774691328/u-JHm3K6_normal.jpg"/>
    <hyperlink ref="V42" r:id="rId360" display="http://pbs.twimg.com/profile_images/1094687415774691328/u-JHm3K6_normal.jpg"/>
    <hyperlink ref="V43" r:id="rId361" display="http://pbs.twimg.com/profile_images/2313018695/yvw9x7dconij1v57qz63_normal.jpeg"/>
    <hyperlink ref="V44" r:id="rId362" display="http://pbs.twimg.com/profile_images/2313018695/yvw9x7dconij1v57qz63_normal.jpeg"/>
    <hyperlink ref="V45" r:id="rId363" display="http://pbs.twimg.com/profile_images/2313018695/yvw9x7dconij1v57qz63_normal.jpeg"/>
    <hyperlink ref="V46" r:id="rId364" display="http://pbs.twimg.com/profile_images/2313018695/yvw9x7dconij1v57qz63_normal.jpeg"/>
    <hyperlink ref="V47" r:id="rId365" display="http://pbs.twimg.com/profile_images/851513005821112322/RMjiTMuM_normal.jpg"/>
    <hyperlink ref="V48" r:id="rId366" display="http://pbs.twimg.com/profile_images/851513005821112322/RMjiTMuM_normal.jpg"/>
    <hyperlink ref="V49" r:id="rId367" display="http://pbs.twimg.com/profile_images/909832780426743808/g1O72ANW_normal.jpg"/>
    <hyperlink ref="V50" r:id="rId368" display="http://pbs.twimg.com/profile_images/909832780426743808/g1O72ANW_normal.jpg"/>
    <hyperlink ref="V51" r:id="rId369" display="http://pbs.twimg.com/profile_images/1038226889310175232/V-1Rjub0_normal.jpg"/>
    <hyperlink ref="V52" r:id="rId370" display="http://pbs.twimg.com/profile_images/1038226889310175232/V-1Rjub0_normal.jpg"/>
    <hyperlink ref="V53" r:id="rId371" display="http://pbs.twimg.com/profile_images/378800000208402079/971fd0d9703355d3536205c699b6a5c2_normal.jpeg"/>
    <hyperlink ref="V54" r:id="rId372" display="http://pbs.twimg.com/profile_images/378800000208402079/971fd0d9703355d3536205c699b6a5c2_normal.jpeg"/>
    <hyperlink ref="V55" r:id="rId373" display="http://pbs.twimg.com/profile_images/1161606500214812672/-yH6Otwu_normal.jpg"/>
    <hyperlink ref="V56" r:id="rId374" display="http://pbs.twimg.com/profile_images/1161606500214812672/-yH6Otwu_normal.jpg"/>
    <hyperlink ref="V57" r:id="rId375" display="http://pbs.twimg.com/profile_images/901438966511140864/LZrNYMwN_normal.jpg"/>
    <hyperlink ref="V58" r:id="rId376" display="http://pbs.twimg.com/profile_images/901438966511140864/LZrNYMwN_normal.jpg"/>
    <hyperlink ref="V59" r:id="rId377" display="http://pbs.twimg.com/profile_images/757859986341003264/KWPLGvh8_normal.jpg"/>
    <hyperlink ref="V60" r:id="rId378" display="http://pbs.twimg.com/profile_images/757859986341003264/KWPLGvh8_normal.jpg"/>
    <hyperlink ref="V61" r:id="rId379" display="http://pbs.twimg.com/profile_images/2370427839/kaado2sve90u2swc2l4r_normal.jpeg"/>
    <hyperlink ref="V62" r:id="rId380" display="https://pbs.twimg.com/ext_tw_video_thumb/1180017793246388224/pu/img/3db7fT82kyOQIgil.jpg"/>
    <hyperlink ref="V63" r:id="rId381" display="http://pbs.twimg.com/profile_images/2370427839/kaado2sve90u2swc2l4r_normal.jpeg"/>
    <hyperlink ref="V64" r:id="rId382" display="http://pbs.twimg.com/profile_images/2370427839/kaado2sve90u2swc2l4r_normal.jpeg"/>
    <hyperlink ref="V65" r:id="rId383" display="http://pbs.twimg.com/profile_images/1072839243033120768/QEYHJzWW_normal.jpg"/>
    <hyperlink ref="V66" r:id="rId384" display="http://pbs.twimg.com/profile_images/1072839243033120768/QEYHJzWW_normal.jpg"/>
    <hyperlink ref="V67" r:id="rId385" display="http://pbs.twimg.com/profile_images/1072839243033120768/QEYHJzWW_normal.jpg"/>
    <hyperlink ref="V68" r:id="rId386" display="http://pbs.twimg.com/profile_images/1180869574100733952/DVE_AmXF_normal.jpg"/>
    <hyperlink ref="V69" r:id="rId387" display="https://pbs.twimg.com/ext_tw_video_thumb/1174311113133109248/pu/img/stP6OYctydNj7llj.jpg"/>
    <hyperlink ref="V70" r:id="rId388" display="https://pbs.twimg.com/media/EFc81N_VAAEy-yt.jpg"/>
    <hyperlink ref="V71" r:id="rId389" display="https://pbs.twimg.com/media/EF2haLdW4AEeDl4.png"/>
    <hyperlink ref="V72" r:id="rId390" display="https://pbs.twimg.com/media/EF2kmeNU0AA6YOy.png"/>
    <hyperlink ref="V73" r:id="rId391" display="http://pbs.twimg.com/profile_images/1088712855950630912/gfQJUXic_normal.jpg"/>
    <hyperlink ref="V74" r:id="rId392" display="http://pbs.twimg.com/profile_images/1088712855950630912/gfQJUXic_normal.jpg"/>
    <hyperlink ref="V75" r:id="rId393" display="http://pbs.twimg.com/profile_images/1180871930020282369/B1CTqrVr_normal.jpg"/>
    <hyperlink ref="V76" r:id="rId394" display="http://pbs.twimg.com/profile_images/1180871930020282369/B1CTqrVr_normal.jpg"/>
    <hyperlink ref="V77" r:id="rId395" display="https://pbs.twimg.com/media/EGTe7SgU0AA310T.jpg"/>
    <hyperlink ref="V78" r:id="rId396" display="https://pbs.twimg.com/media/EF8Mp5vXYAArrCo.png"/>
    <hyperlink ref="V79" r:id="rId397" display="https://pbs.twimg.com/media/EF8M7YWWwAAP8y1.png"/>
    <hyperlink ref="V80" r:id="rId398" display="https://pbs.twimg.com/media/EF8XQ86W4AE9w53.png"/>
    <hyperlink ref="V81" r:id="rId399" display="https://pbs.twimg.com/media/EF9PkCSXUAES6mD.jpg"/>
    <hyperlink ref="V82" r:id="rId400" display="https://pbs.twimg.com/media/EF9PuNiXYAY8f7Z.jpg"/>
    <hyperlink ref="V83" r:id="rId401" display="https://pbs.twimg.com/media/EF9P3aJW4AITjwD.jpg"/>
    <hyperlink ref="V84" r:id="rId402" display="https://pbs.twimg.com/media/EF9QCktWoAEkawY.jpg"/>
    <hyperlink ref="V85" r:id="rId403" display="https://pbs.twimg.com/media/EF9QLcGW4AAmuI2.jpg"/>
    <hyperlink ref="V86" r:id="rId404" display="https://pbs.twimg.com/media/EGBRteNW4AAWeDv.png"/>
    <hyperlink ref="V87" r:id="rId405" display="https://pbs.twimg.com/media/EGBSPXjXYAAU5wC.png"/>
    <hyperlink ref="V88" r:id="rId406" display="https://pbs.twimg.com/media/EGBSkOqXkAEXkI6.png"/>
    <hyperlink ref="V89" r:id="rId407" display="https://pbs.twimg.com/media/EGBS9xpWoAA4a4M.png"/>
    <hyperlink ref="V90" r:id="rId408" display="https://pbs.twimg.com/media/EGBiCIWWoAAH62a.png"/>
    <hyperlink ref="V91" r:id="rId409" display="https://pbs.twimg.com/media/EGCzFl9X0AYPCTE.jpg"/>
    <hyperlink ref="V92" r:id="rId410" display="https://pbs.twimg.com/media/EGCzQg6W4AAWjyc.jpg"/>
    <hyperlink ref="V93" r:id="rId411" display="https://pbs.twimg.com/media/EGCzcOLWkAIIECH.jpg"/>
    <hyperlink ref="V94" r:id="rId412" display="https://pbs.twimg.com/media/EGGmrzwWsAAnbin.jpg"/>
    <hyperlink ref="V95" r:id="rId413" display="https://pbs.twimg.com/media/EGGmxB5W4AEnaAm.jpg"/>
    <hyperlink ref="V96" r:id="rId414" display="https://pbs.twimg.com/media/EGGm0wyWoAINTHw.jpg"/>
    <hyperlink ref="V97" r:id="rId415" display="https://pbs.twimg.com/media/EGGm5dfXYAAGw8g.jpg"/>
    <hyperlink ref="V98" r:id="rId416" display="https://pbs.twimg.com/media/EGHEMRWWoAEVx1P.jpg"/>
    <hyperlink ref="V99" r:id="rId417" display="https://pbs.twimg.com/media/EGQKu7dW4AIKG0g.png"/>
    <hyperlink ref="V100" r:id="rId418" display="https://pbs.twimg.com/media/EGQnt-XXoAIlnnJ.png"/>
    <hyperlink ref="V101" r:id="rId419" display="https://pbs.twimg.com/media/EGQ9jyBXYAExd49.png"/>
    <hyperlink ref="V102" r:id="rId420" display="https://pbs.twimg.com/media/EGQ9uu1W4AA8bV6.png"/>
    <hyperlink ref="V103" r:id="rId421" display="https://pbs.twimg.com/media/EGR9bYZW4AEFnht.jpg"/>
    <hyperlink ref="V104" r:id="rId422" display="https://pbs.twimg.com/media/EGVa3CiXYAIDYBQ.png"/>
    <hyperlink ref="V105" r:id="rId423" display="https://pbs.twimg.com/media/EGVbBvFX0AEMIX9.png"/>
    <hyperlink ref="V106" r:id="rId424" display="https://pbs.twimg.com/media/EGVbQelXYAEdIF_.png"/>
    <hyperlink ref="V107" r:id="rId425" display="https://pbs.twimg.com/media/EGWDiCEXYAA0kDZ.png"/>
    <hyperlink ref="V108" r:id="rId426" display="https://pbs.twimg.com/media/EGXGVYUWwAI2COl.jpg"/>
    <hyperlink ref="V109" r:id="rId427" display="https://pbs.twimg.com/media/EGXGnM2XkAERqw7.jpg"/>
    <hyperlink ref="V110" r:id="rId428" display="https://pbs.twimg.com/media/EGXHE7iW4AEQQlA.jpg"/>
    <hyperlink ref="V111" r:id="rId429" display="https://pbs.twimg.com/media/EGXHSPiXUAEBsJr.jpg"/>
    <hyperlink ref="V112" r:id="rId430" display="https://pbs.twimg.com/media/EGXHcS0X0AYjqY7.jpg"/>
    <hyperlink ref="V113" r:id="rId431" display="https://pbs.twimg.com/media/EGXHq4wX0AEO83j.jpg"/>
    <hyperlink ref="V114" r:id="rId432" display="https://pbs.twimg.com/media/EF8Mp5vXYAArrCo.png"/>
    <hyperlink ref="V115" r:id="rId433" display="https://pbs.twimg.com/media/EF8M7YWWwAAP8y1.png"/>
    <hyperlink ref="V116" r:id="rId434" display="https://pbs.twimg.com/media/EF8XQ86W4AE9w53.png"/>
    <hyperlink ref="V117" r:id="rId435" display="https://pbs.twimg.com/media/EF9PkCSXUAES6mD.jpg"/>
    <hyperlink ref="V118" r:id="rId436" display="https://pbs.twimg.com/media/EF9PuNiXYAY8f7Z.jpg"/>
    <hyperlink ref="V119" r:id="rId437" display="https://pbs.twimg.com/media/EF9P3aJW4AITjwD.jpg"/>
    <hyperlink ref="V120" r:id="rId438" display="https://pbs.twimg.com/media/EF9QCktWoAEkawY.jpg"/>
    <hyperlink ref="V121" r:id="rId439" display="https://pbs.twimg.com/media/EF9QLcGW4AAmuI2.jpg"/>
    <hyperlink ref="V122" r:id="rId440" display="https://pbs.twimg.com/media/EGBRteNW4AAWeDv.png"/>
    <hyperlink ref="V123" r:id="rId441" display="https://pbs.twimg.com/media/EGBSPXjXYAAU5wC.png"/>
    <hyperlink ref="V124" r:id="rId442" display="https://pbs.twimg.com/media/EGBSkOqXkAEXkI6.png"/>
    <hyperlink ref="V125" r:id="rId443" display="https://pbs.twimg.com/media/EGBS9xpWoAA4a4M.png"/>
    <hyperlink ref="V126" r:id="rId444" display="https://pbs.twimg.com/media/EGBiCIWWoAAH62a.png"/>
    <hyperlink ref="V127" r:id="rId445" display="https://pbs.twimg.com/media/EGCzFl9X0AYPCTE.jpg"/>
    <hyperlink ref="V128" r:id="rId446" display="https://pbs.twimg.com/media/EGCzQg6W4AAWjyc.jpg"/>
    <hyperlink ref="V129" r:id="rId447" display="https://pbs.twimg.com/media/EGCzcOLWkAIIECH.jpg"/>
    <hyperlink ref="V130" r:id="rId448" display="https://pbs.twimg.com/media/EGGmrzwWsAAnbin.jpg"/>
    <hyperlink ref="V131" r:id="rId449" display="https://pbs.twimg.com/media/EGGmxB5W4AEnaAm.jpg"/>
    <hyperlink ref="V132" r:id="rId450" display="https://pbs.twimg.com/media/EGGm0wyWoAINTHw.jpg"/>
    <hyperlink ref="V133" r:id="rId451" display="https://pbs.twimg.com/media/EGGm5dfXYAAGw8g.jpg"/>
    <hyperlink ref="V134" r:id="rId452" display="https://pbs.twimg.com/media/EGHEMRWWoAEVx1P.jpg"/>
    <hyperlink ref="V135" r:id="rId453" display="https://pbs.twimg.com/media/EGQKu7dW4AIKG0g.png"/>
    <hyperlink ref="V136" r:id="rId454" display="https://pbs.twimg.com/media/EGQnt-XXoAIlnnJ.png"/>
    <hyperlink ref="V137" r:id="rId455" display="https://pbs.twimg.com/media/EGQ9jyBXYAExd49.png"/>
    <hyperlink ref="V138" r:id="rId456" display="https://pbs.twimg.com/media/EGQ9uu1W4AA8bV6.png"/>
    <hyperlink ref="V139" r:id="rId457" display="https://pbs.twimg.com/media/EGR9bYZW4AEFnht.jpg"/>
    <hyperlink ref="V140" r:id="rId458" display="https://pbs.twimg.com/media/EGVa3CiXYAIDYBQ.png"/>
    <hyperlink ref="V141" r:id="rId459" display="https://pbs.twimg.com/media/EGVbBvFX0AEMIX9.png"/>
    <hyperlink ref="V142" r:id="rId460" display="https://pbs.twimg.com/media/EGVbQelXYAEdIF_.png"/>
    <hyperlink ref="V143" r:id="rId461" display="https://pbs.twimg.com/media/EGWDiCEXYAA0kDZ.png"/>
    <hyperlink ref="V144" r:id="rId462" display="https://pbs.twimg.com/media/EGXGVYUWwAI2COl.jpg"/>
    <hyperlink ref="V145" r:id="rId463" display="https://pbs.twimg.com/media/EGXGnM2XkAERqw7.jpg"/>
    <hyperlink ref="V146" r:id="rId464" display="https://pbs.twimg.com/media/EGXHE7iW4AEQQlA.jpg"/>
    <hyperlink ref="V147" r:id="rId465" display="https://pbs.twimg.com/media/EGXHSPiXUAEBsJr.jpg"/>
    <hyperlink ref="V148" r:id="rId466" display="https://pbs.twimg.com/media/EGXHcS0X0AYjqY7.jpg"/>
    <hyperlink ref="V149" r:id="rId467" display="https://pbs.twimg.com/media/EGXHq4wX0AEO83j.jpg"/>
    <hyperlink ref="V150" r:id="rId468" display="https://pbs.twimg.com/media/EFTHc4RW4AAauD9.jpg"/>
    <hyperlink ref="V151" r:id="rId469" display="https://pbs.twimg.com/media/EFTHk5qXYAIx6Ph.jpg"/>
    <hyperlink ref="V152" r:id="rId470" display="https://pbs.twimg.com/media/EFTHqJOX4AAgPqf.jpg"/>
    <hyperlink ref="V153" r:id="rId471" display="https://pbs.twimg.com/media/EFTHurYX4AAw30O.jpg"/>
    <hyperlink ref="V154" r:id="rId472" display="https://pbs.twimg.com/media/EFTHyfLXUAEaU1d.jpg"/>
    <hyperlink ref="V155" r:id="rId473" display="https://pbs.twimg.com/media/EFUMUY9XsAE-xta.jpg"/>
    <hyperlink ref="V156" r:id="rId474" display="https://pbs.twimg.com/media/EFUMa1IXoAIVvne.jpg"/>
    <hyperlink ref="V157" r:id="rId475" display="https://pbs.twimg.com/media/EFUMt7kX4AUAKoz.jpg"/>
    <hyperlink ref="V158" r:id="rId476" display="https://pbs.twimg.com/media/EFUMz6kXkAYE7dW.jpg"/>
    <hyperlink ref="V159" r:id="rId477" display="https://pbs.twimg.com/media/EFUM74tX4AEkzeE.jpg"/>
    <hyperlink ref="V160" r:id="rId478" display="https://pbs.twimg.com/media/EFXmMwPXkAIQ64y.png"/>
    <hyperlink ref="V161" r:id="rId479" display="https://pbs.twimg.com/media/EFXmWIcWkAAev2d.png"/>
    <hyperlink ref="V162" r:id="rId480" display="https://pbs.twimg.com/media/EFXmkYXXoAIrna0.png"/>
    <hyperlink ref="V163" r:id="rId481" display="https://pbs.twimg.com/media/EFYRROWXYAAPVsH.png"/>
    <hyperlink ref="V164" r:id="rId482" display="https://pbs.twimg.com/media/EFYRp1XXYAEoLvp.jpg"/>
    <hyperlink ref="V165" r:id="rId483" display="https://pbs.twimg.com/media/EFZWBpQXYAc70N_.jpg"/>
    <hyperlink ref="V166" r:id="rId484" display="https://pbs.twimg.com/media/EFZWMuQXsAU-4kd.jpg"/>
    <hyperlink ref="V167" r:id="rId485" display="https://pbs.twimg.com/media/EFZWV8zXkAE0Xb1.jpg"/>
    <hyperlink ref="V168" r:id="rId486" display="https://pbs.twimg.com/media/EFZWiLuWsAAlGrZ.jpg"/>
    <hyperlink ref="V169" r:id="rId487" display="https://pbs.twimg.com/media/EFZWqjwXsAAhSHH.jpg"/>
    <hyperlink ref="V170" r:id="rId488" display="https://pbs.twimg.com/media/EFZW3oUX4AA7v37.jpg"/>
    <hyperlink ref="V171" r:id="rId489" display="https://pbs.twimg.com/media/EFZXDffWkAAAP4L.jpg"/>
    <hyperlink ref="V172" r:id="rId490" display="https://pbs.twimg.com/media/EFZXMntXUAEaI71.jpg"/>
    <hyperlink ref="V173" r:id="rId491" display="https://pbs.twimg.com/media/EFdT5paUUAEdNIN.png"/>
    <hyperlink ref="V174" r:id="rId492" display="https://pbs.twimg.com/media/EFednExXoAEh4h5.jpg"/>
    <hyperlink ref="V175" r:id="rId493" display="https://pbs.twimg.com/media/EFedvA_WoAIehxJ.jpg"/>
    <hyperlink ref="V176" r:id="rId494" display="https://pbs.twimg.com/media/EFed4tSWwAAS_me.jpg"/>
    <hyperlink ref="V177" r:id="rId495" display="https://pbs.twimg.com/media/EFed_OhXoAIbFv0.jpg"/>
    <hyperlink ref="V178" r:id="rId496" display="https://pbs.twimg.com/media/EFiyPncWsAA5m_u.jpg"/>
    <hyperlink ref="V179" r:id="rId497" display="https://pbs.twimg.com/media/EFiyaPkWsAIy81q.jpg"/>
    <hyperlink ref="V180" r:id="rId498" display="https://pbs.twimg.com/media/EFiyh8kXkAAYsTl.jpg"/>
    <hyperlink ref="V181" r:id="rId499" display="https://pbs.twimg.com/media/EFiypjBXUAE_pvF.jpg"/>
    <hyperlink ref="V182" r:id="rId500" display="https://pbs.twimg.com/media/EFiyyFcWsAAWVCK.jpg"/>
    <hyperlink ref="V183" r:id="rId501" display="https://pbs.twimg.com/media/EFsK2gPWsAA9Sj9.png"/>
    <hyperlink ref="V184" r:id="rId502" display="https://pbs.twimg.com/media/EFshDcWX0AYlHyX.png"/>
    <hyperlink ref="V185" r:id="rId503" display="https://pbs.twimg.com/media/EFt2BiSXUAEgkL0.jpg"/>
    <hyperlink ref="V186" r:id="rId504" display="https://pbs.twimg.com/media/EFt2PcpXUAIPPAE.jpg"/>
    <hyperlink ref="V187" r:id="rId505" display="https://pbs.twimg.com/media/EFxewIDXYAE_riD.png"/>
    <hyperlink ref="V188" r:id="rId506" display="https://pbs.twimg.com/media/EFxe5vFWsAA2QBe.png"/>
    <hyperlink ref="V189" r:id="rId507" display="https://pbs.twimg.com/media/EFxfC-nWsAUicBd.png"/>
    <hyperlink ref="V190" r:id="rId508" display="https://pbs.twimg.com/media/EFxfMrzWwAEFmn_.png"/>
    <hyperlink ref="V191" r:id="rId509" display="https://pbs.twimg.com/media/EFxfcqnW4AADLTW.png"/>
    <hyperlink ref="V192" r:id="rId510" display="https://pbs.twimg.com/media/EFxfoTXWsAAQ_fR.png"/>
    <hyperlink ref="V193" r:id="rId511" display="https://pbs.twimg.com/media/EFxf5BbX0AA5Usi.png"/>
    <hyperlink ref="V194" r:id="rId512" display="https://pbs.twimg.com/media/EFxf-FvXoAAEsUX.png"/>
    <hyperlink ref="V195" r:id="rId513" display="https://pbs.twimg.com/media/EFxgIO7WoAELnzf.png"/>
    <hyperlink ref="V196" r:id="rId514" display="https://pbs.twimg.com/media/EFyD8GVXYAEsSC9.jpg"/>
    <hyperlink ref="V197" r:id="rId515" display="https://pbs.twimg.com/media/EFyEHGrWoAA9MOw.png"/>
    <hyperlink ref="V198" r:id="rId516" display="https://pbs.twimg.com/media/EFzAIdSXkAIg1zB.jpg"/>
    <hyperlink ref="V199" r:id="rId517" display="https://pbs.twimg.com/media/EFzAXpqW4AANh0w.jpg"/>
    <hyperlink ref="V200" r:id="rId518" display="https://pbs.twimg.com/media/EFzA91eW4AApQCh.jpg"/>
    <hyperlink ref="V201" r:id="rId519" display="https://pbs.twimg.com/media/EFzBLIKW4AE7QOi.jpg"/>
    <hyperlink ref="V202" r:id="rId520" display="https://pbs.twimg.com/media/EFzBVBmWkAAM3Jf.jpg"/>
    <hyperlink ref="V203" r:id="rId521" display="https://pbs.twimg.com/media/EFzBd2aXYAAYCBu.jpg"/>
    <hyperlink ref="V204" r:id="rId522" display="https://pbs.twimg.com/media/EFzBq9RWsAE9BWg.jpg"/>
    <hyperlink ref="V205" r:id="rId523" display="https://pbs.twimg.com/media/EFzBzAQU4AMxMc1.jpg"/>
    <hyperlink ref="V206" r:id="rId524" display="https://pbs.twimg.com/media/EF3M3MSWkAA0OMM.jpg"/>
    <hyperlink ref="V207" r:id="rId525" display="https://pbs.twimg.com/media/EF3M9u_XkAABXtw.jpg"/>
    <hyperlink ref="V208" r:id="rId526" display="https://pbs.twimg.com/media/EF3NYvmWwAUHOnN.jpg"/>
    <hyperlink ref="V209" r:id="rId527" display="https://pbs.twimg.com/media/EF3NnaWWwAAApN3.jpg"/>
    <hyperlink ref="V210" r:id="rId528" display="https://pbs.twimg.com/media/EF3NuM1XYAEReLx.jpg"/>
    <hyperlink ref="V211" r:id="rId529" display="https://pbs.twimg.com/media/EF4L2HIWkAACHUi.jpg"/>
    <hyperlink ref="V212" r:id="rId530" display="https://pbs.twimg.com/media/EF4MCT6XUAEVi5l.jpg"/>
    <hyperlink ref="V213" r:id="rId531" display="https://pbs.twimg.com/media/EF4MMBSWwAEkLTS.jpg"/>
    <hyperlink ref="V214" r:id="rId532" display="https://pbs.twimg.com/media/EF7p88zXkAAdpf-.png"/>
    <hyperlink ref="V215" r:id="rId533" display="https://pbs.twimg.com/media/EF7qTjFXUAAxQgX.png"/>
    <hyperlink ref="V216" r:id="rId534" display="https://pbs.twimg.com/media/EF7qZGgWoAAakoU.png"/>
    <hyperlink ref="V217" r:id="rId535" display="https://pbs.twimg.com/media/EF7qmByXoAA0ZlY.png"/>
    <hyperlink ref="V218" r:id="rId536" display="https://pbs.twimg.com/media/EF7qvYNXoAAfUu0.png"/>
    <hyperlink ref="X3" r:id="rId537" display="https://twitter.com/#!/anitabakian/status/1177146969225121792"/>
    <hyperlink ref="X4" r:id="rId538" display="https://twitter.com/#!/spashazade/status/1177500666295549953"/>
    <hyperlink ref="X5" r:id="rId539" display="https://twitter.com/#!/faridgahramanov/status/1177509700994097152"/>
    <hyperlink ref="X6" r:id="rId540" display="https://twitter.com/#!/elmeddinbehbud/status/1177561503349825536"/>
    <hyperlink ref="X7" r:id="rId541" display="https://twitter.com/#!/newtimes_az/status/1177601628632948737"/>
    <hyperlink ref="X8" r:id="rId542" display="https://twitter.com/#!/hayatskinfo1/status/1177860795985739777"/>
    <hyperlink ref="X9" r:id="rId543" display="https://twitter.com/#!/narenonar/status/717390775802335232"/>
    <hyperlink ref="X10" r:id="rId544" display="https://twitter.com/#!/eminn998/status/1177876194022305792"/>
    <hyperlink ref="X11" r:id="rId545" display="https://twitter.com/#!/micfo35/status/1177937298819813376"/>
    <hyperlink ref="X12" r:id="rId546" display="https://twitter.com/#!/micfo35/status/1177937456349491203"/>
    <hyperlink ref="X13" r:id="rId547" display="https://twitter.com/#!/ukrainik/status/721757876428013569"/>
    <hyperlink ref="X14" r:id="rId548" display="https://twitter.com/#!/ukrainik/status/1178155223057129472"/>
    <hyperlink ref="X15" r:id="rId549" display="https://twitter.com/#!/karvacharmath/status/1179106113523990534"/>
    <hyperlink ref="X16" r:id="rId550" display="https://twitter.com/#!/vmakenas/status/1179106561450528768"/>
    <hyperlink ref="X17" r:id="rId551" display="https://twitter.com/#!/vmakenas/status/1179106561450528768"/>
    <hyperlink ref="X18" r:id="rId552" display="https://twitter.com/#!/vuqarm/status/1179293032811769861"/>
    <hyperlink ref="X19" r:id="rId553" display="https://twitter.com/#!/azembiran/status/1177509711567998976"/>
    <hyperlink ref="X20" r:id="rId554" display="https://twitter.com/#!/azembiran/status/1179391252938276866"/>
    <hyperlink ref="X21" r:id="rId555" display="https://twitter.com/#!/azembiran/status/1179393153041870848"/>
    <hyperlink ref="X22" r:id="rId556" display="https://twitter.com/#!/azembiran/status/1179393165738024968"/>
    <hyperlink ref="X23" r:id="rId557" display="https://twitter.com/#!/aynurnargis/status/1179414914642907144"/>
    <hyperlink ref="X24" r:id="rId558" display="https://twitter.com/#!/azembkorea/status/1179594227023376384"/>
    <hyperlink ref="X25" r:id="rId559" display="https://twitter.com/#!/mammadli_t/status/1179659517291827200"/>
    <hyperlink ref="X26" r:id="rId560" display="https://twitter.com/#!/mammadli_t/status/1179708402852909056"/>
    <hyperlink ref="X27" r:id="rId561" display="https://twitter.com/#!/leilaenazvision/status/1179654850952515585"/>
    <hyperlink ref="X28" r:id="rId562" display="https://twitter.com/#!/leilaenazvision/status/1179708540946128897"/>
    <hyperlink ref="X29" r:id="rId563" display="https://twitter.com/#!/elmindaaliewa/status/1179708623041302528"/>
    <hyperlink ref="X30" r:id="rId564" display="https://twitter.com/#!/guluzah92/status/1179708627642441729"/>
    <hyperlink ref="X31" r:id="rId565" display="https://twitter.com/#!/currentnews_en/status/1179735751828889606"/>
    <hyperlink ref="X32" r:id="rId566" display="https://twitter.com/#!/nkobserver/status/1179814038487781376"/>
    <hyperlink ref="X33" r:id="rId567" display="https://twitter.com/#!/_saltus/status/1176800442812178433"/>
    <hyperlink ref="X34" r:id="rId568" display="https://twitter.com/#!/_saltus/status/1179831485400047621"/>
    <hyperlink ref="X35" r:id="rId569" display="https://twitter.com/#!/mirzayev1386/status/1179903331604598785"/>
    <hyperlink ref="X36" r:id="rId570" display="https://twitter.com/#!/voicekarabakh/status/1180015209555140608"/>
    <hyperlink ref="X37" r:id="rId571" display="https://twitter.com/#!/voicekarabakh/status/1180015209555140608"/>
    <hyperlink ref="X38" r:id="rId572" display="https://twitter.com/#!/elsanagalar/status/1177508903371694080"/>
    <hyperlink ref="X39" r:id="rId573" display="https://twitter.com/#!/elsanagalar/status/1179293967520866304"/>
    <hyperlink ref="X40" r:id="rId574" display="https://twitter.com/#!/elsanagalar/status/1179294133434892288"/>
    <hyperlink ref="X41" r:id="rId575" display="https://twitter.com/#!/elsanagalar/status/1180018330192809984"/>
    <hyperlink ref="X42" r:id="rId576" display="https://twitter.com/#!/elsanagalar/status/1180018330192809984"/>
    <hyperlink ref="X43" r:id="rId577" display="https://twitter.com/#!/nargizxelef/status/1179912172966727686"/>
    <hyperlink ref="X44" r:id="rId578" display="https://twitter.com/#!/nargizxelef/status/1179912172966727686"/>
    <hyperlink ref="X45" r:id="rId579" display="https://twitter.com/#!/nargizxelef/status/1179975290874978304"/>
    <hyperlink ref="X46" r:id="rId580" display="https://twitter.com/#!/nargizxelef/status/1180041218434244609"/>
    <hyperlink ref="X47" r:id="rId581" display="https://twitter.com/#!/azeri_voice/status/1180050960464453632"/>
    <hyperlink ref="X48" r:id="rId582" display="https://twitter.com/#!/azeri_voice/status/1180050960464453632"/>
    <hyperlink ref="X49" r:id="rId583" display="https://twitter.com/#!/azambassadefr/status/1180062592842252288"/>
    <hyperlink ref="X50" r:id="rId584" display="https://twitter.com/#!/azambassadefr/status/1180062592842252288"/>
    <hyperlink ref="X51" r:id="rId585" display="https://twitter.com/#!/frazdialogue/status/1180064354563235840"/>
    <hyperlink ref="X52" r:id="rId586" display="https://twitter.com/#!/frazdialogue/status/1180064354563235840"/>
    <hyperlink ref="X53" r:id="rId587" display="https://twitter.com/#!/azembgermany/status/1180066457763360768"/>
    <hyperlink ref="X54" r:id="rId588" display="https://twitter.com/#!/azembgermany/status/1180066457763360768"/>
    <hyperlink ref="X55" r:id="rId589" display="https://twitter.com/#!/detoma7o/status/1180071154142388225"/>
    <hyperlink ref="X56" r:id="rId590" display="https://twitter.com/#!/detoma7o/status/1180071154142388225"/>
    <hyperlink ref="X57" r:id="rId591" display="https://twitter.com/#!/seymur66723636/status/1180071654384422912"/>
    <hyperlink ref="X58" r:id="rId592" display="https://twitter.com/#!/seymur66723636/status/1180071654384422912"/>
    <hyperlink ref="X59" r:id="rId593" display="https://twitter.com/#!/azvisionen/status/1179493324874539009"/>
    <hyperlink ref="X60" r:id="rId594" display="https://twitter.com/#!/azvisionen/status/1179708109486542848"/>
    <hyperlink ref="X61" r:id="rId595" display="https://twitter.com/#!/toptweetsaz/status/1179764333150113793"/>
    <hyperlink ref="X62" r:id="rId596" display="https://twitter.com/#!/voicekarabakh/status/1180017901589422080"/>
    <hyperlink ref="X63" r:id="rId597" display="https://twitter.com/#!/toptweetsaz/status/1180096565362528257"/>
    <hyperlink ref="X64" r:id="rId598" display="https://twitter.com/#!/toptweetsaz/status/1180096565362528257"/>
    <hyperlink ref="X65" r:id="rId599" display="https://twitter.com/#!/hnikogh/status/1179805388151169027"/>
    <hyperlink ref="X66" r:id="rId600" display="https://twitter.com/#!/hnikogh/status/1180073629129805824"/>
    <hyperlink ref="X67" r:id="rId601" display="https://twitter.com/#!/hnikogh/status/1180139909157396481"/>
    <hyperlink ref="X68" r:id="rId602" display="https://twitter.com/#!/_aziza_abasova_/status/1180182005511835654"/>
    <hyperlink ref="X69" r:id="rId603" display="https://twitter.com/#!/voicekarabakh/status/1174311346822946816"/>
    <hyperlink ref="X70" r:id="rId604" display="https://twitter.com/#!/voicekarabakh/status/1177476719554383872"/>
    <hyperlink ref="X71" r:id="rId605" display="https://twitter.com/#!/voicekarabakh/status/1179276166227746817"/>
    <hyperlink ref="X72" r:id="rId606" display="https://twitter.com/#!/voicekarabakh/status/1179279670568718336"/>
    <hyperlink ref="X73" r:id="rId607" display="https://twitter.com/#!/voicekarabakh/status/1179285674530410496"/>
    <hyperlink ref="X74" r:id="rId608" display="https://twitter.com/#!/voicekarabakh/status/1179288708241133569"/>
    <hyperlink ref="X75" r:id="rId609" display="https://twitter.com/#!/ahsan_jehangir/status/1178629221721268224"/>
    <hyperlink ref="X76" r:id="rId610" display="https://twitter.com/#!/ahsan_jehangir/status/1180199437261529088"/>
    <hyperlink ref="X77" r:id="rId611" display="https://twitter.com/#!/_hairapetian_i/status/1181314202474078213"/>
    <hyperlink ref="X78" r:id="rId612" display="https://twitter.com/#!/hayatskinfo/status/1179675561091842048"/>
    <hyperlink ref="X79" r:id="rId613" display="https://twitter.com/#!/hayatskinfo/status/1179675858845540352"/>
    <hyperlink ref="X80" r:id="rId614" display="https://twitter.com/#!/hayatskinfo/status/1179687225111597056"/>
    <hyperlink ref="X81" r:id="rId615" display="https://twitter.com/#!/hayatskinfo/status/1179749117674901508"/>
    <hyperlink ref="X82" r:id="rId616" display="https://twitter.com/#!/hayatskinfo/status/1179749289721040898"/>
    <hyperlink ref="X83" r:id="rId617" display="https://twitter.com/#!/hayatskinfo/status/1179749447779209217"/>
    <hyperlink ref="X84" r:id="rId618" display="https://twitter.com/#!/hayatskinfo/status/1179749639710486528"/>
    <hyperlink ref="X85" r:id="rId619" display="https://twitter.com/#!/hayatskinfo/status/1179749789849788417"/>
    <hyperlink ref="X86" r:id="rId620" display="https://twitter.com/#!/hayatskinfo/status/1180032969899151360"/>
    <hyperlink ref="X87" r:id="rId621" display="https://twitter.com/#!/hayatskinfo/status/1180033545907003393"/>
    <hyperlink ref="X88" r:id="rId622" display="https://twitter.com/#!/hayatskinfo/status/1180033902997594117"/>
    <hyperlink ref="X89" r:id="rId623" display="https://twitter.com/#!/hayatskinfo/status/1180034347346337792"/>
    <hyperlink ref="X90" r:id="rId624" display="https://twitter.com/#!/hayatskinfo/status/1180050906596945920"/>
    <hyperlink ref="X91" r:id="rId625" display="https://twitter.com/#!/hayatskinfo/status/1180140016468664325"/>
    <hyperlink ref="X92" r:id="rId626" display="https://twitter.com/#!/hayatskinfo/status/1180140202834190337"/>
    <hyperlink ref="X93" r:id="rId627" display="https://twitter.com/#!/hayatskinfo/status/1180140404815138816"/>
    <hyperlink ref="X94" r:id="rId628" display="https://twitter.com/#!/hayatskinfo/status/1180407856803323904"/>
    <hyperlink ref="X95" r:id="rId629" display="https://twitter.com/#!/hayatskinfo/status/1180407944707559425"/>
    <hyperlink ref="X96" r:id="rId630" display="https://twitter.com/#!/hayatskinfo/status/1180408007211077632"/>
    <hyperlink ref="X97" r:id="rId631" display="https://twitter.com/#!/hayatskinfo/status/1180408088739942400"/>
    <hyperlink ref="X98" r:id="rId632" display="https://twitter.com/#!/hayatskinfo/status/1180440297978896384"/>
    <hyperlink ref="X99" r:id="rId633" display="https://twitter.com/#!/hayatskinfo/status/1181080822532718595"/>
    <hyperlink ref="X100" r:id="rId634" display="https://twitter.com/#!/hayatskinfo/status/1181112692318314497"/>
    <hyperlink ref="X101" r:id="rId635" display="https://twitter.com/#!/hayatskinfo/status/1181136709813243904"/>
    <hyperlink ref="X102" r:id="rId636" display="https://twitter.com/#!/hayatskinfo/status/1181136892080852992"/>
    <hyperlink ref="X103" r:id="rId637" display="https://twitter.com/#!/hayatskinfo/status/1181206916963405825"/>
    <hyperlink ref="X104" r:id="rId638" display="https://twitter.com/#!/hayatskinfo/status/1181450395035619328"/>
    <hyperlink ref="X105" r:id="rId639" display="https://twitter.com/#!/hayatskinfo/status/1181450578519613440"/>
    <hyperlink ref="X106" r:id="rId640" display="https://twitter.com/#!/hayatskinfo/status/1181450831444500482"/>
    <hyperlink ref="X107" r:id="rId641" display="https://twitter.com/#!/hayatskinfo/status/1181495126675349504"/>
    <hyperlink ref="X108" r:id="rId642" display="https://twitter.com/#!/hayatskinfo/status/1181568555000705025"/>
    <hyperlink ref="X109" r:id="rId643" display="https://twitter.com/#!/hayatskinfo/status/1181568859310043138"/>
    <hyperlink ref="X110" r:id="rId644" display="https://twitter.com/#!/hayatskinfo/status/1181569370096619520"/>
    <hyperlink ref="X111" r:id="rId645" display="https://twitter.com/#!/hayatskinfo/status/1181569598753255427"/>
    <hyperlink ref="X112" r:id="rId646" display="https://twitter.com/#!/hayatskinfo/status/1181569772313616389"/>
    <hyperlink ref="X113" r:id="rId647" display="https://twitter.com/#!/hayatskinfo/status/1181570021954338820"/>
    <hyperlink ref="X114" r:id="rId648" display="https://twitter.com/#!/hayatskinfo/status/1179675561091842048"/>
    <hyperlink ref="X115" r:id="rId649" display="https://twitter.com/#!/hayatskinfo/status/1179675858845540352"/>
    <hyperlink ref="X116" r:id="rId650" display="https://twitter.com/#!/hayatskinfo/status/1179687225111597056"/>
    <hyperlink ref="X117" r:id="rId651" display="https://twitter.com/#!/hayatskinfo/status/1179749117674901508"/>
    <hyperlink ref="X118" r:id="rId652" display="https://twitter.com/#!/hayatskinfo/status/1179749289721040898"/>
    <hyperlink ref="X119" r:id="rId653" display="https://twitter.com/#!/hayatskinfo/status/1179749447779209217"/>
    <hyperlink ref="X120" r:id="rId654" display="https://twitter.com/#!/hayatskinfo/status/1179749639710486528"/>
    <hyperlink ref="X121" r:id="rId655" display="https://twitter.com/#!/hayatskinfo/status/1179749789849788417"/>
    <hyperlink ref="X122" r:id="rId656" display="https://twitter.com/#!/hayatskinfo/status/1180032969899151360"/>
    <hyperlink ref="X123" r:id="rId657" display="https://twitter.com/#!/hayatskinfo/status/1180033545907003393"/>
    <hyperlink ref="X124" r:id="rId658" display="https://twitter.com/#!/hayatskinfo/status/1180033902997594117"/>
    <hyperlink ref="X125" r:id="rId659" display="https://twitter.com/#!/hayatskinfo/status/1180034347346337792"/>
    <hyperlink ref="X126" r:id="rId660" display="https://twitter.com/#!/hayatskinfo/status/1180050906596945920"/>
    <hyperlink ref="X127" r:id="rId661" display="https://twitter.com/#!/hayatskinfo/status/1180140016468664325"/>
    <hyperlink ref="X128" r:id="rId662" display="https://twitter.com/#!/hayatskinfo/status/1180140202834190337"/>
    <hyperlink ref="X129" r:id="rId663" display="https://twitter.com/#!/hayatskinfo/status/1180140404815138816"/>
    <hyperlink ref="X130" r:id="rId664" display="https://twitter.com/#!/hayatskinfo/status/1180407856803323904"/>
    <hyperlink ref="X131" r:id="rId665" display="https://twitter.com/#!/hayatskinfo/status/1180407944707559425"/>
    <hyperlink ref="X132" r:id="rId666" display="https://twitter.com/#!/hayatskinfo/status/1180408007211077632"/>
    <hyperlink ref="X133" r:id="rId667" display="https://twitter.com/#!/hayatskinfo/status/1180408088739942400"/>
    <hyperlink ref="X134" r:id="rId668" display="https://twitter.com/#!/hayatskinfo/status/1180440297978896384"/>
    <hyperlink ref="X135" r:id="rId669" display="https://twitter.com/#!/hayatskinfo/status/1181080822532718595"/>
    <hyperlink ref="X136" r:id="rId670" display="https://twitter.com/#!/hayatskinfo/status/1181112692318314497"/>
    <hyperlink ref="X137" r:id="rId671" display="https://twitter.com/#!/hayatskinfo/status/1181136709813243904"/>
    <hyperlink ref="X138" r:id="rId672" display="https://twitter.com/#!/hayatskinfo/status/1181136892080852992"/>
    <hyperlink ref="X139" r:id="rId673" display="https://twitter.com/#!/hayatskinfo/status/1181206916963405825"/>
    <hyperlink ref="X140" r:id="rId674" display="https://twitter.com/#!/hayatskinfo/status/1181450395035619328"/>
    <hyperlink ref="X141" r:id="rId675" display="https://twitter.com/#!/hayatskinfo/status/1181450578519613440"/>
    <hyperlink ref="X142" r:id="rId676" display="https://twitter.com/#!/hayatskinfo/status/1181450831444500482"/>
    <hyperlink ref="X143" r:id="rId677" display="https://twitter.com/#!/hayatskinfo/status/1181495126675349504"/>
    <hyperlink ref="X144" r:id="rId678" display="https://twitter.com/#!/hayatskinfo/status/1181568555000705025"/>
    <hyperlink ref="X145" r:id="rId679" display="https://twitter.com/#!/hayatskinfo/status/1181568859310043138"/>
    <hyperlink ref="X146" r:id="rId680" display="https://twitter.com/#!/hayatskinfo/status/1181569370096619520"/>
    <hyperlink ref="X147" r:id="rId681" display="https://twitter.com/#!/hayatskinfo/status/1181569598753255427"/>
    <hyperlink ref="X148" r:id="rId682" display="https://twitter.com/#!/hayatskinfo/status/1181569772313616389"/>
    <hyperlink ref="X149" r:id="rId683" display="https://twitter.com/#!/hayatskinfo/status/1181570021954338820"/>
    <hyperlink ref="X150" r:id="rId684" display="https://twitter.com/#!/hayatskinfo/status/1176784708774092800"/>
    <hyperlink ref="X151" r:id="rId685" display="https://twitter.com/#!/hayatskinfo/status/1176784846485630978"/>
    <hyperlink ref="X152" r:id="rId686" display="https://twitter.com/#!/hayatskinfo/status/1176784934180179970"/>
    <hyperlink ref="X153" r:id="rId687" display="https://twitter.com/#!/hayatskinfo/status/1176785012609495040"/>
    <hyperlink ref="X154" r:id="rId688" display="https://twitter.com/#!/hayatskinfo/status/1176785079051476992"/>
    <hyperlink ref="X155" r:id="rId689" display="https://twitter.com/#!/hayatskinfo/status/1176860428137324544"/>
    <hyperlink ref="X156" r:id="rId690" display="https://twitter.com/#!/hayatskinfo/status/1176860623998730254"/>
    <hyperlink ref="X157" r:id="rId691" display="https://twitter.com/#!/hayatskinfo/status/1176860866546978816"/>
    <hyperlink ref="X158" r:id="rId692" display="https://twitter.com/#!/hayatskinfo/status/1176860969005441024"/>
    <hyperlink ref="X159" r:id="rId693" display="https://twitter.com/#!/hayatskinfo/status/1176861107023163395"/>
    <hyperlink ref="X160" r:id="rId694" display="https://twitter.com/#!/hayatskinfo/status/1177100006911877120"/>
    <hyperlink ref="X161" r:id="rId695" display="https://twitter.com/#!/hayatskinfo/status/1177100159513223168"/>
    <hyperlink ref="X162" r:id="rId696" display="https://twitter.com/#!/hayatskinfo/status/1177100406327042049"/>
    <hyperlink ref="X163" r:id="rId697" display="https://twitter.com/#!/hayatskinfo/status/1177147374466195456"/>
    <hyperlink ref="X164" r:id="rId698" display="https://twitter.com/#!/hayatskinfo/status/1177147768168734721"/>
    <hyperlink ref="X165" r:id="rId699" display="https://twitter.com/#!/hayatskinfo/status/1177222946768793602"/>
    <hyperlink ref="X166" r:id="rId700" display="https://twitter.com/#!/hayatskinfo/status/1177223134610632705"/>
    <hyperlink ref="X167" r:id="rId701" display="https://twitter.com/#!/hayatskinfo/status/1177223295646785537"/>
    <hyperlink ref="X168" r:id="rId702" display="https://twitter.com/#!/hayatskinfo/status/1177223503348740098"/>
    <hyperlink ref="X169" r:id="rId703" display="https://twitter.com/#!/hayatskinfo/status/1177223646932275200"/>
    <hyperlink ref="X170" r:id="rId704" display="https://twitter.com/#!/hayatskinfo/status/1177223874842439680"/>
    <hyperlink ref="X171" r:id="rId705" display="https://twitter.com/#!/hayatskinfo/status/1177224076164784128"/>
    <hyperlink ref="X172" r:id="rId706" display="https://twitter.com/#!/hayatskinfo/status/1177224232587145216"/>
    <hyperlink ref="X173" r:id="rId707" display="https://twitter.com/#!/hayatskinfo/status/1177502104102916096"/>
    <hyperlink ref="X174" r:id="rId708" display="https://twitter.com/#!/hayatskinfo/status/1177583128753463296"/>
    <hyperlink ref="X175" r:id="rId709" display="https://twitter.com/#!/hayatskinfo/status/1177583263327621121"/>
    <hyperlink ref="X176" r:id="rId710" display="https://twitter.com/#!/hayatskinfo/status/1177583430168657925"/>
    <hyperlink ref="X177" r:id="rId711" display="https://twitter.com/#!/hayatskinfo/status/1177583541955256322"/>
    <hyperlink ref="X178" r:id="rId712" display="https://twitter.com/#!/hayatskinfo/status/1177887290993123328"/>
    <hyperlink ref="X179" r:id="rId713" display="https://twitter.com/#!/hayatskinfo/status/1177887471125831680"/>
    <hyperlink ref="X180" r:id="rId714" display="https://twitter.com/#!/hayatskinfo/status/1177887605624582145"/>
    <hyperlink ref="X181" r:id="rId715" display="https://twitter.com/#!/hayatskinfo/status/1177887734133919746"/>
    <hyperlink ref="X182" r:id="rId716" display="https://twitter.com/#!/hayatskinfo/status/1177887881219776513"/>
    <hyperlink ref="X183" r:id="rId717" display="https://twitter.com/#!/hayatskinfo/status/1178547677451182082"/>
    <hyperlink ref="X184" r:id="rId718" display="https://twitter.com/#!/hayatskinfo/status/1178572089873358849"/>
    <hyperlink ref="X185" r:id="rId719" display="https://twitter.com/#!/hayatskinfo/status/1178665501825863682"/>
    <hyperlink ref="X186" r:id="rId720" display="https://twitter.com/#!/hayatskinfo/status/1178665740385361920"/>
    <hyperlink ref="X187" r:id="rId721" display="https://twitter.com/#!/hayatskinfo/status/1178921403292233728"/>
    <hyperlink ref="X188" r:id="rId722" display="https://twitter.com/#!/hayatskinfo/status/1178921563904761861"/>
    <hyperlink ref="X189" r:id="rId723" display="https://twitter.com/#!/hayatskinfo/status/1178921724550750209"/>
    <hyperlink ref="X190" r:id="rId724" display="https://twitter.com/#!/hayatskinfo/status/1178921893497319424"/>
    <hyperlink ref="X191" r:id="rId725" display="https://twitter.com/#!/hayatskinfo/status/1178922166953402368"/>
    <hyperlink ref="X192" r:id="rId726" display="https://twitter.com/#!/hayatskinfo/status/1178922362642878466"/>
    <hyperlink ref="X193" r:id="rId727" display="https://twitter.com/#!/hayatskinfo/status/1178922651903041537"/>
    <hyperlink ref="X194" r:id="rId728" display="https://twitter.com/#!/hayatskinfo/status/1178922739782078464"/>
    <hyperlink ref="X195" r:id="rId729" display="https://twitter.com/#!/hayatskinfo/status/1178922912021172224"/>
    <hyperlink ref="X196" r:id="rId730" display="https://twitter.com/#!/hayatskinfo/status/1178962323156934656"/>
    <hyperlink ref="X197" r:id="rId731" display="https://twitter.com/#!/hayatskinfo/status/1178962478862143488"/>
    <hyperlink ref="X198" r:id="rId732" display="https://twitter.com/#!/hayatskinfo/status/1179028481147068417"/>
    <hyperlink ref="X199" r:id="rId733" display="https://twitter.com/#!/hayatskinfo/status/1179028722466381826"/>
    <hyperlink ref="X200" r:id="rId734" display="https://twitter.com/#!/hayatskinfo/status/1179029376391888905"/>
    <hyperlink ref="X201" r:id="rId735" display="https://twitter.com/#!/hayatskinfo/status/1179029605476438016"/>
    <hyperlink ref="X202" r:id="rId736" display="https://twitter.com/#!/hayatskinfo/status/1179029778730377217"/>
    <hyperlink ref="X203" r:id="rId737" display="https://twitter.com/#!/hayatskinfo/status/1179029928995676160"/>
    <hyperlink ref="X204" r:id="rId738" display="https://twitter.com/#!/hayatskinfo/status/1179030152237461505"/>
    <hyperlink ref="X205" r:id="rId739" display="https://twitter.com/#!/hayatskinfo/status/1179030291215781889"/>
    <hyperlink ref="X206" r:id="rId740" display="https://twitter.com/#!/hayatskinfo/status/1179323933415415812"/>
    <hyperlink ref="X207" r:id="rId741" display="https://twitter.com/#!/hayatskinfo/status/1179324045239734272"/>
    <hyperlink ref="X208" r:id="rId742" display="https://twitter.com/#!/hayatskinfo/status/1179324631951511552"/>
    <hyperlink ref="X209" r:id="rId743" display="https://twitter.com/#!/hayatskinfo/status/1179324759701688321"/>
    <hyperlink ref="X210" r:id="rId744" display="https://twitter.com/#!/hayatskinfo/status/1179324875900674048"/>
    <hyperlink ref="X211" r:id="rId745" display="https://twitter.com/#!/hayatskinfo/status/1179393185950384128"/>
    <hyperlink ref="X212" r:id="rId746" display="https://twitter.com/#!/hayatskinfo/status/1179393393010585600"/>
    <hyperlink ref="X213" r:id="rId747" display="https://twitter.com/#!/hayatskinfo/status/1179393558605901824"/>
    <hyperlink ref="X214" r:id="rId748" display="https://twitter.com/#!/hayatskinfo/status/1179637402278739968"/>
    <hyperlink ref="X215" r:id="rId749" display="https://twitter.com/#!/hayatskinfo/status/1179637790528720896"/>
    <hyperlink ref="X216" r:id="rId750" display="https://twitter.com/#!/hayatskinfo/status/1179637891049365504"/>
    <hyperlink ref="X217" r:id="rId751" display="https://twitter.com/#!/hayatskinfo/status/1179638104837230593"/>
    <hyperlink ref="X218" r:id="rId752" display="https://twitter.com/#!/hayatskinfo/status/1179638269828616192"/>
    <hyperlink ref="AZ3" r:id="rId753" display="https://api.twitter.com/1.1/geo/id/583bd538eb3129d1.json"/>
  </hyperlinks>
  <printOptions/>
  <pageMargins left="0.7" right="0.7" top="0.75" bottom="0.75" header="0.3" footer="0.3"/>
  <pageSetup horizontalDpi="600" verticalDpi="600" orientation="portrait" r:id="rId757"/>
  <legacyDrawing r:id="rId755"/>
  <tableParts>
    <tablePart r:id="rId75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2055</v>
      </c>
      <c r="B1" s="13" t="s">
        <v>2056</v>
      </c>
      <c r="C1" s="13" t="s">
        <v>2049</v>
      </c>
      <c r="D1" s="13" t="s">
        <v>2050</v>
      </c>
      <c r="E1" s="13" t="s">
        <v>2057</v>
      </c>
      <c r="F1" s="13" t="s">
        <v>144</v>
      </c>
      <c r="G1" s="13" t="s">
        <v>2058</v>
      </c>
      <c r="H1" s="13" t="s">
        <v>2059</v>
      </c>
      <c r="I1" s="13" t="s">
        <v>2060</v>
      </c>
      <c r="J1" s="13" t="s">
        <v>2061</v>
      </c>
      <c r="K1" s="13" t="s">
        <v>2062</v>
      </c>
      <c r="L1" s="13" t="s">
        <v>2063</v>
      </c>
    </row>
    <row r="2" spans="1:12" ht="15">
      <c r="A2" s="84" t="s">
        <v>1583</v>
      </c>
      <c r="B2" s="84" t="s">
        <v>1583</v>
      </c>
      <c r="C2" s="84">
        <v>1274</v>
      </c>
      <c r="D2" s="118">
        <v>0.1727634307098583</v>
      </c>
      <c r="E2" s="118">
        <v>0.2618887224630014</v>
      </c>
      <c r="F2" s="84" t="s">
        <v>2051</v>
      </c>
      <c r="G2" s="84" t="b">
        <v>0</v>
      </c>
      <c r="H2" s="84" t="b">
        <v>0</v>
      </c>
      <c r="I2" s="84" t="b">
        <v>0</v>
      </c>
      <c r="J2" s="84" t="b">
        <v>0</v>
      </c>
      <c r="K2" s="84" t="b">
        <v>0</v>
      </c>
      <c r="L2" s="84" t="b">
        <v>0</v>
      </c>
    </row>
    <row r="3" spans="1:12" ht="15">
      <c r="A3" s="84" t="s">
        <v>1584</v>
      </c>
      <c r="B3" s="84" t="s">
        <v>1583</v>
      </c>
      <c r="C3" s="84">
        <v>295</v>
      </c>
      <c r="D3" s="118">
        <v>0.04000409109843658</v>
      </c>
      <c r="E3" s="118">
        <v>0.3388830405371348</v>
      </c>
      <c r="F3" s="84" t="s">
        <v>2051</v>
      </c>
      <c r="G3" s="84" t="b">
        <v>0</v>
      </c>
      <c r="H3" s="84" t="b">
        <v>0</v>
      </c>
      <c r="I3" s="84" t="b">
        <v>0</v>
      </c>
      <c r="J3" s="84" t="b">
        <v>0</v>
      </c>
      <c r="K3" s="84" t="b">
        <v>0</v>
      </c>
      <c r="L3" s="84" t="b">
        <v>0</v>
      </c>
    </row>
    <row r="4" spans="1:12" ht="15">
      <c r="A4" s="84" t="s">
        <v>1583</v>
      </c>
      <c r="B4" s="84" t="s">
        <v>1584</v>
      </c>
      <c r="C4" s="84">
        <v>263</v>
      </c>
      <c r="D4" s="118">
        <v>0.035664664267419724</v>
      </c>
      <c r="E4" s="118">
        <v>0.2951840803512633</v>
      </c>
      <c r="F4" s="84" t="s">
        <v>2051</v>
      </c>
      <c r="G4" s="84" t="b">
        <v>0</v>
      </c>
      <c r="H4" s="84" t="b">
        <v>0</v>
      </c>
      <c r="I4" s="84" t="b">
        <v>0</v>
      </c>
      <c r="J4" s="84" t="b">
        <v>0</v>
      </c>
      <c r="K4" s="84" t="b">
        <v>0</v>
      </c>
      <c r="L4" s="84" t="b">
        <v>0</v>
      </c>
    </row>
    <row r="5" spans="1:12" ht="15">
      <c r="A5" s="84" t="s">
        <v>1613</v>
      </c>
      <c r="B5" s="84" t="s">
        <v>1585</v>
      </c>
      <c r="C5" s="84">
        <v>108</v>
      </c>
      <c r="D5" s="118">
        <v>0.0046453556030929795</v>
      </c>
      <c r="E5" s="118">
        <v>1.461023581398527</v>
      </c>
      <c r="F5" s="84" t="s">
        <v>2051</v>
      </c>
      <c r="G5" s="84" t="b">
        <v>0</v>
      </c>
      <c r="H5" s="84" t="b">
        <v>0</v>
      </c>
      <c r="I5" s="84" t="b">
        <v>0</v>
      </c>
      <c r="J5" s="84" t="b">
        <v>0</v>
      </c>
      <c r="K5" s="84" t="b">
        <v>0</v>
      </c>
      <c r="L5" s="84" t="b">
        <v>0</v>
      </c>
    </row>
    <row r="6" spans="1:12" ht="15">
      <c r="A6" s="84" t="s">
        <v>1603</v>
      </c>
      <c r="B6" s="84" t="s">
        <v>1612</v>
      </c>
      <c r="C6" s="84">
        <v>107</v>
      </c>
      <c r="D6" s="118">
        <v>0.004696890533116501</v>
      </c>
      <c r="E6" s="118">
        <v>1.594891014879552</v>
      </c>
      <c r="F6" s="84" t="s">
        <v>2051</v>
      </c>
      <c r="G6" s="84" t="b">
        <v>0</v>
      </c>
      <c r="H6" s="84" t="b">
        <v>0</v>
      </c>
      <c r="I6" s="84" t="b">
        <v>0</v>
      </c>
      <c r="J6" s="84" t="b">
        <v>0</v>
      </c>
      <c r="K6" s="84" t="b">
        <v>0</v>
      </c>
      <c r="L6" s="84" t="b">
        <v>0</v>
      </c>
    </row>
    <row r="7" spans="1:12" ht="15">
      <c r="A7" s="84" t="s">
        <v>1612</v>
      </c>
      <c r="B7" s="84" t="s">
        <v>1613</v>
      </c>
      <c r="C7" s="84">
        <v>107</v>
      </c>
      <c r="D7" s="118">
        <v>0.004696890533116501</v>
      </c>
      <c r="E7" s="118">
        <v>1.6065767732047467</v>
      </c>
      <c r="F7" s="84" t="s">
        <v>2051</v>
      </c>
      <c r="G7" s="84" t="b">
        <v>0</v>
      </c>
      <c r="H7" s="84" t="b">
        <v>0</v>
      </c>
      <c r="I7" s="84" t="b">
        <v>0</v>
      </c>
      <c r="J7" s="84" t="b">
        <v>0</v>
      </c>
      <c r="K7" s="84" t="b">
        <v>0</v>
      </c>
      <c r="L7" s="84" t="b">
        <v>0</v>
      </c>
    </row>
    <row r="8" spans="1:12" ht="15">
      <c r="A8" s="84" t="s">
        <v>1587</v>
      </c>
      <c r="B8" s="84" t="s">
        <v>1586</v>
      </c>
      <c r="C8" s="84">
        <v>101</v>
      </c>
      <c r="D8" s="118">
        <v>0.0049873363306567765</v>
      </c>
      <c r="E8" s="118">
        <v>1.3758290279723702</v>
      </c>
      <c r="F8" s="84" t="s">
        <v>2051</v>
      </c>
      <c r="G8" s="84" t="b">
        <v>0</v>
      </c>
      <c r="H8" s="84" t="b">
        <v>0</v>
      </c>
      <c r="I8" s="84" t="b">
        <v>0</v>
      </c>
      <c r="J8" s="84" t="b">
        <v>0</v>
      </c>
      <c r="K8" s="84" t="b">
        <v>0</v>
      </c>
      <c r="L8" s="84" t="b">
        <v>0</v>
      </c>
    </row>
    <row r="9" spans="1:12" ht="15">
      <c r="A9" s="84" t="s">
        <v>1583</v>
      </c>
      <c r="B9" s="84" t="s">
        <v>1601</v>
      </c>
      <c r="C9" s="84">
        <v>80</v>
      </c>
      <c r="D9" s="118">
        <v>0.010848567077542122</v>
      </c>
      <c r="E9" s="118">
        <v>0.3947041646728145</v>
      </c>
      <c r="F9" s="84" t="s">
        <v>2051</v>
      </c>
      <c r="G9" s="84" t="b">
        <v>0</v>
      </c>
      <c r="H9" s="84" t="b">
        <v>0</v>
      </c>
      <c r="I9" s="84" t="b">
        <v>0</v>
      </c>
      <c r="J9" s="84" t="b">
        <v>0</v>
      </c>
      <c r="K9" s="84" t="b">
        <v>0</v>
      </c>
      <c r="L9" s="84" t="b">
        <v>0</v>
      </c>
    </row>
    <row r="10" spans="1:12" ht="15">
      <c r="A10" s="84" t="s">
        <v>1585</v>
      </c>
      <c r="B10" s="84" t="s">
        <v>1614</v>
      </c>
      <c r="C10" s="84">
        <v>67</v>
      </c>
      <c r="D10" s="118">
        <v>0.005928269886849604</v>
      </c>
      <c r="E10" s="118">
        <v>1.489606966267722</v>
      </c>
      <c r="F10" s="84" t="s">
        <v>2051</v>
      </c>
      <c r="G10" s="84" t="b">
        <v>0</v>
      </c>
      <c r="H10" s="84" t="b">
        <v>0</v>
      </c>
      <c r="I10" s="84" t="b">
        <v>0</v>
      </c>
      <c r="J10" s="84" t="b">
        <v>0</v>
      </c>
      <c r="K10" s="84" t="b">
        <v>0</v>
      </c>
      <c r="L10" s="84" t="b">
        <v>0</v>
      </c>
    </row>
    <row r="11" spans="1:12" ht="15">
      <c r="A11" s="84" t="s">
        <v>1614</v>
      </c>
      <c r="B11" s="84" t="s">
        <v>1881</v>
      </c>
      <c r="C11" s="84">
        <v>67</v>
      </c>
      <c r="D11" s="118">
        <v>0.005928269886849604</v>
      </c>
      <c r="E11" s="118">
        <v>1.8218946556621454</v>
      </c>
      <c r="F11" s="84" t="s">
        <v>2051</v>
      </c>
      <c r="G11" s="84" t="b">
        <v>0</v>
      </c>
      <c r="H11" s="84" t="b">
        <v>0</v>
      </c>
      <c r="I11" s="84" t="b">
        <v>0</v>
      </c>
      <c r="J11" s="84" t="b">
        <v>0</v>
      </c>
      <c r="K11" s="84" t="b">
        <v>0</v>
      </c>
      <c r="L11" s="84" t="b">
        <v>0</v>
      </c>
    </row>
    <row r="12" spans="1:12" ht="15">
      <c r="A12" s="84" t="s">
        <v>1601</v>
      </c>
      <c r="B12" s="84" t="s">
        <v>1583</v>
      </c>
      <c r="C12" s="84">
        <v>66</v>
      </c>
      <c r="D12" s="118">
        <v>0.008950067838972252</v>
      </c>
      <c r="E12" s="118">
        <v>0.30499080592020594</v>
      </c>
      <c r="F12" s="84" t="s">
        <v>2051</v>
      </c>
      <c r="G12" s="84" t="b">
        <v>0</v>
      </c>
      <c r="H12" s="84" t="b">
        <v>0</v>
      </c>
      <c r="I12" s="84" t="b">
        <v>0</v>
      </c>
      <c r="J12" s="84" t="b">
        <v>0</v>
      </c>
      <c r="K12" s="84" t="b">
        <v>0</v>
      </c>
      <c r="L12" s="84" t="b">
        <v>0</v>
      </c>
    </row>
    <row r="13" spans="1:12" ht="15">
      <c r="A13" s="84" t="s">
        <v>1586</v>
      </c>
      <c r="B13" s="84" t="s">
        <v>1603</v>
      </c>
      <c r="C13" s="84">
        <v>65</v>
      </c>
      <c r="D13" s="118">
        <v>0.005939531417320935</v>
      </c>
      <c r="E13" s="118">
        <v>1.2464363692874327</v>
      </c>
      <c r="F13" s="84" t="s">
        <v>2051</v>
      </c>
      <c r="G13" s="84" t="b">
        <v>0</v>
      </c>
      <c r="H13" s="84" t="b">
        <v>0</v>
      </c>
      <c r="I13" s="84" t="b">
        <v>0</v>
      </c>
      <c r="J13" s="84" t="b">
        <v>0</v>
      </c>
      <c r="K13" s="84" t="b">
        <v>0</v>
      </c>
      <c r="L13" s="84" t="b">
        <v>0</v>
      </c>
    </row>
    <row r="14" spans="1:12" ht="15">
      <c r="A14" s="84" t="s">
        <v>1600</v>
      </c>
      <c r="B14" s="84" t="s">
        <v>1583</v>
      </c>
      <c r="C14" s="84">
        <v>43</v>
      </c>
      <c r="D14" s="118">
        <v>0.005831104804178891</v>
      </c>
      <c r="E14" s="118">
        <v>0.38927650185545304</v>
      </c>
      <c r="F14" s="84" t="s">
        <v>2051</v>
      </c>
      <c r="G14" s="84" t="b">
        <v>0</v>
      </c>
      <c r="H14" s="84" t="b">
        <v>0</v>
      </c>
      <c r="I14" s="84" t="b">
        <v>0</v>
      </c>
      <c r="J14" s="84" t="b">
        <v>0</v>
      </c>
      <c r="K14" s="84" t="b">
        <v>0</v>
      </c>
      <c r="L14" s="84" t="b">
        <v>0</v>
      </c>
    </row>
    <row r="15" spans="1:12" ht="15">
      <c r="A15" s="84" t="s">
        <v>1585</v>
      </c>
      <c r="B15" s="84" t="s">
        <v>1600</v>
      </c>
      <c r="C15" s="84">
        <v>40</v>
      </c>
      <c r="D15" s="118">
        <v>0.005424283538771061</v>
      </c>
      <c r="E15" s="118">
        <v>1.4482142811094971</v>
      </c>
      <c r="F15" s="84" t="s">
        <v>2051</v>
      </c>
      <c r="G15" s="84" t="b">
        <v>0</v>
      </c>
      <c r="H15" s="84" t="b">
        <v>0</v>
      </c>
      <c r="I15" s="84" t="b">
        <v>0</v>
      </c>
      <c r="J15" s="84" t="b">
        <v>0</v>
      </c>
      <c r="K15" s="84" t="b">
        <v>0</v>
      </c>
      <c r="L15" s="84" t="b">
        <v>0</v>
      </c>
    </row>
    <row r="16" spans="1:12" ht="15">
      <c r="A16" s="84" t="s">
        <v>1583</v>
      </c>
      <c r="B16" s="84" t="s">
        <v>1882</v>
      </c>
      <c r="C16" s="84">
        <v>40</v>
      </c>
      <c r="D16" s="118">
        <v>0.005424283538771061</v>
      </c>
      <c r="E16" s="118">
        <v>0.40542803006458755</v>
      </c>
      <c r="F16" s="84" t="s">
        <v>2051</v>
      </c>
      <c r="G16" s="84" t="b">
        <v>0</v>
      </c>
      <c r="H16" s="84" t="b">
        <v>0</v>
      </c>
      <c r="I16" s="84" t="b">
        <v>0</v>
      </c>
      <c r="J16" s="84" t="b">
        <v>0</v>
      </c>
      <c r="K16" s="84" t="b">
        <v>0</v>
      </c>
      <c r="L16" s="84" t="b">
        <v>0</v>
      </c>
    </row>
    <row r="17" spans="1:12" ht="15">
      <c r="A17" s="84" t="s">
        <v>1882</v>
      </c>
      <c r="B17" s="84" t="s">
        <v>1584</v>
      </c>
      <c r="C17" s="84">
        <v>40</v>
      </c>
      <c r="D17" s="118">
        <v>0.005424283538771061</v>
      </c>
      <c r="E17" s="118">
        <v>1.1177697601598897</v>
      </c>
      <c r="F17" s="84" t="s">
        <v>2051</v>
      </c>
      <c r="G17" s="84" t="b">
        <v>0</v>
      </c>
      <c r="H17" s="84" t="b">
        <v>0</v>
      </c>
      <c r="I17" s="84" t="b">
        <v>0</v>
      </c>
      <c r="J17" s="84" t="b">
        <v>0</v>
      </c>
      <c r="K17" s="84" t="b">
        <v>0</v>
      </c>
      <c r="L17" s="84" t="b">
        <v>0</v>
      </c>
    </row>
    <row r="18" spans="1:12" ht="15">
      <c r="A18" s="84" t="s">
        <v>1586</v>
      </c>
      <c r="B18" s="84" t="s">
        <v>260</v>
      </c>
      <c r="C18" s="84">
        <v>36</v>
      </c>
      <c r="D18" s="118">
        <v>0.005238793356114823</v>
      </c>
      <c r="E18" s="118">
        <v>1.486601456127997</v>
      </c>
      <c r="F18" s="84" t="s">
        <v>2051</v>
      </c>
      <c r="G18" s="84" t="b">
        <v>0</v>
      </c>
      <c r="H18" s="84" t="b">
        <v>0</v>
      </c>
      <c r="I18" s="84" t="b">
        <v>0</v>
      </c>
      <c r="J18" s="84" t="b">
        <v>0</v>
      </c>
      <c r="K18" s="84" t="b">
        <v>0</v>
      </c>
      <c r="L18" s="84" t="b">
        <v>0</v>
      </c>
    </row>
    <row r="19" spans="1:12" ht="15">
      <c r="A19" s="84" t="s">
        <v>260</v>
      </c>
      <c r="B19" s="84" t="s">
        <v>259</v>
      </c>
      <c r="C19" s="84">
        <v>36</v>
      </c>
      <c r="D19" s="118">
        <v>0.005238793356114823</v>
      </c>
      <c r="E19" s="118">
        <v>2.0916669575956846</v>
      </c>
      <c r="F19" s="84" t="s">
        <v>2051</v>
      </c>
      <c r="G19" s="84" t="b">
        <v>0</v>
      </c>
      <c r="H19" s="84" t="b">
        <v>0</v>
      </c>
      <c r="I19" s="84" t="b">
        <v>0</v>
      </c>
      <c r="J19" s="84" t="b">
        <v>0</v>
      </c>
      <c r="K19" s="84" t="b">
        <v>0</v>
      </c>
      <c r="L19" s="84" t="b">
        <v>0</v>
      </c>
    </row>
    <row r="20" spans="1:12" ht="15">
      <c r="A20" s="84" t="s">
        <v>259</v>
      </c>
      <c r="B20" s="84" t="s">
        <v>1603</v>
      </c>
      <c r="C20" s="84">
        <v>36</v>
      </c>
      <c r="D20" s="118">
        <v>0.005238793356114823</v>
      </c>
      <c r="E20" s="118">
        <v>1.594891014879552</v>
      </c>
      <c r="F20" s="84" t="s">
        <v>2051</v>
      </c>
      <c r="G20" s="84" t="b">
        <v>0</v>
      </c>
      <c r="H20" s="84" t="b">
        <v>0</v>
      </c>
      <c r="I20" s="84" t="b">
        <v>0</v>
      </c>
      <c r="J20" s="84" t="b">
        <v>0</v>
      </c>
      <c r="K20" s="84" t="b">
        <v>0</v>
      </c>
      <c r="L20" s="84" t="b">
        <v>0</v>
      </c>
    </row>
    <row r="21" spans="1:12" ht="15">
      <c r="A21" s="84" t="s">
        <v>1884</v>
      </c>
      <c r="B21" s="84" t="s">
        <v>1583</v>
      </c>
      <c r="C21" s="84">
        <v>35</v>
      </c>
      <c r="D21" s="118">
        <v>0.006715328457790109</v>
      </c>
      <c r="E21" s="118">
        <v>0.36354517049551943</v>
      </c>
      <c r="F21" s="84" t="s">
        <v>2051</v>
      </c>
      <c r="G21" s="84" t="b">
        <v>0</v>
      </c>
      <c r="H21" s="84" t="b">
        <v>0</v>
      </c>
      <c r="I21" s="84" t="b">
        <v>0</v>
      </c>
      <c r="J21" s="84" t="b">
        <v>0</v>
      </c>
      <c r="K21" s="84" t="b">
        <v>0</v>
      </c>
      <c r="L21" s="84" t="b">
        <v>0</v>
      </c>
    </row>
    <row r="22" spans="1:12" ht="15">
      <c r="A22" s="84" t="s">
        <v>1583</v>
      </c>
      <c r="B22" s="84" t="s">
        <v>1587</v>
      </c>
      <c r="C22" s="84">
        <v>21</v>
      </c>
      <c r="D22" s="118">
        <v>0.004121130142464754</v>
      </c>
      <c r="E22" s="118">
        <v>-0.42157178785687305</v>
      </c>
      <c r="F22" s="84" t="s">
        <v>2051</v>
      </c>
      <c r="G22" s="84" t="b">
        <v>0</v>
      </c>
      <c r="H22" s="84" t="b">
        <v>0</v>
      </c>
      <c r="I22" s="84" t="b">
        <v>0</v>
      </c>
      <c r="J22" s="84" t="b">
        <v>0</v>
      </c>
      <c r="K22" s="84" t="b">
        <v>0</v>
      </c>
      <c r="L22" s="84" t="b">
        <v>0</v>
      </c>
    </row>
    <row r="23" spans="1:12" ht="15">
      <c r="A23" s="84" t="s">
        <v>1583</v>
      </c>
      <c r="B23" s="84" t="s">
        <v>1884</v>
      </c>
      <c r="C23" s="84">
        <v>18</v>
      </c>
      <c r="D23" s="118">
        <v>0.004219210409715675</v>
      </c>
      <c r="E23" s="118">
        <v>0.24572718719707573</v>
      </c>
      <c r="F23" s="84" t="s">
        <v>2051</v>
      </c>
      <c r="G23" s="84" t="b">
        <v>0</v>
      </c>
      <c r="H23" s="84" t="b">
        <v>0</v>
      </c>
      <c r="I23" s="84" t="b">
        <v>0</v>
      </c>
      <c r="J23" s="84" t="b">
        <v>0</v>
      </c>
      <c r="K23" s="84" t="b">
        <v>0</v>
      </c>
      <c r="L23" s="84" t="b">
        <v>0</v>
      </c>
    </row>
    <row r="24" spans="1:12" ht="15">
      <c r="A24" s="84" t="s">
        <v>1885</v>
      </c>
      <c r="B24" s="84" t="s">
        <v>1583</v>
      </c>
      <c r="C24" s="84">
        <v>16</v>
      </c>
      <c r="D24" s="118">
        <v>0.003646528088608424</v>
      </c>
      <c r="E24" s="118">
        <v>0.3023507097539977</v>
      </c>
      <c r="F24" s="84" t="s">
        <v>2051</v>
      </c>
      <c r="G24" s="84" t="b">
        <v>0</v>
      </c>
      <c r="H24" s="84" t="b">
        <v>0</v>
      </c>
      <c r="I24" s="84" t="b">
        <v>0</v>
      </c>
      <c r="J24" s="84" t="b">
        <v>0</v>
      </c>
      <c r="K24" s="84" t="b">
        <v>0</v>
      </c>
      <c r="L24" s="84" t="b">
        <v>0</v>
      </c>
    </row>
    <row r="25" spans="1:12" ht="15">
      <c r="A25" s="84" t="s">
        <v>1601</v>
      </c>
      <c r="B25" s="84" t="s">
        <v>1584</v>
      </c>
      <c r="C25" s="84">
        <v>14</v>
      </c>
      <c r="D25" s="118">
        <v>0.003379243105589537</v>
      </c>
      <c r="E25" s="118">
        <v>0.35008394345441096</v>
      </c>
      <c r="F25" s="84" t="s">
        <v>2051</v>
      </c>
      <c r="G25" s="84" t="b">
        <v>0</v>
      </c>
      <c r="H25" s="84" t="b">
        <v>0</v>
      </c>
      <c r="I25" s="84" t="b">
        <v>0</v>
      </c>
      <c r="J25" s="84" t="b">
        <v>0</v>
      </c>
      <c r="K25" s="84" t="b">
        <v>0</v>
      </c>
      <c r="L25" s="84" t="b">
        <v>0</v>
      </c>
    </row>
    <row r="26" spans="1:12" ht="15">
      <c r="A26" s="84" t="s">
        <v>1583</v>
      </c>
      <c r="B26" s="84" t="s">
        <v>1885</v>
      </c>
      <c r="C26" s="84">
        <v>14</v>
      </c>
      <c r="D26" s="118">
        <v>0.003281608096445525</v>
      </c>
      <c r="E26" s="118">
        <v>0.25052607007884437</v>
      </c>
      <c r="F26" s="84" t="s">
        <v>2051</v>
      </c>
      <c r="G26" s="84" t="b">
        <v>0</v>
      </c>
      <c r="H26" s="84" t="b">
        <v>0</v>
      </c>
      <c r="I26" s="84" t="b">
        <v>0</v>
      </c>
      <c r="J26" s="84" t="b">
        <v>0</v>
      </c>
      <c r="K26" s="84" t="b">
        <v>0</v>
      </c>
      <c r="L26" s="84" t="b">
        <v>0</v>
      </c>
    </row>
    <row r="27" spans="1:12" ht="15">
      <c r="A27" s="84" t="s">
        <v>1584</v>
      </c>
      <c r="B27" s="84" t="s">
        <v>1584</v>
      </c>
      <c r="C27" s="84">
        <v>13</v>
      </c>
      <c r="D27" s="118">
        <v>0.003458835787644151</v>
      </c>
      <c r="E27" s="118">
        <v>-0.2984865857363557</v>
      </c>
      <c r="F27" s="84" t="s">
        <v>2051</v>
      </c>
      <c r="G27" s="84" t="b">
        <v>0</v>
      </c>
      <c r="H27" s="84" t="b">
        <v>0</v>
      </c>
      <c r="I27" s="84" t="b">
        <v>0</v>
      </c>
      <c r="J27" s="84" t="b">
        <v>0</v>
      </c>
      <c r="K27" s="84" t="b">
        <v>0</v>
      </c>
      <c r="L27" s="84" t="b">
        <v>0</v>
      </c>
    </row>
    <row r="28" spans="1:12" ht="15">
      <c r="A28" s="84" t="s">
        <v>1592</v>
      </c>
      <c r="B28" s="84" t="s">
        <v>1887</v>
      </c>
      <c r="C28" s="84">
        <v>13</v>
      </c>
      <c r="D28" s="118">
        <v>0.0031378685980474274</v>
      </c>
      <c r="E28" s="118">
        <v>2.392696953259666</v>
      </c>
      <c r="F28" s="84" t="s">
        <v>2051</v>
      </c>
      <c r="G28" s="84" t="b">
        <v>0</v>
      </c>
      <c r="H28" s="84" t="b">
        <v>0</v>
      </c>
      <c r="I28" s="84" t="b">
        <v>0</v>
      </c>
      <c r="J28" s="84" t="b">
        <v>0</v>
      </c>
      <c r="K28" s="84" t="b">
        <v>0</v>
      </c>
      <c r="L28" s="84" t="b">
        <v>0</v>
      </c>
    </row>
    <row r="29" spans="1:12" ht="15">
      <c r="A29" s="84" t="s">
        <v>1887</v>
      </c>
      <c r="B29" s="84" t="s">
        <v>1586</v>
      </c>
      <c r="C29" s="84">
        <v>12</v>
      </c>
      <c r="D29" s="118">
        <v>0.00298688309919666</v>
      </c>
      <c r="E29" s="118">
        <v>1.4670793164255218</v>
      </c>
      <c r="F29" s="84" t="s">
        <v>2051</v>
      </c>
      <c r="G29" s="84" t="b">
        <v>0</v>
      </c>
      <c r="H29" s="84" t="b">
        <v>0</v>
      </c>
      <c r="I29" s="84" t="b">
        <v>0</v>
      </c>
      <c r="J29" s="84" t="b">
        <v>0</v>
      </c>
      <c r="K29" s="84" t="b">
        <v>0</v>
      </c>
      <c r="L29" s="84" t="b">
        <v>0</v>
      </c>
    </row>
    <row r="30" spans="1:12" ht="15">
      <c r="A30" s="84" t="s">
        <v>1584</v>
      </c>
      <c r="B30" s="84" t="s">
        <v>1587</v>
      </c>
      <c r="C30" s="84">
        <v>10</v>
      </c>
      <c r="D30" s="118">
        <v>0.0026606429135724234</v>
      </c>
      <c r="E30" s="118">
        <v>-0.03144935249549024</v>
      </c>
      <c r="F30" s="84" t="s">
        <v>2051</v>
      </c>
      <c r="G30" s="84" t="b">
        <v>0</v>
      </c>
      <c r="H30" s="84" t="b">
        <v>0</v>
      </c>
      <c r="I30" s="84" t="b">
        <v>0</v>
      </c>
      <c r="J30" s="84" t="b">
        <v>0</v>
      </c>
      <c r="K30" s="84" t="b">
        <v>0</v>
      </c>
      <c r="L30" s="84" t="b">
        <v>0</v>
      </c>
    </row>
    <row r="31" spans="1:12" ht="15">
      <c r="A31" s="84" t="s">
        <v>1587</v>
      </c>
      <c r="B31" s="84" t="s">
        <v>1585</v>
      </c>
      <c r="C31" s="84">
        <v>10</v>
      </c>
      <c r="D31" s="118">
        <v>0.0026606429135724234</v>
      </c>
      <c r="E31" s="118">
        <v>0.3386587425747963</v>
      </c>
      <c r="F31" s="84" t="s">
        <v>2051</v>
      </c>
      <c r="G31" s="84" t="b">
        <v>0</v>
      </c>
      <c r="H31" s="84" t="b">
        <v>0</v>
      </c>
      <c r="I31" s="84" t="b">
        <v>0</v>
      </c>
      <c r="J31" s="84" t="b">
        <v>0</v>
      </c>
      <c r="K31" s="84" t="b">
        <v>0</v>
      </c>
      <c r="L31" s="84" t="b">
        <v>0</v>
      </c>
    </row>
    <row r="32" spans="1:12" ht="15">
      <c r="A32" s="84" t="s">
        <v>1606</v>
      </c>
      <c r="B32" s="84" t="s">
        <v>1607</v>
      </c>
      <c r="C32" s="84">
        <v>10</v>
      </c>
      <c r="D32" s="118">
        <v>0.0026606429135724234</v>
      </c>
      <c r="E32" s="118">
        <v>2.5018414226847336</v>
      </c>
      <c r="F32" s="84" t="s">
        <v>2051</v>
      </c>
      <c r="G32" s="84" t="b">
        <v>0</v>
      </c>
      <c r="H32" s="84" t="b">
        <v>0</v>
      </c>
      <c r="I32" s="84" t="b">
        <v>0</v>
      </c>
      <c r="J32" s="84" t="b">
        <v>0</v>
      </c>
      <c r="K32" s="84" t="b">
        <v>1</v>
      </c>
      <c r="L32" s="84" t="b">
        <v>0</v>
      </c>
    </row>
    <row r="33" spans="1:12" ht="15">
      <c r="A33" s="84" t="s">
        <v>1607</v>
      </c>
      <c r="B33" s="84" t="s">
        <v>1608</v>
      </c>
      <c r="C33" s="84">
        <v>10</v>
      </c>
      <c r="D33" s="118">
        <v>0.0026606429135724234</v>
      </c>
      <c r="E33" s="118">
        <v>2.647969458362972</v>
      </c>
      <c r="F33" s="84" t="s">
        <v>2051</v>
      </c>
      <c r="G33" s="84" t="b">
        <v>0</v>
      </c>
      <c r="H33" s="84" t="b">
        <v>1</v>
      </c>
      <c r="I33" s="84" t="b">
        <v>0</v>
      </c>
      <c r="J33" s="84" t="b">
        <v>0</v>
      </c>
      <c r="K33" s="84" t="b">
        <v>0</v>
      </c>
      <c r="L33" s="84" t="b">
        <v>0</v>
      </c>
    </row>
    <row r="34" spans="1:12" ht="15">
      <c r="A34" s="84" t="s">
        <v>1608</v>
      </c>
      <c r="B34" s="84" t="s">
        <v>1609</v>
      </c>
      <c r="C34" s="84">
        <v>10</v>
      </c>
      <c r="D34" s="118">
        <v>0.0026606429135724234</v>
      </c>
      <c r="E34" s="118">
        <v>2.647969458362972</v>
      </c>
      <c r="F34" s="84" t="s">
        <v>2051</v>
      </c>
      <c r="G34" s="84" t="b">
        <v>0</v>
      </c>
      <c r="H34" s="84" t="b">
        <v>0</v>
      </c>
      <c r="I34" s="84" t="b">
        <v>0</v>
      </c>
      <c r="J34" s="84" t="b">
        <v>0</v>
      </c>
      <c r="K34" s="84" t="b">
        <v>0</v>
      </c>
      <c r="L34" s="84" t="b">
        <v>0</v>
      </c>
    </row>
    <row r="35" spans="1:12" ht="15">
      <c r="A35" s="84" t="s">
        <v>1609</v>
      </c>
      <c r="B35" s="84" t="s">
        <v>1610</v>
      </c>
      <c r="C35" s="84">
        <v>10</v>
      </c>
      <c r="D35" s="118">
        <v>0.0026606429135724234</v>
      </c>
      <c r="E35" s="118">
        <v>2.606576773204747</v>
      </c>
      <c r="F35" s="84" t="s">
        <v>2051</v>
      </c>
      <c r="G35" s="84" t="b">
        <v>0</v>
      </c>
      <c r="H35" s="84" t="b">
        <v>0</v>
      </c>
      <c r="I35" s="84" t="b">
        <v>0</v>
      </c>
      <c r="J35" s="84" t="b">
        <v>0</v>
      </c>
      <c r="K35" s="84" t="b">
        <v>1</v>
      </c>
      <c r="L35" s="84" t="b">
        <v>0</v>
      </c>
    </row>
    <row r="36" spans="1:12" ht="15">
      <c r="A36" s="84" t="s">
        <v>256</v>
      </c>
      <c r="B36" s="84" t="s">
        <v>1596</v>
      </c>
      <c r="C36" s="84">
        <v>9</v>
      </c>
      <c r="D36" s="118">
        <v>0.002483813165020398</v>
      </c>
      <c r="E36" s="118">
        <v>2.647969458362972</v>
      </c>
      <c r="F36" s="84" t="s">
        <v>2051</v>
      </c>
      <c r="G36" s="84" t="b">
        <v>0</v>
      </c>
      <c r="H36" s="84" t="b">
        <v>0</v>
      </c>
      <c r="I36" s="84" t="b">
        <v>0</v>
      </c>
      <c r="J36" s="84" t="b">
        <v>0</v>
      </c>
      <c r="K36" s="84" t="b">
        <v>0</v>
      </c>
      <c r="L36" s="84" t="b">
        <v>0</v>
      </c>
    </row>
    <row r="37" spans="1:12" ht="15">
      <c r="A37" s="84" t="s">
        <v>1596</v>
      </c>
      <c r="B37" s="84" t="s">
        <v>1597</v>
      </c>
      <c r="C37" s="84">
        <v>9</v>
      </c>
      <c r="D37" s="118">
        <v>0.002483813165020398</v>
      </c>
      <c r="E37" s="118">
        <v>2.647969458362972</v>
      </c>
      <c r="F37" s="84" t="s">
        <v>2051</v>
      </c>
      <c r="G37" s="84" t="b">
        <v>0</v>
      </c>
      <c r="H37" s="84" t="b">
        <v>0</v>
      </c>
      <c r="I37" s="84" t="b">
        <v>0</v>
      </c>
      <c r="J37" s="84" t="b">
        <v>0</v>
      </c>
      <c r="K37" s="84" t="b">
        <v>0</v>
      </c>
      <c r="L37" s="84" t="b">
        <v>0</v>
      </c>
    </row>
    <row r="38" spans="1:12" ht="15">
      <c r="A38" s="84" t="s">
        <v>1597</v>
      </c>
      <c r="B38" s="84" t="s">
        <v>1553</v>
      </c>
      <c r="C38" s="84">
        <v>9</v>
      </c>
      <c r="D38" s="118">
        <v>0.002483813165020398</v>
      </c>
      <c r="E38" s="118">
        <v>2.693726948923647</v>
      </c>
      <c r="F38" s="84" t="s">
        <v>2051</v>
      </c>
      <c r="G38" s="84" t="b">
        <v>0</v>
      </c>
      <c r="H38" s="84" t="b">
        <v>0</v>
      </c>
      <c r="I38" s="84" t="b">
        <v>0</v>
      </c>
      <c r="J38" s="84" t="b">
        <v>0</v>
      </c>
      <c r="K38" s="84" t="b">
        <v>0</v>
      </c>
      <c r="L38" s="84" t="b">
        <v>0</v>
      </c>
    </row>
    <row r="39" spans="1:12" ht="15">
      <c r="A39" s="84" t="s">
        <v>1553</v>
      </c>
      <c r="B39" s="84" t="s">
        <v>1598</v>
      </c>
      <c r="C39" s="84">
        <v>9</v>
      </c>
      <c r="D39" s="118">
        <v>0.002483813165020398</v>
      </c>
      <c r="E39" s="118">
        <v>2.693726948923647</v>
      </c>
      <c r="F39" s="84" t="s">
        <v>2051</v>
      </c>
      <c r="G39" s="84" t="b">
        <v>0</v>
      </c>
      <c r="H39" s="84" t="b">
        <v>0</v>
      </c>
      <c r="I39" s="84" t="b">
        <v>0</v>
      </c>
      <c r="J39" s="84" t="b">
        <v>0</v>
      </c>
      <c r="K39" s="84" t="b">
        <v>0</v>
      </c>
      <c r="L39" s="84" t="b">
        <v>0</v>
      </c>
    </row>
    <row r="40" spans="1:12" ht="15">
      <c r="A40" s="84" t="s">
        <v>1598</v>
      </c>
      <c r="B40" s="84" t="s">
        <v>1587</v>
      </c>
      <c r="C40" s="84">
        <v>9</v>
      </c>
      <c r="D40" s="118">
        <v>0.002483813165020398</v>
      </c>
      <c r="E40" s="118">
        <v>1.498750345707592</v>
      </c>
      <c r="F40" s="84" t="s">
        <v>2051</v>
      </c>
      <c r="G40" s="84" t="b">
        <v>0</v>
      </c>
      <c r="H40" s="84" t="b">
        <v>0</v>
      </c>
      <c r="I40" s="84" t="b">
        <v>0</v>
      </c>
      <c r="J40" s="84" t="b">
        <v>0</v>
      </c>
      <c r="K40" s="84" t="b">
        <v>0</v>
      </c>
      <c r="L40" s="84" t="b">
        <v>0</v>
      </c>
    </row>
    <row r="41" spans="1:12" ht="15">
      <c r="A41" s="84" t="s">
        <v>1587</v>
      </c>
      <c r="B41" s="84" t="s">
        <v>1592</v>
      </c>
      <c r="C41" s="84">
        <v>9</v>
      </c>
      <c r="D41" s="118">
        <v>0.002483813165020398</v>
      </c>
      <c r="E41" s="118">
        <v>1.2166056942039845</v>
      </c>
      <c r="F41" s="84" t="s">
        <v>2051</v>
      </c>
      <c r="G41" s="84" t="b">
        <v>0</v>
      </c>
      <c r="H41" s="84" t="b">
        <v>0</v>
      </c>
      <c r="I41" s="84" t="b">
        <v>0</v>
      </c>
      <c r="J41" s="84" t="b">
        <v>0</v>
      </c>
      <c r="K41" s="84" t="b">
        <v>0</v>
      </c>
      <c r="L41" s="84" t="b">
        <v>0</v>
      </c>
    </row>
    <row r="42" spans="1:12" ht="15">
      <c r="A42" s="84" t="s">
        <v>1586</v>
      </c>
      <c r="B42" s="84" t="s">
        <v>1891</v>
      </c>
      <c r="C42" s="84">
        <v>9</v>
      </c>
      <c r="D42" s="118">
        <v>0.002483813165020398</v>
      </c>
      <c r="E42" s="118">
        <v>1.486601456127997</v>
      </c>
      <c r="F42" s="84" t="s">
        <v>2051</v>
      </c>
      <c r="G42" s="84" t="b">
        <v>0</v>
      </c>
      <c r="H42" s="84" t="b">
        <v>0</v>
      </c>
      <c r="I42" s="84" t="b">
        <v>0</v>
      </c>
      <c r="J42" s="84" t="b">
        <v>0</v>
      </c>
      <c r="K42" s="84" t="b">
        <v>0</v>
      </c>
      <c r="L42" s="84" t="b">
        <v>0</v>
      </c>
    </row>
    <row r="43" spans="1:12" ht="15">
      <c r="A43" s="84" t="s">
        <v>1891</v>
      </c>
      <c r="B43" s="84" t="s">
        <v>1595</v>
      </c>
      <c r="C43" s="84">
        <v>9</v>
      </c>
      <c r="D43" s="118">
        <v>0.002483813165020398</v>
      </c>
      <c r="E43" s="118">
        <v>2.4175205369846977</v>
      </c>
      <c r="F43" s="84" t="s">
        <v>2051</v>
      </c>
      <c r="G43" s="84" t="b">
        <v>0</v>
      </c>
      <c r="H43" s="84" t="b">
        <v>0</v>
      </c>
      <c r="I43" s="84" t="b">
        <v>0</v>
      </c>
      <c r="J43" s="84" t="b">
        <v>0</v>
      </c>
      <c r="K43" s="84" t="b">
        <v>0</v>
      </c>
      <c r="L43" s="84" t="b">
        <v>0</v>
      </c>
    </row>
    <row r="44" spans="1:12" ht="15">
      <c r="A44" s="84" t="s">
        <v>236</v>
      </c>
      <c r="B44" s="84" t="s">
        <v>256</v>
      </c>
      <c r="C44" s="84">
        <v>8</v>
      </c>
      <c r="D44" s="118">
        <v>0.0022965056860181667</v>
      </c>
      <c r="E44" s="118">
        <v>2.267758216651366</v>
      </c>
      <c r="F44" s="84" t="s">
        <v>2051</v>
      </c>
      <c r="G44" s="84" t="b">
        <v>0</v>
      </c>
      <c r="H44" s="84" t="b">
        <v>0</v>
      </c>
      <c r="I44" s="84" t="b">
        <v>0</v>
      </c>
      <c r="J44" s="84" t="b">
        <v>0</v>
      </c>
      <c r="K44" s="84" t="b">
        <v>0</v>
      </c>
      <c r="L44" s="84" t="b">
        <v>0</v>
      </c>
    </row>
    <row r="45" spans="1:12" ht="15">
      <c r="A45" s="84" t="s">
        <v>1587</v>
      </c>
      <c r="B45" s="84" t="s">
        <v>1540</v>
      </c>
      <c r="C45" s="84">
        <v>8</v>
      </c>
      <c r="D45" s="118">
        <v>0.0022965056860181667</v>
      </c>
      <c r="E45" s="118">
        <v>1.3067823245530725</v>
      </c>
      <c r="F45" s="84" t="s">
        <v>2051</v>
      </c>
      <c r="G45" s="84" t="b">
        <v>0</v>
      </c>
      <c r="H45" s="84" t="b">
        <v>0</v>
      </c>
      <c r="I45" s="84" t="b">
        <v>0</v>
      </c>
      <c r="J45" s="84" t="b">
        <v>0</v>
      </c>
      <c r="K45" s="84" t="b">
        <v>0</v>
      </c>
      <c r="L45" s="84" t="b">
        <v>0</v>
      </c>
    </row>
    <row r="46" spans="1:12" ht="15">
      <c r="A46" s="84" t="s">
        <v>1889</v>
      </c>
      <c r="B46" s="84" t="s">
        <v>1587</v>
      </c>
      <c r="C46" s="84">
        <v>7</v>
      </c>
      <c r="D46" s="118">
        <v>0.002097404258330643</v>
      </c>
      <c r="E46" s="118">
        <v>1.3896058762825239</v>
      </c>
      <c r="F46" s="84" t="s">
        <v>2051</v>
      </c>
      <c r="G46" s="84" t="b">
        <v>0</v>
      </c>
      <c r="H46" s="84" t="b">
        <v>0</v>
      </c>
      <c r="I46" s="84" t="b">
        <v>0</v>
      </c>
      <c r="J46" s="84" t="b">
        <v>0</v>
      </c>
      <c r="K46" s="84" t="b">
        <v>0</v>
      </c>
      <c r="L46" s="84" t="b">
        <v>0</v>
      </c>
    </row>
    <row r="47" spans="1:12" ht="15">
      <c r="A47" s="84" t="s">
        <v>1583</v>
      </c>
      <c r="B47" s="84" t="s">
        <v>1890</v>
      </c>
      <c r="C47" s="84">
        <v>7</v>
      </c>
      <c r="D47" s="118">
        <v>0.0024660426853737763</v>
      </c>
      <c r="E47" s="118">
        <v>0.3474360830869007</v>
      </c>
      <c r="F47" s="84" t="s">
        <v>2051</v>
      </c>
      <c r="G47" s="84" t="b">
        <v>0</v>
      </c>
      <c r="H47" s="84" t="b">
        <v>0</v>
      </c>
      <c r="I47" s="84" t="b">
        <v>0</v>
      </c>
      <c r="J47" s="84" t="b">
        <v>0</v>
      </c>
      <c r="K47" s="84" t="b">
        <v>0</v>
      </c>
      <c r="L47" s="84" t="b">
        <v>0</v>
      </c>
    </row>
    <row r="48" spans="1:12" ht="15">
      <c r="A48" s="84" t="s">
        <v>1586</v>
      </c>
      <c r="B48" s="84" t="s">
        <v>1606</v>
      </c>
      <c r="C48" s="84">
        <v>7</v>
      </c>
      <c r="D48" s="118">
        <v>0.002097404258330643</v>
      </c>
      <c r="E48" s="118">
        <v>1.217756143835417</v>
      </c>
      <c r="F48" s="84" t="s">
        <v>2051</v>
      </c>
      <c r="G48" s="84" t="b">
        <v>0</v>
      </c>
      <c r="H48" s="84" t="b">
        <v>0</v>
      </c>
      <c r="I48" s="84" t="b">
        <v>0</v>
      </c>
      <c r="J48" s="84" t="b">
        <v>0</v>
      </c>
      <c r="K48" s="84" t="b">
        <v>0</v>
      </c>
      <c r="L48" s="84" t="b">
        <v>0</v>
      </c>
    </row>
    <row r="49" spans="1:12" ht="15">
      <c r="A49" s="84" t="s">
        <v>1610</v>
      </c>
      <c r="B49" s="84" t="s">
        <v>1585</v>
      </c>
      <c r="C49" s="84">
        <v>7</v>
      </c>
      <c r="D49" s="118">
        <v>0.002097404258330643</v>
      </c>
      <c r="E49" s="118">
        <v>1.3140905510840593</v>
      </c>
      <c r="F49" s="84" t="s">
        <v>2051</v>
      </c>
      <c r="G49" s="84" t="b">
        <v>0</v>
      </c>
      <c r="H49" s="84" t="b">
        <v>1</v>
      </c>
      <c r="I49" s="84" t="b">
        <v>0</v>
      </c>
      <c r="J49" s="84" t="b">
        <v>0</v>
      </c>
      <c r="K49" s="84" t="b">
        <v>0</v>
      </c>
      <c r="L49" s="84" t="b">
        <v>0</v>
      </c>
    </row>
    <row r="50" spans="1:12" ht="15">
      <c r="A50" s="84" t="s">
        <v>1585</v>
      </c>
      <c r="B50" s="84" t="s">
        <v>1587</v>
      </c>
      <c r="C50" s="84">
        <v>7</v>
      </c>
      <c r="D50" s="118">
        <v>0.002097404258330643</v>
      </c>
      <c r="E50" s="118">
        <v>0.185485893626599</v>
      </c>
      <c r="F50" s="84" t="s">
        <v>2051</v>
      </c>
      <c r="G50" s="84" t="b">
        <v>0</v>
      </c>
      <c r="H50" s="84" t="b">
        <v>0</v>
      </c>
      <c r="I50" s="84" t="b">
        <v>0</v>
      </c>
      <c r="J50" s="84" t="b">
        <v>0</v>
      </c>
      <c r="K50" s="84" t="b">
        <v>0</v>
      </c>
      <c r="L50" s="84" t="b">
        <v>0</v>
      </c>
    </row>
    <row r="51" spans="1:12" ht="15">
      <c r="A51" s="84" t="s">
        <v>1894</v>
      </c>
      <c r="B51" s="84" t="s">
        <v>1897</v>
      </c>
      <c r="C51" s="84">
        <v>7</v>
      </c>
      <c r="D51" s="118">
        <v>0.002097404258330643</v>
      </c>
      <c r="E51" s="118">
        <v>2.744879471371028</v>
      </c>
      <c r="F51" s="84" t="s">
        <v>2051</v>
      </c>
      <c r="G51" s="84" t="b">
        <v>0</v>
      </c>
      <c r="H51" s="84" t="b">
        <v>0</v>
      </c>
      <c r="I51" s="84" t="b">
        <v>0</v>
      </c>
      <c r="J51" s="84" t="b">
        <v>0</v>
      </c>
      <c r="K51" s="84" t="b">
        <v>0</v>
      </c>
      <c r="L51" s="84" t="b">
        <v>0</v>
      </c>
    </row>
    <row r="52" spans="1:12" ht="15">
      <c r="A52" s="84" t="s">
        <v>1897</v>
      </c>
      <c r="B52" s="84" t="s">
        <v>1898</v>
      </c>
      <c r="C52" s="84">
        <v>7</v>
      </c>
      <c r="D52" s="118">
        <v>0.002097404258330643</v>
      </c>
      <c r="E52" s="118">
        <v>2.802871418348715</v>
      </c>
      <c r="F52" s="84" t="s">
        <v>2051</v>
      </c>
      <c r="G52" s="84" t="b">
        <v>0</v>
      </c>
      <c r="H52" s="84" t="b">
        <v>0</v>
      </c>
      <c r="I52" s="84" t="b">
        <v>0</v>
      </c>
      <c r="J52" s="84" t="b">
        <v>0</v>
      </c>
      <c r="K52" s="84" t="b">
        <v>0</v>
      </c>
      <c r="L52" s="84" t="b">
        <v>0</v>
      </c>
    </row>
    <row r="53" spans="1:12" ht="15">
      <c r="A53" s="84" t="s">
        <v>1898</v>
      </c>
      <c r="B53" s="84" t="s">
        <v>1899</v>
      </c>
      <c r="C53" s="84">
        <v>7</v>
      </c>
      <c r="D53" s="118">
        <v>0.002097404258330643</v>
      </c>
      <c r="E53" s="118">
        <v>2.802871418348715</v>
      </c>
      <c r="F53" s="84" t="s">
        <v>2051</v>
      </c>
      <c r="G53" s="84" t="b">
        <v>0</v>
      </c>
      <c r="H53" s="84" t="b">
        <v>0</v>
      </c>
      <c r="I53" s="84" t="b">
        <v>0</v>
      </c>
      <c r="J53" s="84" t="b">
        <v>0</v>
      </c>
      <c r="K53" s="84" t="b">
        <v>0</v>
      </c>
      <c r="L53" s="84" t="b">
        <v>0</v>
      </c>
    </row>
    <row r="54" spans="1:12" ht="15">
      <c r="A54" s="84" t="s">
        <v>1899</v>
      </c>
      <c r="B54" s="84" t="s">
        <v>1892</v>
      </c>
      <c r="C54" s="84">
        <v>7</v>
      </c>
      <c r="D54" s="118">
        <v>0.002097404258330643</v>
      </c>
      <c r="E54" s="118">
        <v>2.693726948923647</v>
      </c>
      <c r="F54" s="84" t="s">
        <v>2051</v>
      </c>
      <c r="G54" s="84" t="b">
        <v>0</v>
      </c>
      <c r="H54" s="84" t="b">
        <v>0</v>
      </c>
      <c r="I54" s="84" t="b">
        <v>0</v>
      </c>
      <c r="J54" s="84" t="b">
        <v>0</v>
      </c>
      <c r="K54" s="84" t="b">
        <v>0</v>
      </c>
      <c r="L54" s="84" t="b">
        <v>0</v>
      </c>
    </row>
    <row r="55" spans="1:12" ht="15">
      <c r="A55" s="84" t="s">
        <v>1892</v>
      </c>
      <c r="B55" s="84" t="s">
        <v>1595</v>
      </c>
      <c r="C55" s="84">
        <v>7</v>
      </c>
      <c r="D55" s="118">
        <v>0.002097404258330643</v>
      </c>
      <c r="E55" s="118">
        <v>2.30837606755963</v>
      </c>
      <c r="F55" s="84" t="s">
        <v>2051</v>
      </c>
      <c r="G55" s="84" t="b">
        <v>0</v>
      </c>
      <c r="H55" s="84" t="b">
        <v>0</v>
      </c>
      <c r="I55" s="84" t="b">
        <v>0</v>
      </c>
      <c r="J55" s="84" t="b">
        <v>0</v>
      </c>
      <c r="K55" s="84" t="b">
        <v>0</v>
      </c>
      <c r="L55" s="84" t="b">
        <v>0</v>
      </c>
    </row>
    <row r="56" spans="1:12" ht="15">
      <c r="A56" s="84" t="s">
        <v>1595</v>
      </c>
      <c r="B56" s="84" t="s">
        <v>1587</v>
      </c>
      <c r="C56" s="84">
        <v>7</v>
      </c>
      <c r="D56" s="118">
        <v>0.002097404258330643</v>
      </c>
      <c r="E56" s="118">
        <v>1.3896058762825239</v>
      </c>
      <c r="F56" s="84" t="s">
        <v>2051</v>
      </c>
      <c r="G56" s="84" t="b">
        <v>0</v>
      </c>
      <c r="H56" s="84" t="b">
        <v>0</v>
      </c>
      <c r="I56" s="84" t="b">
        <v>0</v>
      </c>
      <c r="J56" s="84" t="b">
        <v>0</v>
      </c>
      <c r="K56" s="84" t="b">
        <v>0</v>
      </c>
      <c r="L56" s="84" t="b">
        <v>0</v>
      </c>
    </row>
    <row r="57" spans="1:12" ht="15">
      <c r="A57" s="84" t="s">
        <v>1540</v>
      </c>
      <c r="B57" s="84" t="s">
        <v>1589</v>
      </c>
      <c r="C57" s="84">
        <v>7</v>
      </c>
      <c r="D57" s="118">
        <v>0.002097404258330643</v>
      </c>
      <c r="E57" s="118">
        <v>2.299942900022767</v>
      </c>
      <c r="F57" s="84" t="s">
        <v>2051</v>
      </c>
      <c r="G57" s="84" t="b">
        <v>0</v>
      </c>
      <c r="H57" s="84" t="b">
        <v>0</v>
      </c>
      <c r="I57" s="84" t="b">
        <v>0</v>
      </c>
      <c r="J57" s="84" t="b">
        <v>0</v>
      </c>
      <c r="K57" s="84" t="b">
        <v>0</v>
      </c>
      <c r="L57" s="84" t="b">
        <v>0</v>
      </c>
    </row>
    <row r="58" spans="1:12" ht="15">
      <c r="A58" s="84" t="s">
        <v>1589</v>
      </c>
      <c r="B58" s="84" t="s">
        <v>1585</v>
      </c>
      <c r="C58" s="84">
        <v>7</v>
      </c>
      <c r="D58" s="118">
        <v>0.002097404258330643</v>
      </c>
      <c r="E58" s="118">
        <v>1.2349093050364344</v>
      </c>
      <c r="F58" s="84" t="s">
        <v>2051</v>
      </c>
      <c r="G58" s="84" t="b">
        <v>0</v>
      </c>
      <c r="H58" s="84" t="b">
        <v>0</v>
      </c>
      <c r="I58" s="84" t="b">
        <v>0</v>
      </c>
      <c r="J58" s="84" t="b">
        <v>0</v>
      </c>
      <c r="K58" s="84" t="b">
        <v>0</v>
      </c>
      <c r="L58" s="84" t="b">
        <v>0</v>
      </c>
    </row>
    <row r="59" spans="1:12" ht="15">
      <c r="A59" s="84" t="s">
        <v>1901</v>
      </c>
      <c r="B59" s="84" t="s">
        <v>1902</v>
      </c>
      <c r="C59" s="84">
        <v>6</v>
      </c>
      <c r="D59" s="118">
        <v>0.0018848131582622277</v>
      </c>
      <c r="E59" s="118">
        <v>2.869818207979328</v>
      </c>
      <c r="F59" s="84" t="s">
        <v>2051</v>
      </c>
      <c r="G59" s="84" t="b">
        <v>0</v>
      </c>
      <c r="H59" s="84" t="b">
        <v>0</v>
      </c>
      <c r="I59" s="84" t="b">
        <v>0</v>
      </c>
      <c r="J59" s="84" t="b">
        <v>0</v>
      </c>
      <c r="K59" s="84" t="b">
        <v>0</v>
      </c>
      <c r="L59" s="84" t="b">
        <v>0</v>
      </c>
    </row>
    <row r="60" spans="1:12" ht="15">
      <c r="A60" s="84" t="s">
        <v>1902</v>
      </c>
      <c r="B60" s="84" t="s">
        <v>1903</v>
      </c>
      <c r="C60" s="84">
        <v>6</v>
      </c>
      <c r="D60" s="118">
        <v>0.0018848131582622277</v>
      </c>
      <c r="E60" s="118">
        <v>2.869818207979328</v>
      </c>
      <c r="F60" s="84" t="s">
        <v>2051</v>
      </c>
      <c r="G60" s="84" t="b">
        <v>0</v>
      </c>
      <c r="H60" s="84" t="b">
        <v>0</v>
      </c>
      <c r="I60" s="84" t="b">
        <v>0</v>
      </c>
      <c r="J60" s="84" t="b">
        <v>0</v>
      </c>
      <c r="K60" s="84" t="b">
        <v>0</v>
      </c>
      <c r="L60" s="84" t="b">
        <v>0</v>
      </c>
    </row>
    <row r="61" spans="1:12" ht="15">
      <c r="A61" s="84" t="s">
        <v>1903</v>
      </c>
      <c r="B61" s="84" t="s">
        <v>1883</v>
      </c>
      <c r="C61" s="84">
        <v>6</v>
      </c>
      <c r="D61" s="118">
        <v>0.0018848131582622277</v>
      </c>
      <c r="E61" s="118">
        <v>2.0569048513364727</v>
      </c>
      <c r="F61" s="84" t="s">
        <v>2051</v>
      </c>
      <c r="G61" s="84" t="b">
        <v>0</v>
      </c>
      <c r="H61" s="84" t="b">
        <v>0</v>
      </c>
      <c r="I61" s="84" t="b">
        <v>0</v>
      </c>
      <c r="J61" s="84" t="b">
        <v>0</v>
      </c>
      <c r="K61" s="84" t="b">
        <v>0</v>
      </c>
      <c r="L61" s="84" t="b">
        <v>0</v>
      </c>
    </row>
    <row r="62" spans="1:12" ht="15">
      <c r="A62" s="84" t="s">
        <v>1587</v>
      </c>
      <c r="B62" s="84" t="s">
        <v>1593</v>
      </c>
      <c r="C62" s="84">
        <v>6</v>
      </c>
      <c r="D62" s="118">
        <v>0.0018848131582622277</v>
      </c>
      <c r="E62" s="118">
        <v>1.3926969532596658</v>
      </c>
      <c r="F62" s="84" t="s">
        <v>2051</v>
      </c>
      <c r="G62" s="84" t="b">
        <v>0</v>
      </c>
      <c r="H62" s="84" t="b">
        <v>0</v>
      </c>
      <c r="I62" s="84" t="b">
        <v>0</v>
      </c>
      <c r="J62" s="84" t="b">
        <v>0</v>
      </c>
      <c r="K62" s="84" t="b">
        <v>0</v>
      </c>
      <c r="L62" s="84" t="b">
        <v>0</v>
      </c>
    </row>
    <row r="63" spans="1:12" ht="15">
      <c r="A63" s="84" t="s">
        <v>1593</v>
      </c>
      <c r="B63" s="84" t="s">
        <v>1896</v>
      </c>
      <c r="C63" s="84">
        <v>6</v>
      </c>
      <c r="D63" s="118">
        <v>0.0018848131582622277</v>
      </c>
      <c r="E63" s="118">
        <v>2.6267801592930335</v>
      </c>
      <c r="F63" s="84" t="s">
        <v>2051</v>
      </c>
      <c r="G63" s="84" t="b">
        <v>0</v>
      </c>
      <c r="H63" s="84" t="b">
        <v>0</v>
      </c>
      <c r="I63" s="84" t="b">
        <v>0</v>
      </c>
      <c r="J63" s="84" t="b">
        <v>0</v>
      </c>
      <c r="K63" s="84" t="b">
        <v>0</v>
      </c>
      <c r="L63" s="84" t="b">
        <v>0</v>
      </c>
    </row>
    <row r="64" spans="1:12" ht="15">
      <c r="A64" s="84" t="s">
        <v>245</v>
      </c>
      <c r="B64" s="84" t="s">
        <v>1586</v>
      </c>
      <c r="C64" s="84">
        <v>6</v>
      </c>
      <c r="D64" s="118">
        <v>0.0018848131582622277</v>
      </c>
      <c r="E64" s="118">
        <v>1.3769026860764337</v>
      </c>
      <c r="F64" s="84" t="s">
        <v>2051</v>
      </c>
      <c r="G64" s="84" t="b">
        <v>0</v>
      </c>
      <c r="H64" s="84" t="b">
        <v>0</v>
      </c>
      <c r="I64" s="84" t="b">
        <v>0</v>
      </c>
      <c r="J64" s="84" t="b">
        <v>0</v>
      </c>
      <c r="K64" s="84" t="b">
        <v>0</v>
      </c>
      <c r="L64" s="84" t="b">
        <v>0</v>
      </c>
    </row>
    <row r="65" spans="1:12" ht="15">
      <c r="A65" s="84" t="s">
        <v>1586</v>
      </c>
      <c r="B65" s="84" t="s">
        <v>1587</v>
      </c>
      <c r="C65" s="84">
        <v>6</v>
      </c>
      <c r="D65" s="118">
        <v>0.0018848131582622277</v>
      </c>
      <c r="E65" s="118">
        <v>0.11553359385626064</v>
      </c>
      <c r="F65" s="84" t="s">
        <v>2051</v>
      </c>
      <c r="G65" s="84" t="b">
        <v>0</v>
      </c>
      <c r="H65" s="84" t="b">
        <v>0</v>
      </c>
      <c r="I65" s="84" t="b">
        <v>0</v>
      </c>
      <c r="J65" s="84" t="b">
        <v>0</v>
      </c>
      <c r="K65" s="84" t="b">
        <v>0</v>
      </c>
      <c r="L65" s="84" t="b">
        <v>0</v>
      </c>
    </row>
    <row r="66" spans="1:12" ht="15">
      <c r="A66" s="84" t="s">
        <v>1585</v>
      </c>
      <c r="B66" s="84" t="s">
        <v>1888</v>
      </c>
      <c r="C66" s="84">
        <v>6</v>
      </c>
      <c r="D66" s="118">
        <v>0.0018848131582622277</v>
      </c>
      <c r="E66" s="118">
        <v>1.2263655314931408</v>
      </c>
      <c r="F66" s="84" t="s">
        <v>2051</v>
      </c>
      <c r="G66" s="84" t="b">
        <v>0</v>
      </c>
      <c r="H66" s="84" t="b">
        <v>0</v>
      </c>
      <c r="I66" s="84" t="b">
        <v>0</v>
      </c>
      <c r="J66" s="84" t="b">
        <v>0</v>
      </c>
      <c r="K66" s="84" t="b">
        <v>0</v>
      </c>
      <c r="L66" s="84" t="b">
        <v>0</v>
      </c>
    </row>
    <row r="67" spans="1:12" ht="15">
      <c r="A67" s="84" t="s">
        <v>1888</v>
      </c>
      <c r="B67" s="84" t="s">
        <v>1590</v>
      </c>
      <c r="C67" s="84">
        <v>6</v>
      </c>
      <c r="D67" s="118">
        <v>0.0018848131582622277</v>
      </c>
      <c r="E67" s="118">
        <v>2.3055467775407656</v>
      </c>
      <c r="F67" s="84" t="s">
        <v>2051</v>
      </c>
      <c r="G67" s="84" t="b">
        <v>0</v>
      </c>
      <c r="H67" s="84" t="b">
        <v>0</v>
      </c>
      <c r="I67" s="84" t="b">
        <v>0</v>
      </c>
      <c r="J67" s="84" t="b">
        <v>0</v>
      </c>
      <c r="K67" s="84" t="b">
        <v>0</v>
      </c>
      <c r="L67" s="84" t="b">
        <v>0</v>
      </c>
    </row>
    <row r="68" spans="1:12" ht="15">
      <c r="A68" s="84" t="s">
        <v>1590</v>
      </c>
      <c r="B68" s="84" t="s">
        <v>1586</v>
      </c>
      <c r="C68" s="84">
        <v>6</v>
      </c>
      <c r="D68" s="118">
        <v>0.0018848131582622277</v>
      </c>
      <c r="E68" s="118">
        <v>1.2008114270207526</v>
      </c>
      <c r="F68" s="84" t="s">
        <v>2051</v>
      </c>
      <c r="G68" s="84" t="b">
        <v>0</v>
      </c>
      <c r="H68" s="84" t="b">
        <v>0</v>
      </c>
      <c r="I68" s="84" t="b">
        <v>0</v>
      </c>
      <c r="J68" s="84" t="b">
        <v>0</v>
      </c>
      <c r="K68" s="84" t="b">
        <v>0</v>
      </c>
      <c r="L68" s="84" t="b">
        <v>0</v>
      </c>
    </row>
    <row r="69" spans="1:12" ht="15">
      <c r="A69" s="84" t="s">
        <v>1586</v>
      </c>
      <c r="B69" s="84" t="s">
        <v>1591</v>
      </c>
      <c r="C69" s="84">
        <v>6</v>
      </c>
      <c r="D69" s="118">
        <v>0.0018848131582622277</v>
      </c>
      <c r="E69" s="118">
        <v>1.1855714604640157</v>
      </c>
      <c r="F69" s="84" t="s">
        <v>2051</v>
      </c>
      <c r="G69" s="84" t="b">
        <v>0</v>
      </c>
      <c r="H69" s="84" t="b">
        <v>0</v>
      </c>
      <c r="I69" s="84" t="b">
        <v>0</v>
      </c>
      <c r="J69" s="84" t="b">
        <v>0</v>
      </c>
      <c r="K69" s="84" t="b">
        <v>0</v>
      </c>
      <c r="L69" s="84" t="b">
        <v>0</v>
      </c>
    </row>
    <row r="70" spans="1:12" ht="15">
      <c r="A70" s="84" t="s">
        <v>236</v>
      </c>
      <c r="B70" s="84" t="s">
        <v>1894</v>
      </c>
      <c r="C70" s="84">
        <v>6</v>
      </c>
      <c r="D70" s="118">
        <v>0.0018848131582622277</v>
      </c>
      <c r="E70" s="118">
        <v>2.200811427020753</v>
      </c>
      <c r="F70" s="84" t="s">
        <v>2051</v>
      </c>
      <c r="G70" s="84" t="b">
        <v>0</v>
      </c>
      <c r="H70" s="84" t="b">
        <v>0</v>
      </c>
      <c r="I70" s="84" t="b">
        <v>0</v>
      </c>
      <c r="J70" s="84" t="b">
        <v>0</v>
      </c>
      <c r="K70" s="84" t="b">
        <v>0</v>
      </c>
      <c r="L70" s="84" t="b">
        <v>0</v>
      </c>
    </row>
    <row r="71" spans="1:12" ht="15">
      <c r="A71" s="84" t="s">
        <v>1883</v>
      </c>
      <c r="B71" s="84" t="s">
        <v>1907</v>
      </c>
      <c r="C71" s="84">
        <v>5</v>
      </c>
      <c r="D71" s="118">
        <v>0.0016564644640061263</v>
      </c>
      <c r="E71" s="118">
        <v>2.0569048513364727</v>
      </c>
      <c r="F71" s="84" t="s">
        <v>2051</v>
      </c>
      <c r="G71" s="84" t="b">
        <v>0</v>
      </c>
      <c r="H71" s="84" t="b">
        <v>0</v>
      </c>
      <c r="I71" s="84" t="b">
        <v>0</v>
      </c>
      <c r="J71" s="84" t="b">
        <v>0</v>
      </c>
      <c r="K71" s="84" t="b">
        <v>0</v>
      </c>
      <c r="L71" s="84" t="b">
        <v>0</v>
      </c>
    </row>
    <row r="72" spans="1:12" ht="15">
      <c r="A72" s="84" t="s">
        <v>1907</v>
      </c>
      <c r="B72" s="84" t="s">
        <v>1908</v>
      </c>
      <c r="C72" s="84">
        <v>5</v>
      </c>
      <c r="D72" s="118">
        <v>0.0016564644640061263</v>
      </c>
      <c r="E72" s="118">
        <v>2.948999454026953</v>
      </c>
      <c r="F72" s="84" t="s">
        <v>2051</v>
      </c>
      <c r="G72" s="84" t="b">
        <v>0</v>
      </c>
      <c r="H72" s="84" t="b">
        <v>0</v>
      </c>
      <c r="I72" s="84" t="b">
        <v>0</v>
      </c>
      <c r="J72" s="84" t="b">
        <v>0</v>
      </c>
      <c r="K72" s="84" t="b">
        <v>0</v>
      </c>
      <c r="L72" s="84" t="b">
        <v>0</v>
      </c>
    </row>
    <row r="73" spans="1:12" ht="15">
      <c r="A73" s="84" t="s">
        <v>1908</v>
      </c>
      <c r="B73" s="84" t="s">
        <v>1909</v>
      </c>
      <c r="C73" s="84">
        <v>5</v>
      </c>
      <c r="D73" s="118">
        <v>0.0016564644640061263</v>
      </c>
      <c r="E73" s="118">
        <v>2.948999454026953</v>
      </c>
      <c r="F73" s="84" t="s">
        <v>2051</v>
      </c>
      <c r="G73" s="84" t="b">
        <v>0</v>
      </c>
      <c r="H73" s="84" t="b">
        <v>0</v>
      </c>
      <c r="I73" s="84" t="b">
        <v>0</v>
      </c>
      <c r="J73" s="84" t="b">
        <v>0</v>
      </c>
      <c r="K73" s="84" t="b">
        <v>0</v>
      </c>
      <c r="L73" s="84" t="b">
        <v>0</v>
      </c>
    </row>
    <row r="74" spans="1:12" ht="15">
      <c r="A74" s="84" t="s">
        <v>1890</v>
      </c>
      <c r="B74" s="84" t="s">
        <v>1583</v>
      </c>
      <c r="C74" s="84">
        <v>5</v>
      </c>
      <c r="D74" s="118">
        <v>0.0016564644640061263</v>
      </c>
      <c r="E74" s="118">
        <v>0.14398821765874792</v>
      </c>
      <c r="F74" s="84" t="s">
        <v>2051</v>
      </c>
      <c r="G74" s="84" t="b">
        <v>0</v>
      </c>
      <c r="H74" s="84" t="b">
        <v>0</v>
      </c>
      <c r="I74" s="84" t="b">
        <v>0</v>
      </c>
      <c r="J74" s="84" t="b">
        <v>0</v>
      </c>
      <c r="K74" s="84" t="b">
        <v>0</v>
      </c>
      <c r="L74" s="84" t="b">
        <v>0</v>
      </c>
    </row>
    <row r="75" spans="1:12" ht="15">
      <c r="A75" s="84" t="s">
        <v>1912</v>
      </c>
      <c r="B75" s="84" t="s">
        <v>1583</v>
      </c>
      <c r="C75" s="84">
        <v>5</v>
      </c>
      <c r="D75" s="118">
        <v>0.0016564644640061263</v>
      </c>
      <c r="E75" s="118">
        <v>0.39926072276205404</v>
      </c>
      <c r="F75" s="84" t="s">
        <v>2051</v>
      </c>
      <c r="G75" s="84" t="b">
        <v>0</v>
      </c>
      <c r="H75" s="84" t="b">
        <v>0</v>
      </c>
      <c r="I75" s="84" t="b">
        <v>0</v>
      </c>
      <c r="J75" s="84" t="b">
        <v>0</v>
      </c>
      <c r="K75" s="84" t="b">
        <v>0</v>
      </c>
      <c r="L75" s="84" t="b">
        <v>0</v>
      </c>
    </row>
    <row r="76" spans="1:12" ht="15">
      <c r="A76" s="84" t="s">
        <v>1913</v>
      </c>
      <c r="B76" s="84" t="s">
        <v>1583</v>
      </c>
      <c r="C76" s="84">
        <v>5</v>
      </c>
      <c r="D76" s="118">
        <v>0.0016564644640061263</v>
      </c>
      <c r="E76" s="118">
        <v>0.39926072276205404</v>
      </c>
      <c r="F76" s="84" t="s">
        <v>2051</v>
      </c>
      <c r="G76" s="84" t="b">
        <v>0</v>
      </c>
      <c r="H76" s="84" t="b">
        <v>0</v>
      </c>
      <c r="I76" s="84" t="b">
        <v>0</v>
      </c>
      <c r="J76" s="84" t="b">
        <v>0</v>
      </c>
      <c r="K76" s="84" t="b">
        <v>0</v>
      </c>
      <c r="L76" s="84" t="b">
        <v>0</v>
      </c>
    </row>
    <row r="77" spans="1:12" ht="15">
      <c r="A77" s="84" t="s">
        <v>1896</v>
      </c>
      <c r="B77" s="84" t="s">
        <v>1590</v>
      </c>
      <c r="C77" s="84">
        <v>5</v>
      </c>
      <c r="D77" s="118">
        <v>0.0016564644640061263</v>
      </c>
      <c r="E77" s="118">
        <v>2.489606966267722</v>
      </c>
      <c r="F77" s="84" t="s">
        <v>2051</v>
      </c>
      <c r="G77" s="84" t="b">
        <v>0</v>
      </c>
      <c r="H77" s="84" t="b">
        <v>0</v>
      </c>
      <c r="I77" s="84" t="b">
        <v>0</v>
      </c>
      <c r="J77" s="84" t="b">
        <v>0</v>
      </c>
      <c r="K77" s="84" t="b">
        <v>0</v>
      </c>
      <c r="L77" s="84" t="b">
        <v>0</v>
      </c>
    </row>
    <row r="78" spans="1:12" ht="15">
      <c r="A78" s="84" t="s">
        <v>1590</v>
      </c>
      <c r="B78" s="84" t="s">
        <v>1888</v>
      </c>
      <c r="C78" s="84">
        <v>5</v>
      </c>
      <c r="D78" s="118">
        <v>0.0016564644640061263</v>
      </c>
      <c r="E78" s="118">
        <v>2.2263655314931405</v>
      </c>
      <c r="F78" s="84" t="s">
        <v>2051</v>
      </c>
      <c r="G78" s="84" t="b">
        <v>0</v>
      </c>
      <c r="H78" s="84" t="b">
        <v>0</v>
      </c>
      <c r="I78" s="84" t="b">
        <v>0</v>
      </c>
      <c r="J78" s="84" t="b">
        <v>0</v>
      </c>
      <c r="K78" s="84" t="b">
        <v>0</v>
      </c>
      <c r="L78" s="84" t="b">
        <v>0</v>
      </c>
    </row>
    <row r="79" spans="1:12" ht="15">
      <c r="A79" s="84" t="s">
        <v>1888</v>
      </c>
      <c r="B79" s="84" t="s">
        <v>1585</v>
      </c>
      <c r="C79" s="84">
        <v>5</v>
      </c>
      <c r="D79" s="118">
        <v>0.0016564644640061263</v>
      </c>
      <c r="E79" s="118">
        <v>1.1265698302475962</v>
      </c>
      <c r="F79" s="84" t="s">
        <v>2051</v>
      </c>
      <c r="G79" s="84" t="b">
        <v>0</v>
      </c>
      <c r="H79" s="84" t="b">
        <v>0</v>
      </c>
      <c r="I79" s="84" t="b">
        <v>0</v>
      </c>
      <c r="J79" s="84" t="b">
        <v>0</v>
      </c>
      <c r="K79" s="84" t="b">
        <v>0</v>
      </c>
      <c r="L79" s="84" t="b">
        <v>0</v>
      </c>
    </row>
    <row r="80" spans="1:12" ht="15">
      <c r="A80" s="84" t="s">
        <v>1585</v>
      </c>
      <c r="B80" s="84" t="s">
        <v>1591</v>
      </c>
      <c r="C80" s="84">
        <v>5</v>
      </c>
      <c r="D80" s="118">
        <v>0.0016564644640061263</v>
      </c>
      <c r="E80" s="118">
        <v>1.1093957245561161</v>
      </c>
      <c r="F80" s="84" t="s">
        <v>2051</v>
      </c>
      <c r="G80" s="84" t="b">
        <v>0</v>
      </c>
      <c r="H80" s="84" t="b">
        <v>0</v>
      </c>
      <c r="I80" s="84" t="b">
        <v>0</v>
      </c>
      <c r="J80" s="84" t="b">
        <v>0</v>
      </c>
      <c r="K80" s="84" t="b">
        <v>0</v>
      </c>
      <c r="L80" s="84" t="b">
        <v>0</v>
      </c>
    </row>
    <row r="81" spans="1:12" ht="15">
      <c r="A81" s="84" t="s">
        <v>1585</v>
      </c>
      <c r="B81" s="84" t="s">
        <v>1917</v>
      </c>
      <c r="C81" s="84">
        <v>5</v>
      </c>
      <c r="D81" s="118">
        <v>0.0016564644640061263</v>
      </c>
      <c r="E81" s="118">
        <v>1.489606966267722</v>
      </c>
      <c r="F81" s="84" t="s">
        <v>2051</v>
      </c>
      <c r="G81" s="84" t="b">
        <v>0</v>
      </c>
      <c r="H81" s="84" t="b">
        <v>0</v>
      </c>
      <c r="I81" s="84" t="b">
        <v>0</v>
      </c>
      <c r="J81" s="84" t="b">
        <v>0</v>
      </c>
      <c r="K81" s="84" t="b">
        <v>0</v>
      </c>
      <c r="L81" s="84" t="b">
        <v>0</v>
      </c>
    </row>
    <row r="82" spans="1:12" ht="15">
      <c r="A82" s="84" t="s">
        <v>1918</v>
      </c>
      <c r="B82" s="84" t="s">
        <v>1592</v>
      </c>
      <c r="C82" s="84">
        <v>5</v>
      </c>
      <c r="D82" s="118">
        <v>0.0016564644640061263</v>
      </c>
      <c r="E82" s="118">
        <v>2.392696953259666</v>
      </c>
      <c r="F82" s="84" t="s">
        <v>2051</v>
      </c>
      <c r="G82" s="84" t="b">
        <v>0</v>
      </c>
      <c r="H82" s="84" t="b">
        <v>0</v>
      </c>
      <c r="I82" s="84" t="b">
        <v>0</v>
      </c>
      <c r="J82" s="84" t="b">
        <v>0</v>
      </c>
      <c r="K82" s="84" t="b">
        <v>0</v>
      </c>
      <c r="L82" s="84" t="b">
        <v>0</v>
      </c>
    </row>
    <row r="83" spans="1:12" ht="15">
      <c r="A83" s="84" t="s">
        <v>1592</v>
      </c>
      <c r="B83" s="84" t="s">
        <v>1540</v>
      </c>
      <c r="C83" s="84">
        <v>5</v>
      </c>
      <c r="D83" s="118">
        <v>0.0016564644640061263</v>
      </c>
      <c r="E83" s="118">
        <v>1.9777236052888478</v>
      </c>
      <c r="F83" s="84" t="s">
        <v>2051</v>
      </c>
      <c r="G83" s="84" t="b">
        <v>0</v>
      </c>
      <c r="H83" s="84" t="b">
        <v>0</v>
      </c>
      <c r="I83" s="84" t="b">
        <v>0</v>
      </c>
      <c r="J83" s="84" t="b">
        <v>0</v>
      </c>
      <c r="K83" s="84" t="b">
        <v>0</v>
      </c>
      <c r="L83" s="84" t="b">
        <v>0</v>
      </c>
    </row>
    <row r="84" spans="1:12" ht="15">
      <c r="A84" s="84" t="s">
        <v>1540</v>
      </c>
      <c r="B84" s="84" t="s">
        <v>1919</v>
      </c>
      <c r="C84" s="84">
        <v>5</v>
      </c>
      <c r="D84" s="118">
        <v>0.0016564644640061263</v>
      </c>
      <c r="E84" s="118">
        <v>2.5340261060561353</v>
      </c>
      <c r="F84" s="84" t="s">
        <v>2051</v>
      </c>
      <c r="G84" s="84" t="b">
        <v>0</v>
      </c>
      <c r="H84" s="84" t="b">
        <v>0</v>
      </c>
      <c r="I84" s="84" t="b">
        <v>0</v>
      </c>
      <c r="J84" s="84" t="b">
        <v>0</v>
      </c>
      <c r="K84" s="84" t="b">
        <v>0</v>
      </c>
      <c r="L84" s="84" t="b">
        <v>0</v>
      </c>
    </row>
    <row r="85" spans="1:12" ht="15">
      <c r="A85" s="84" t="s">
        <v>1919</v>
      </c>
      <c r="B85" s="84" t="s">
        <v>1589</v>
      </c>
      <c r="C85" s="84">
        <v>5</v>
      </c>
      <c r="D85" s="118">
        <v>0.0016564644640061263</v>
      </c>
      <c r="E85" s="118">
        <v>2.568788212315347</v>
      </c>
      <c r="F85" s="84" t="s">
        <v>2051</v>
      </c>
      <c r="G85" s="84" t="b">
        <v>0</v>
      </c>
      <c r="H85" s="84" t="b">
        <v>0</v>
      </c>
      <c r="I85" s="84" t="b">
        <v>0</v>
      </c>
      <c r="J85" s="84" t="b">
        <v>0</v>
      </c>
      <c r="K85" s="84" t="b">
        <v>0</v>
      </c>
      <c r="L85" s="84" t="b">
        <v>0</v>
      </c>
    </row>
    <row r="86" spans="1:12" ht="15">
      <c r="A86" s="84" t="s">
        <v>1589</v>
      </c>
      <c r="B86" s="84" t="s">
        <v>1905</v>
      </c>
      <c r="C86" s="84">
        <v>5</v>
      </c>
      <c r="D86" s="118">
        <v>0.0016564644640061263</v>
      </c>
      <c r="E86" s="118">
        <v>2.489606966267722</v>
      </c>
      <c r="F86" s="84" t="s">
        <v>2051</v>
      </c>
      <c r="G86" s="84" t="b">
        <v>0</v>
      </c>
      <c r="H86" s="84" t="b">
        <v>0</v>
      </c>
      <c r="I86" s="84" t="b">
        <v>0</v>
      </c>
      <c r="J86" s="84" t="b">
        <v>0</v>
      </c>
      <c r="K86" s="84" t="b">
        <v>0</v>
      </c>
      <c r="L86" s="84" t="b">
        <v>0</v>
      </c>
    </row>
    <row r="87" spans="1:12" ht="15">
      <c r="A87" s="84" t="s">
        <v>1905</v>
      </c>
      <c r="B87" s="84" t="s">
        <v>1920</v>
      </c>
      <c r="C87" s="84">
        <v>5</v>
      </c>
      <c r="D87" s="118">
        <v>0.0016564644640061263</v>
      </c>
      <c r="E87" s="118">
        <v>2.8698182079793284</v>
      </c>
      <c r="F87" s="84" t="s">
        <v>2051</v>
      </c>
      <c r="G87" s="84" t="b">
        <v>0</v>
      </c>
      <c r="H87" s="84" t="b">
        <v>0</v>
      </c>
      <c r="I87" s="84" t="b">
        <v>0</v>
      </c>
      <c r="J87" s="84" t="b">
        <v>0</v>
      </c>
      <c r="K87" s="84" t="b">
        <v>0</v>
      </c>
      <c r="L87" s="84" t="b">
        <v>0</v>
      </c>
    </row>
    <row r="88" spans="1:12" ht="15">
      <c r="A88" s="84" t="s">
        <v>1920</v>
      </c>
      <c r="B88" s="84" t="s">
        <v>1921</v>
      </c>
      <c r="C88" s="84">
        <v>5</v>
      </c>
      <c r="D88" s="118">
        <v>0.0016564644640061263</v>
      </c>
      <c r="E88" s="118">
        <v>2.948999454026953</v>
      </c>
      <c r="F88" s="84" t="s">
        <v>2051</v>
      </c>
      <c r="G88" s="84" t="b">
        <v>0</v>
      </c>
      <c r="H88" s="84" t="b">
        <v>0</v>
      </c>
      <c r="I88" s="84" t="b">
        <v>0</v>
      </c>
      <c r="J88" s="84" t="b">
        <v>0</v>
      </c>
      <c r="K88" s="84" t="b">
        <v>0</v>
      </c>
      <c r="L88" s="84" t="b">
        <v>0</v>
      </c>
    </row>
    <row r="89" spans="1:12" ht="15">
      <c r="A89" s="84" t="s">
        <v>1921</v>
      </c>
      <c r="B89" s="84" t="s">
        <v>1922</v>
      </c>
      <c r="C89" s="84">
        <v>5</v>
      </c>
      <c r="D89" s="118">
        <v>0.0016564644640061263</v>
      </c>
      <c r="E89" s="118">
        <v>2.948999454026953</v>
      </c>
      <c r="F89" s="84" t="s">
        <v>2051</v>
      </c>
      <c r="G89" s="84" t="b">
        <v>0</v>
      </c>
      <c r="H89" s="84" t="b">
        <v>0</v>
      </c>
      <c r="I89" s="84" t="b">
        <v>0</v>
      </c>
      <c r="J89" s="84" t="b">
        <v>0</v>
      </c>
      <c r="K89" s="84" t="b">
        <v>0</v>
      </c>
      <c r="L89" s="84" t="b">
        <v>0</v>
      </c>
    </row>
    <row r="90" spans="1:12" ht="15">
      <c r="A90" s="84" t="s">
        <v>1922</v>
      </c>
      <c r="B90" s="84" t="s">
        <v>1923</v>
      </c>
      <c r="C90" s="84">
        <v>5</v>
      </c>
      <c r="D90" s="118">
        <v>0.0016564644640061263</v>
      </c>
      <c r="E90" s="118">
        <v>2.948999454026953</v>
      </c>
      <c r="F90" s="84" t="s">
        <v>2051</v>
      </c>
      <c r="G90" s="84" t="b">
        <v>0</v>
      </c>
      <c r="H90" s="84" t="b">
        <v>0</v>
      </c>
      <c r="I90" s="84" t="b">
        <v>0</v>
      </c>
      <c r="J90" s="84" t="b">
        <v>0</v>
      </c>
      <c r="K90" s="84" t="b">
        <v>0</v>
      </c>
      <c r="L90" s="84" t="b">
        <v>0</v>
      </c>
    </row>
    <row r="91" spans="1:12" ht="15">
      <c r="A91" s="84" t="s">
        <v>1923</v>
      </c>
      <c r="B91" s="84" t="s">
        <v>1895</v>
      </c>
      <c r="C91" s="84">
        <v>5</v>
      </c>
      <c r="D91" s="118">
        <v>0.0016564644640061263</v>
      </c>
      <c r="E91" s="118">
        <v>2.802871418348715</v>
      </c>
      <c r="F91" s="84" t="s">
        <v>2051</v>
      </c>
      <c r="G91" s="84" t="b">
        <v>0</v>
      </c>
      <c r="H91" s="84" t="b">
        <v>0</v>
      </c>
      <c r="I91" s="84" t="b">
        <v>0</v>
      </c>
      <c r="J91" s="84" t="b">
        <v>0</v>
      </c>
      <c r="K91" s="84" t="b">
        <v>0</v>
      </c>
      <c r="L91" s="84" t="b">
        <v>0</v>
      </c>
    </row>
    <row r="92" spans="1:12" ht="15">
      <c r="A92" s="84" t="s">
        <v>1895</v>
      </c>
      <c r="B92" s="84" t="s">
        <v>1924</v>
      </c>
      <c r="C92" s="84">
        <v>5</v>
      </c>
      <c r="D92" s="118">
        <v>0.0016564644640061263</v>
      </c>
      <c r="E92" s="118">
        <v>2.802871418348715</v>
      </c>
      <c r="F92" s="84" t="s">
        <v>2051</v>
      </c>
      <c r="G92" s="84" t="b">
        <v>0</v>
      </c>
      <c r="H92" s="84" t="b">
        <v>0</v>
      </c>
      <c r="I92" s="84" t="b">
        <v>0</v>
      </c>
      <c r="J92" s="84" t="b">
        <v>0</v>
      </c>
      <c r="K92" s="84" t="b">
        <v>0</v>
      </c>
      <c r="L92" s="84" t="b">
        <v>0</v>
      </c>
    </row>
    <row r="93" spans="1:12" ht="15">
      <c r="A93" s="84" t="s">
        <v>1924</v>
      </c>
      <c r="B93" s="84" t="s">
        <v>1925</v>
      </c>
      <c r="C93" s="84">
        <v>5</v>
      </c>
      <c r="D93" s="118">
        <v>0.0016564644640061263</v>
      </c>
      <c r="E93" s="118">
        <v>2.948999454026953</v>
      </c>
      <c r="F93" s="84" t="s">
        <v>2051</v>
      </c>
      <c r="G93" s="84" t="b">
        <v>0</v>
      </c>
      <c r="H93" s="84" t="b">
        <v>0</v>
      </c>
      <c r="I93" s="84" t="b">
        <v>0</v>
      </c>
      <c r="J93" s="84" t="b">
        <v>0</v>
      </c>
      <c r="K93" s="84" t="b">
        <v>0</v>
      </c>
      <c r="L93" s="84" t="b">
        <v>0</v>
      </c>
    </row>
    <row r="94" spans="1:12" ht="15">
      <c r="A94" s="84" t="s">
        <v>1925</v>
      </c>
      <c r="B94" s="84" t="s">
        <v>1926</v>
      </c>
      <c r="C94" s="84">
        <v>5</v>
      </c>
      <c r="D94" s="118">
        <v>0.0016564644640061263</v>
      </c>
      <c r="E94" s="118">
        <v>2.948999454026953</v>
      </c>
      <c r="F94" s="84" t="s">
        <v>2051</v>
      </c>
      <c r="G94" s="84" t="b">
        <v>0</v>
      </c>
      <c r="H94" s="84" t="b">
        <v>0</v>
      </c>
      <c r="I94" s="84" t="b">
        <v>0</v>
      </c>
      <c r="J94" s="84" t="b">
        <v>0</v>
      </c>
      <c r="K94" s="84" t="b">
        <v>0</v>
      </c>
      <c r="L94" s="84" t="b">
        <v>0</v>
      </c>
    </row>
    <row r="95" spans="1:12" ht="15">
      <c r="A95" s="84" t="s">
        <v>1931</v>
      </c>
      <c r="B95" s="84" t="s">
        <v>1587</v>
      </c>
      <c r="C95" s="84">
        <v>4</v>
      </c>
      <c r="D95" s="118">
        <v>0.0014091672487850152</v>
      </c>
      <c r="E95" s="118">
        <v>1.498750345707592</v>
      </c>
      <c r="F95" s="84" t="s">
        <v>2051</v>
      </c>
      <c r="G95" s="84" t="b">
        <v>0</v>
      </c>
      <c r="H95" s="84" t="b">
        <v>0</v>
      </c>
      <c r="I95" s="84" t="b">
        <v>0</v>
      </c>
      <c r="J95" s="84" t="b">
        <v>0</v>
      </c>
      <c r="K95" s="84" t="b">
        <v>0</v>
      </c>
      <c r="L95" s="84" t="b">
        <v>0</v>
      </c>
    </row>
    <row r="96" spans="1:12" ht="15">
      <c r="A96" s="84" t="s">
        <v>1910</v>
      </c>
      <c r="B96" s="84" t="s">
        <v>1911</v>
      </c>
      <c r="C96" s="84">
        <v>4</v>
      </c>
      <c r="D96" s="118">
        <v>0.0014091672487850152</v>
      </c>
      <c r="E96" s="118">
        <v>2.8520894410188964</v>
      </c>
      <c r="F96" s="84" t="s">
        <v>2051</v>
      </c>
      <c r="G96" s="84" t="b">
        <v>0</v>
      </c>
      <c r="H96" s="84" t="b">
        <v>0</v>
      </c>
      <c r="I96" s="84" t="b">
        <v>0</v>
      </c>
      <c r="J96" s="84" t="b">
        <v>0</v>
      </c>
      <c r="K96" s="84" t="b">
        <v>0</v>
      </c>
      <c r="L96" s="84" t="b">
        <v>0</v>
      </c>
    </row>
    <row r="97" spans="1:12" ht="15">
      <c r="A97" s="84" t="s">
        <v>1584</v>
      </c>
      <c r="B97" s="84" t="s">
        <v>1885</v>
      </c>
      <c r="C97" s="84">
        <v>4</v>
      </c>
      <c r="D97" s="118">
        <v>0.0014091672487850152</v>
      </c>
      <c r="E97" s="118">
        <v>0.4187997558238709</v>
      </c>
      <c r="F97" s="84" t="s">
        <v>2051</v>
      </c>
      <c r="G97" s="84" t="b">
        <v>0</v>
      </c>
      <c r="H97" s="84" t="b">
        <v>0</v>
      </c>
      <c r="I97" s="84" t="b">
        <v>0</v>
      </c>
      <c r="J97" s="84" t="b">
        <v>0</v>
      </c>
      <c r="K97" s="84" t="b">
        <v>0</v>
      </c>
      <c r="L97" s="84" t="b">
        <v>0</v>
      </c>
    </row>
    <row r="98" spans="1:12" ht="15">
      <c r="A98" s="84" t="s">
        <v>236</v>
      </c>
      <c r="B98" s="84" t="s">
        <v>1918</v>
      </c>
      <c r="C98" s="84">
        <v>4</v>
      </c>
      <c r="D98" s="118">
        <v>0.0014091672487850152</v>
      </c>
      <c r="E98" s="118">
        <v>2.267758216651366</v>
      </c>
      <c r="F98" s="84" t="s">
        <v>2051</v>
      </c>
      <c r="G98" s="84" t="b">
        <v>0</v>
      </c>
      <c r="H98" s="84" t="b">
        <v>0</v>
      </c>
      <c r="I98" s="84" t="b">
        <v>0</v>
      </c>
      <c r="J98" s="84" t="b">
        <v>0</v>
      </c>
      <c r="K98" s="84" t="b">
        <v>0</v>
      </c>
      <c r="L98" s="84" t="b">
        <v>0</v>
      </c>
    </row>
    <row r="99" spans="1:12" ht="15">
      <c r="A99" s="84" t="s">
        <v>1926</v>
      </c>
      <c r="B99" s="84" t="s">
        <v>1934</v>
      </c>
      <c r="C99" s="84">
        <v>4</v>
      </c>
      <c r="D99" s="118">
        <v>0.0014091672487850152</v>
      </c>
      <c r="E99" s="118">
        <v>2.948999454026953</v>
      </c>
      <c r="F99" s="84" t="s">
        <v>2051</v>
      </c>
      <c r="G99" s="84" t="b">
        <v>0</v>
      </c>
      <c r="H99" s="84" t="b">
        <v>0</v>
      </c>
      <c r="I99" s="84" t="b">
        <v>0</v>
      </c>
      <c r="J99" s="84" t="b">
        <v>0</v>
      </c>
      <c r="K99" s="84" t="b">
        <v>0</v>
      </c>
      <c r="L99" s="84" t="b">
        <v>0</v>
      </c>
    </row>
    <row r="100" spans="1:12" ht="15">
      <c r="A100" s="84" t="s">
        <v>1935</v>
      </c>
      <c r="B100" s="84" t="s">
        <v>1587</v>
      </c>
      <c r="C100" s="84">
        <v>3</v>
      </c>
      <c r="D100" s="118">
        <v>0.0011380923834630626</v>
      </c>
      <c r="E100" s="118">
        <v>1.498750345707592</v>
      </c>
      <c r="F100" s="84" t="s">
        <v>2051</v>
      </c>
      <c r="G100" s="84" t="b">
        <v>0</v>
      </c>
      <c r="H100" s="84" t="b">
        <v>0</v>
      </c>
      <c r="I100" s="84" t="b">
        <v>0</v>
      </c>
      <c r="J100" s="84" t="b">
        <v>0</v>
      </c>
      <c r="K100" s="84" t="b">
        <v>0</v>
      </c>
      <c r="L100" s="84" t="b">
        <v>0</v>
      </c>
    </row>
    <row r="101" spans="1:12" ht="15">
      <c r="A101" s="84" t="s">
        <v>1928</v>
      </c>
      <c r="B101" s="84" t="s">
        <v>1587</v>
      </c>
      <c r="C101" s="84">
        <v>3</v>
      </c>
      <c r="D101" s="118">
        <v>0.0011380923834630626</v>
      </c>
      <c r="E101" s="118">
        <v>1.373811609099292</v>
      </c>
      <c r="F101" s="84" t="s">
        <v>2051</v>
      </c>
      <c r="G101" s="84" t="b">
        <v>0</v>
      </c>
      <c r="H101" s="84" t="b">
        <v>0</v>
      </c>
      <c r="I101" s="84" t="b">
        <v>0</v>
      </c>
      <c r="J101" s="84" t="b">
        <v>0</v>
      </c>
      <c r="K101" s="84" t="b">
        <v>0</v>
      </c>
      <c r="L101" s="84" t="b">
        <v>0</v>
      </c>
    </row>
    <row r="102" spans="1:12" ht="15">
      <c r="A102" s="84" t="s">
        <v>1938</v>
      </c>
      <c r="B102" s="84" t="s">
        <v>1587</v>
      </c>
      <c r="C102" s="84">
        <v>3</v>
      </c>
      <c r="D102" s="118">
        <v>0.0011380923834630626</v>
      </c>
      <c r="E102" s="118">
        <v>1.498750345707592</v>
      </c>
      <c r="F102" s="84" t="s">
        <v>2051</v>
      </c>
      <c r="G102" s="84" t="b">
        <v>0</v>
      </c>
      <c r="H102" s="84" t="b">
        <v>0</v>
      </c>
      <c r="I102" s="84" t="b">
        <v>0</v>
      </c>
      <c r="J102" s="84" t="b">
        <v>0</v>
      </c>
      <c r="K102" s="84" t="b">
        <v>0</v>
      </c>
      <c r="L102" s="84" t="b">
        <v>0</v>
      </c>
    </row>
    <row r="103" spans="1:12" ht="15">
      <c r="A103" s="84" t="s">
        <v>1883</v>
      </c>
      <c r="B103" s="84" t="s">
        <v>1943</v>
      </c>
      <c r="C103" s="84">
        <v>3</v>
      </c>
      <c r="D103" s="118">
        <v>0.0011380923834630626</v>
      </c>
      <c r="E103" s="118">
        <v>2.0569048513364727</v>
      </c>
      <c r="F103" s="84" t="s">
        <v>2051</v>
      </c>
      <c r="G103" s="84" t="b">
        <v>0</v>
      </c>
      <c r="H103" s="84" t="b">
        <v>0</v>
      </c>
      <c r="I103" s="84" t="b">
        <v>0</v>
      </c>
      <c r="J103" s="84" t="b">
        <v>0</v>
      </c>
      <c r="K103" s="84" t="b">
        <v>0</v>
      </c>
      <c r="L103" s="84" t="b">
        <v>0</v>
      </c>
    </row>
    <row r="104" spans="1:12" ht="15">
      <c r="A104" s="84" t="s">
        <v>1909</v>
      </c>
      <c r="B104" s="84" t="s">
        <v>1587</v>
      </c>
      <c r="C104" s="84">
        <v>3</v>
      </c>
      <c r="D104" s="118">
        <v>0.0011380923834630626</v>
      </c>
      <c r="E104" s="118">
        <v>1.2769015960912355</v>
      </c>
      <c r="F104" s="84" t="s">
        <v>2051</v>
      </c>
      <c r="G104" s="84" t="b">
        <v>0</v>
      </c>
      <c r="H104" s="84" t="b">
        <v>0</v>
      </c>
      <c r="I104" s="84" t="b">
        <v>0</v>
      </c>
      <c r="J104" s="84" t="b">
        <v>0</v>
      </c>
      <c r="K104" s="84" t="b">
        <v>0</v>
      </c>
      <c r="L104" s="84" t="b">
        <v>0</v>
      </c>
    </row>
    <row r="105" spans="1:12" ht="15">
      <c r="A105" s="84" t="s">
        <v>1930</v>
      </c>
      <c r="B105" s="84" t="s">
        <v>1587</v>
      </c>
      <c r="C105" s="84">
        <v>3</v>
      </c>
      <c r="D105" s="118">
        <v>0.0011380923834630626</v>
      </c>
      <c r="E105" s="118">
        <v>1.373811609099292</v>
      </c>
      <c r="F105" s="84" t="s">
        <v>2051</v>
      </c>
      <c r="G105" s="84" t="b">
        <v>0</v>
      </c>
      <c r="H105" s="84" t="b">
        <v>0</v>
      </c>
      <c r="I105" s="84" t="b">
        <v>0</v>
      </c>
      <c r="J105" s="84" t="b">
        <v>0</v>
      </c>
      <c r="K105" s="84" t="b">
        <v>0</v>
      </c>
      <c r="L105" s="84" t="b">
        <v>0</v>
      </c>
    </row>
    <row r="106" spans="1:12" ht="15">
      <c r="A106" s="84" t="s">
        <v>1583</v>
      </c>
      <c r="B106" s="84" t="s">
        <v>1603</v>
      </c>
      <c r="C106" s="84">
        <v>3</v>
      </c>
      <c r="D106" s="118">
        <v>0.0011380923834630626</v>
      </c>
      <c r="E106" s="118">
        <v>-1.1705291586991697</v>
      </c>
      <c r="F106" s="84" t="s">
        <v>2051</v>
      </c>
      <c r="G106" s="84" t="b">
        <v>0</v>
      </c>
      <c r="H106" s="84" t="b">
        <v>0</v>
      </c>
      <c r="I106" s="84" t="b">
        <v>0</v>
      </c>
      <c r="J106" s="84" t="b">
        <v>0</v>
      </c>
      <c r="K106" s="84" t="b">
        <v>0</v>
      </c>
      <c r="L106" s="84" t="b">
        <v>0</v>
      </c>
    </row>
    <row r="107" spans="1:12" ht="15">
      <c r="A107" s="84" t="s">
        <v>1583</v>
      </c>
      <c r="B107" s="84" t="s">
        <v>1912</v>
      </c>
      <c r="C107" s="84">
        <v>3</v>
      </c>
      <c r="D107" s="118">
        <v>0.0011380923834630626</v>
      </c>
      <c r="E107" s="118">
        <v>0.18357928044823116</v>
      </c>
      <c r="F107" s="84" t="s">
        <v>2051</v>
      </c>
      <c r="G107" s="84" t="b">
        <v>0</v>
      </c>
      <c r="H107" s="84" t="b">
        <v>0</v>
      </c>
      <c r="I107" s="84" t="b">
        <v>0</v>
      </c>
      <c r="J107" s="84" t="b">
        <v>0</v>
      </c>
      <c r="K107" s="84" t="b">
        <v>0</v>
      </c>
      <c r="L107" s="84" t="b">
        <v>0</v>
      </c>
    </row>
    <row r="108" spans="1:12" ht="15">
      <c r="A108" s="84" t="s">
        <v>1911</v>
      </c>
      <c r="B108" s="84" t="s">
        <v>1583</v>
      </c>
      <c r="C108" s="84">
        <v>3</v>
      </c>
      <c r="D108" s="118">
        <v>0.0011380923834630626</v>
      </c>
      <c r="E108" s="118">
        <v>0.17741197314569762</v>
      </c>
      <c r="F108" s="84" t="s">
        <v>2051</v>
      </c>
      <c r="G108" s="84" t="b">
        <v>0</v>
      </c>
      <c r="H108" s="84" t="b">
        <v>0</v>
      </c>
      <c r="I108" s="84" t="b">
        <v>0</v>
      </c>
      <c r="J108" s="84" t="b">
        <v>0</v>
      </c>
      <c r="K108" s="84" t="b">
        <v>0</v>
      </c>
      <c r="L108" s="84" t="b">
        <v>0</v>
      </c>
    </row>
    <row r="109" spans="1:12" ht="15">
      <c r="A109" s="84" t="s">
        <v>1583</v>
      </c>
      <c r="B109" s="84" t="s">
        <v>1946</v>
      </c>
      <c r="C109" s="84">
        <v>3</v>
      </c>
      <c r="D109" s="118">
        <v>0.0011380923834630626</v>
      </c>
      <c r="E109" s="118">
        <v>0.4054280300645876</v>
      </c>
      <c r="F109" s="84" t="s">
        <v>2051</v>
      </c>
      <c r="G109" s="84" t="b">
        <v>0</v>
      </c>
      <c r="H109" s="84" t="b">
        <v>0</v>
      </c>
      <c r="I109" s="84" t="b">
        <v>0</v>
      </c>
      <c r="J109" s="84" t="b">
        <v>0</v>
      </c>
      <c r="K109" s="84" t="b">
        <v>0</v>
      </c>
      <c r="L109" s="84" t="b">
        <v>0</v>
      </c>
    </row>
    <row r="110" spans="1:12" ht="15">
      <c r="A110" s="84" t="s">
        <v>1946</v>
      </c>
      <c r="B110" s="84" t="s">
        <v>1947</v>
      </c>
      <c r="C110" s="84">
        <v>3</v>
      </c>
      <c r="D110" s="118">
        <v>0.0011380923834630626</v>
      </c>
      <c r="E110" s="118">
        <v>3.170848203643309</v>
      </c>
      <c r="F110" s="84" t="s">
        <v>2051</v>
      </c>
      <c r="G110" s="84" t="b">
        <v>0</v>
      </c>
      <c r="H110" s="84" t="b">
        <v>0</v>
      </c>
      <c r="I110" s="84" t="b">
        <v>0</v>
      </c>
      <c r="J110" s="84" t="b">
        <v>0</v>
      </c>
      <c r="K110" s="84" t="b">
        <v>0</v>
      </c>
      <c r="L110" s="84" t="b">
        <v>0</v>
      </c>
    </row>
    <row r="111" spans="1:12" ht="15">
      <c r="A111" s="84" t="s">
        <v>1584</v>
      </c>
      <c r="B111" s="84" t="s">
        <v>1914</v>
      </c>
      <c r="C111" s="84">
        <v>3</v>
      </c>
      <c r="D111" s="118">
        <v>0.0011380923834630626</v>
      </c>
      <c r="E111" s="118">
        <v>0.8959210105435333</v>
      </c>
      <c r="F111" s="84" t="s">
        <v>2051</v>
      </c>
      <c r="G111" s="84" t="b">
        <v>0</v>
      </c>
      <c r="H111" s="84" t="b">
        <v>0</v>
      </c>
      <c r="I111" s="84" t="b">
        <v>0</v>
      </c>
      <c r="J111" s="84" t="b">
        <v>0</v>
      </c>
      <c r="K111" s="84" t="b">
        <v>0</v>
      </c>
      <c r="L111" s="84" t="b">
        <v>0</v>
      </c>
    </row>
    <row r="112" spans="1:12" ht="15">
      <c r="A112" s="84" t="s">
        <v>1885</v>
      </c>
      <c r="B112" s="84" t="s">
        <v>1584</v>
      </c>
      <c r="C112" s="84">
        <v>3</v>
      </c>
      <c r="D112" s="118">
        <v>0.0011380923834630626</v>
      </c>
      <c r="E112" s="118">
        <v>0.2938610192155709</v>
      </c>
      <c r="F112" s="84" t="s">
        <v>2051</v>
      </c>
      <c r="G112" s="84" t="b">
        <v>0</v>
      </c>
      <c r="H112" s="84" t="b">
        <v>0</v>
      </c>
      <c r="I112" s="84" t="b">
        <v>0</v>
      </c>
      <c r="J112" s="84" t="b">
        <v>0</v>
      </c>
      <c r="K112" s="84" t="b">
        <v>0</v>
      </c>
      <c r="L112" s="84" t="b">
        <v>0</v>
      </c>
    </row>
    <row r="113" spans="1:12" ht="15">
      <c r="A113" s="84" t="s">
        <v>1584</v>
      </c>
      <c r="B113" s="84" t="s">
        <v>1884</v>
      </c>
      <c r="C113" s="84">
        <v>3</v>
      </c>
      <c r="D113" s="118">
        <v>0.0011380923834630626</v>
      </c>
      <c r="E113" s="118">
        <v>0.17991766690873415</v>
      </c>
      <c r="F113" s="84" t="s">
        <v>2051</v>
      </c>
      <c r="G113" s="84" t="b">
        <v>0</v>
      </c>
      <c r="H113" s="84" t="b">
        <v>0</v>
      </c>
      <c r="I113" s="84" t="b">
        <v>0</v>
      </c>
      <c r="J113" s="84" t="b">
        <v>0</v>
      </c>
      <c r="K113" s="84" t="b">
        <v>0</v>
      </c>
      <c r="L113" s="84" t="b">
        <v>0</v>
      </c>
    </row>
    <row r="114" spans="1:12" ht="15">
      <c r="A114" s="84" t="s">
        <v>1602</v>
      </c>
      <c r="B114" s="84" t="s">
        <v>1603</v>
      </c>
      <c r="C114" s="84">
        <v>3</v>
      </c>
      <c r="D114" s="118">
        <v>0.0011380923834630626</v>
      </c>
      <c r="E114" s="118">
        <v>1.4699522782712522</v>
      </c>
      <c r="F114" s="84" t="s">
        <v>2051</v>
      </c>
      <c r="G114" s="84" t="b">
        <v>0</v>
      </c>
      <c r="H114" s="84" t="b">
        <v>0</v>
      </c>
      <c r="I114" s="84" t="b">
        <v>0</v>
      </c>
      <c r="J114" s="84" t="b">
        <v>0</v>
      </c>
      <c r="K114" s="84" t="b">
        <v>0</v>
      </c>
      <c r="L114" s="84" t="b">
        <v>0</v>
      </c>
    </row>
    <row r="115" spans="1:12" ht="15">
      <c r="A115" s="84" t="s">
        <v>1950</v>
      </c>
      <c r="B115" s="84" t="s">
        <v>1622</v>
      </c>
      <c r="C115" s="84">
        <v>3</v>
      </c>
      <c r="D115" s="118">
        <v>0.0011380923834630626</v>
      </c>
      <c r="E115" s="118">
        <v>2.948999454026953</v>
      </c>
      <c r="F115" s="84" t="s">
        <v>2051</v>
      </c>
      <c r="G115" s="84" t="b">
        <v>1</v>
      </c>
      <c r="H115" s="84" t="b">
        <v>0</v>
      </c>
      <c r="I115" s="84" t="b">
        <v>0</v>
      </c>
      <c r="J115" s="84" t="b">
        <v>0</v>
      </c>
      <c r="K115" s="84" t="b">
        <v>0</v>
      </c>
      <c r="L115" s="84" t="b">
        <v>0</v>
      </c>
    </row>
    <row r="116" spans="1:12" ht="15">
      <c r="A116" s="84" t="s">
        <v>1622</v>
      </c>
      <c r="B116" s="84" t="s">
        <v>1951</v>
      </c>
      <c r="C116" s="84">
        <v>3</v>
      </c>
      <c r="D116" s="118">
        <v>0.0011380923834630626</v>
      </c>
      <c r="E116" s="118">
        <v>2.948999454026953</v>
      </c>
      <c r="F116" s="84" t="s">
        <v>2051</v>
      </c>
      <c r="G116" s="84" t="b">
        <v>0</v>
      </c>
      <c r="H116" s="84" t="b">
        <v>0</v>
      </c>
      <c r="I116" s="84" t="b">
        <v>0</v>
      </c>
      <c r="J116" s="84" t="b">
        <v>0</v>
      </c>
      <c r="K116" s="84" t="b">
        <v>0</v>
      </c>
      <c r="L116" s="84" t="b">
        <v>0</v>
      </c>
    </row>
    <row r="117" spans="1:12" ht="15">
      <c r="A117" s="84" t="s">
        <v>1951</v>
      </c>
      <c r="B117" s="84" t="s">
        <v>1587</v>
      </c>
      <c r="C117" s="84">
        <v>3</v>
      </c>
      <c r="D117" s="118">
        <v>0.0011380923834630626</v>
      </c>
      <c r="E117" s="118">
        <v>1.498750345707592</v>
      </c>
      <c r="F117" s="84" t="s">
        <v>2051</v>
      </c>
      <c r="G117" s="84" t="b">
        <v>0</v>
      </c>
      <c r="H117" s="84" t="b">
        <v>0</v>
      </c>
      <c r="I117" s="84" t="b">
        <v>0</v>
      </c>
      <c r="J117" s="84" t="b">
        <v>0</v>
      </c>
      <c r="K117" s="84" t="b">
        <v>0</v>
      </c>
      <c r="L117" s="84" t="b">
        <v>0</v>
      </c>
    </row>
    <row r="118" spans="1:12" ht="15">
      <c r="A118" s="84" t="s">
        <v>1952</v>
      </c>
      <c r="B118" s="84" t="s">
        <v>1953</v>
      </c>
      <c r="C118" s="84">
        <v>3</v>
      </c>
      <c r="D118" s="118">
        <v>0.0011380923834630626</v>
      </c>
      <c r="E118" s="118">
        <v>3.170848203643309</v>
      </c>
      <c r="F118" s="84" t="s">
        <v>2051</v>
      </c>
      <c r="G118" s="84" t="b">
        <v>0</v>
      </c>
      <c r="H118" s="84" t="b">
        <v>0</v>
      </c>
      <c r="I118" s="84" t="b">
        <v>0</v>
      </c>
      <c r="J118" s="84" t="b">
        <v>0</v>
      </c>
      <c r="K118" s="84" t="b">
        <v>0</v>
      </c>
      <c r="L118" s="84" t="b">
        <v>0</v>
      </c>
    </row>
    <row r="119" spans="1:12" ht="15">
      <c r="A119" s="84" t="s">
        <v>1953</v>
      </c>
      <c r="B119" s="84" t="s">
        <v>1904</v>
      </c>
      <c r="C119" s="84">
        <v>3</v>
      </c>
      <c r="D119" s="118">
        <v>0.0011380923834630626</v>
      </c>
      <c r="E119" s="118">
        <v>2.948999454026953</v>
      </c>
      <c r="F119" s="84" t="s">
        <v>2051</v>
      </c>
      <c r="G119" s="84" t="b">
        <v>0</v>
      </c>
      <c r="H119" s="84" t="b">
        <v>0</v>
      </c>
      <c r="I119" s="84" t="b">
        <v>0</v>
      </c>
      <c r="J119" s="84" t="b">
        <v>1</v>
      </c>
      <c r="K119" s="84" t="b">
        <v>0</v>
      </c>
      <c r="L119" s="84" t="b">
        <v>0</v>
      </c>
    </row>
    <row r="120" spans="1:12" ht="15">
      <c r="A120" s="84" t="s">
        <v>1904</v>
      </c>
      <c r="B120" s="84" t="s">
        <v>1916</v>
      </c>
      <c r="C120" s="84">
        <v>3</v>
      </c>
      <c r="D120" s="118">
        <v>0.0011380923834630626</v>
      </c>
      <c r="E120" s="118">
        <v>2.647969458362972</v>
      </c>
      <c r="F120" s="84" t="s">
        <v>2051</v>
      </c>
      <c r="G120" s="84" t="b">
        <v>1</v>
      </c>
      <c r="H120" s="84" t="b">
        <v>0</v>
      </c>
      <c r="I120" s="84" t="b">
        <v>0</v>
      </c>
      <c r="J120" s="84" t="b">
        <v>0</v>
      </c>
      <c r="K120" s="84" t="b">
        <v>0</v>
      </c>
      <c r="L120" s="84" t="b">
        <v>0</v>
      </c>
    </row>
    <row r="121" spans="1:12" ht="15">
      <c r="A121" s="84" t="s">
        <v>1916</v>
      </c>
      <c r="B121" s="84" t="s">
        <v>1954</v>
      </c>
      <c r="C121" s="84">
        <v>3</v>
      </c>
      <c r="D121" s="118">
        <v>0.0011380923834630626</v>
      </c>
      <c r="E121" s="118">
        <v>2.948999454026953</v>
      </c>
      <c r="F121" s="84" t="s">
        <v>2051</v>
      </c>
      <c r="G121" s="84" t="b">
        <v>0</v>
      </c>
      <c r="H121" s="84" t="b">
        <v>0</v>
      </c>
      <c r="I121" s="84" t="b">
        <v>0</v>
      </c>
      <c r="J121" s="84" t="b">
        <v>0</v>
      </c>
      <c r="K121" s="84" t="b">
        <v>0</v>
      </c>
      <c r="L121" s="84" t="b">
        <v>0</v>
      </c>
    </row>
    <row r="122" spans="1:12" ht="15">
      <c r="A122" s="84" t="s">
        <v>1954</v>
      </c>
      <c r="B122" s="84" t="s">
        <v>1955</v>
      </c>
      <c r="C122" s="84">
        <v>3</v>
      </c>
      <c r="D122" s="118">
        <v>0.0011380923834630626</v>
      </c>
      <c r="E122" s="118">
        <v>3.170848203643309</v>
      </c>
      <c r="F122" s="84" t="s">
        <v>2051</v>
      </c>
      <c r="G122" s="84" t="b">
        <v>0</v>
      </c>
      <c r="H122" s="84" t="b">
        <v>0</v>
      </c>
      <c r="I122" s="84" t="b">
        <v>0</v>
      </c>
      <c r="J122" s="84" t="b">
        <v>0</v>
      </c>
      <c r="K122" s="84" t="b">
        <v>0</v>
      </c>
      <c r="L122" s="84" t="b">
        <v>0</v>
      </c>
    </row>
    <row r="123" spans="1:12" ht="15">
      <c r="A123" s="84" t="s">
        <v>1955</v>
      </c>
      <c r="B123" s="84" t="s">
        <v>1586</v>
      </c>
      <c r="C123" s="84">
        <v>3</v>
      </c>
      <c r="D123" s="118">
        <v>0.0011380923834630626</v>
      </c>
      <c r="E123" s="118">
        <v>1.5018414226847339</v>
      </c>
      <c r="F123" s="84" t="s">
        <v>2051</v>
      </c>
      <c r="G123" s="84" t="b">
        <v>0</v>
      </c>
      <c r="H123" s="84" t="b">
        <v>0</v>
      </c>
      <c r="I123" s="84" t="b">
        <v>0</v>
      </c>
      <c r="J123" s="84" t="b">
        <v>0</v>
      </c>
      <c r="K123" s="84" t="b">
        <v>0</v>
      </c>
      <c r="L123" s="84" t="b">
        <v>0</v>
      </c>
    </row>
    <row r="124" spans="1:12" ht="15">
      <c r="A124" s="84" t="s">
        <v>1586</v>
      </c>
      <c r="B124" s="84" t="s">
        <v>1956</v>
      </c>
      <c r="C124" s="84">
        <v>3</v>
      </c>
      <c r="D124" s="118">
        <v>0.0011380923834630626</v>
      </c>
      <c r="E124" s="118">
        <v>1.4866014561279968</v>
      </c>
      <c r="F124" s="84" t="s">
        <v>2051</v>
      </c>
      <c r="G124" s="84" t="b">
        <v>0</v>
      </c>
      <c r="H124" s="84" t="b">
        <v>0</v>
      </c>
      <c r="I124" s="84" t="b">
        <v>0</v>
      </c>
      <c r="J124" s="84" t="b">
        <v>0</v>
      </c>
      <c r="K124" s="84" t="b">
        <v>0</v>
      </c>
      <c r="L124" s="84" t="b">
        <v>0</v>
      </c>
    </row>
    <row r="125" spans="1:12" ht="15">
      <c r="A125" s="84" t="s">
        <v>1956</v>
      </c>
      <c r="B125" s="84" t="s">
        <v>1957</v>
      </c>
      <c r="C125" s="84">
        <v>3</v>
      </c>
      <c r="D125" s="118">
        <v>0.0011380923834630626</v>
      </c>
      <c r="E125" s="118">
        <v>3.170848203643309</v>
      </c>
      <c r="F125" s="84" t="s">
        <v>2051</v>
      </c>
      <c r="G125" s="84" t="b">
        <v>0</v>
      </c>
      <c r="H125" s="84" t="b">
        <v>0</v>
      </c>
      <c r="I125" s="84" t="b">
        <v>0</v>
      </c>
      <c r="J125" s="84" t="b">
        <v>0</v>
      </c>
      <c r="K125" s="84" t="b">
        <v>0</v>
      </c>
      <c r="L125" s="84" t="b">
        <v>0</v>
      </c>
    </row>
    <row r="126" spans="1:12" ht="15">
      <c r="A126" s="84" t="s">
        <v>1957</v>
      </c>
      <c r="B126" s="84" t="s">
        <v>1958</v>
      </c>
      <c r="C126" s="84">
        <v>3</v>
      </c>
      <c r="D126" s="118">
        <v>0.0011380923834630626</v>
      </c>
      <c r="E126" s="118">
        <v>3.170848203643309</v>
      </c>
      <c r="F126" s="84" t="s">
        <v>2051</v>
      </c>
      <c r="G126" s="84" t="b">
        <v>0</v>
      </c>
      <c r="H126" s="84" t="b">
        <v>0</v>
      </c>
      <c r="I126" s="84" t="b">
        <v>0</v>
      </c>
      <c r="J126" s="84" t="b">
        <v>0</v>
      </c>
      <c r="K126" s="84" t="b">
        <v>0</v>
      </c>
      <c r="L126" s="84" t="b">
        <v>0</v>
      </c>
    </row>
    <row r="127" spans="1:12" ht="15">
      <c r="A127" s="84" t="s">
        <v>1958</v>
      </c>
      <c r="B127" s="84" t="s">
        <v>1959</v>
      </c>
      <c r="C127" s="84">
        <v>3</v>
      </c>
      <c r="D127" s="118">
        <v>0.0011380923834630626</v>
      </c>
      <c r="E127" s="118">
        <v>3.170848203643309</v>
      </c>
      <c r="F127" s="84" t="s">
        <v>2051</v>
      </c>
      <c r="G127" s="84" t="b">
        <v>0</v>
      </c>
      <c r="H127" s="84" t="b">
        <v>0</v>
      </c>
      <c r="I127" s="84" t="b">
        <v>0</v>
      </c>
      <c r="J127" s="84" t="b">
        <v>0</v>
      </c>
      <c r="K127" s="84" t="b">
        <v>0</v>
      </c>
      <c r="L127" s="84" t="b">
        <v>0</v>
      </c>
    </row>
    <row r="128" spans="1:12" ht="15">
      <c r="A128" s="84" t="s">
        <v>1585</v>
      </c>
      <c r="B128" s="84" t="s">
        <v>1616</v>
      </c>
      <c r="C128" s="84">
        <v>3</v>
      </c>
      <c r="D128" s="118">
        <v>0.0011380923834630626</v>
      </c>
      <c r="E128" s="118">
        <v>1.3646682296594221</v>
      </c>
      <c r="F128" s="84" t="s">
        <v>2051</v>
      </c>
      <c r="G128" s="84" t="b">
        <v>0</v>
      </c>
      <c r="H128" s="84" t="b">
        <v>0</v>
      </c>
      <c r="I128" s="84" t="b">
        <v>0</v>
      </c>
      <c r="J128" s="84" t="b">
        <v>0</v>
      </c>
      <c r="K128" s="84" t="b">
        <v>0</v>
      </c>
      <c r="L128" s="84" t="b">
        <v>0</v>
      </c>
    </row>
    <row r="129" spans="1:12" ht="15">
      <c r="A129" s="84" t="s">
        <v>1591</v>
      </c>
      <c r="B129" s="84" t="s">
        <v>1893</v>
      </c>
      <c r="C129" s="84">
        <v>3</v>
      </c>
      <c r="D129" s="118">
        <v>0.0011380923834630626</v>
      </c>
      <c r="E129" s="118">
        <v>2.267758216651366</v>
      </c>
      <c r="F129" s="84" t="s">
        <v>2051</v>
      </c>
      <c r="G129" s="84" t="b">
        <v>0</v>
      </c>
      <c r="H129" s="84" t="b">
        <v>0</v>
      </c>
      <c r="I129" s="84" t="b">
        <v>0</v>
      </c>
      <c r="J129" s="84" t="b">
        <v>0</v>
      </c>
      <c r="K129" s="84" t="b">
        <v>0</v>
      </c>
      <c r="L129" s="84" t="b">
        <v>0</v>
      </c>
    </row>
    <row r="130" spans="1:12" ht="15">
      <c r="A130" s="84" t="s">
        <v>1610</v>
      </c>
      <c r="B130" s="84" t="s">
        <v>1586</v>
      </c>
      <c r="C130" s="84">
        <v>3</v>
      </c>
      <c r="D130" s="118">
        <v>0.0011380923834630626</v>
      </c>
      <c r="E130" s="118">
        <v>0.9789626774043961</v>
      </c>
      <c r="F130" s="84" t="s">
        <v>2051</v>
      </c>
      <c r="G130" s="84" t="b">
        <v>0</v>
      </c>
      <c r="H130" s="84" t="b">
        <v>1</v>
      </c>
      <c r="I130" s="84" t="b">
        <v>0</v>
      </c>
      <c r="J130" s="84" t="b">
        <v>0</v>
      </c>
      <c r="K130" s="84" t="b">
        <v>0</v>
      </c>
      <c r="L130" s="84" t="b">
        <v>0</v>
      </c>
    </row>
    <row r="131" spans="1:12" ht="15">
      <c r="A131" s="84" t="s">
        <v>1586</v>
      </c>
      <c r="B131" s="84" t="s">
        <v>1585</v>
      </c>
      <c r="C131" s="84">
        <v>3</v>
      </c>
      <c r="D131" s="118">
        <v>0.0011380923834630626</v>
      </c>
      <c r="E131" s="118">
        <v>-0.2152542364455102</v>
      </c>
      <c r="F131" s="84" t="s">
        <v>2051</v>
      </c>
      <c r="G131" s="84" t="b">
        <v>0</v>
      </c>
      <c r="H131" s="84" t="b">
        <v>0</v>
      </c>
      <c r="I131" s="84" t="b">
        <v>0</v>
      </c>
      <c r="J131" s="84" t="b">
        <v>0</v>
      </c>
      <c r="K131" s="84" t="b">
        <v>0</v>
      </c>
      <c r="L131" s="84" t="b">
        <v>0</v>
      </c>
    </row>
    <row r="132" spans="1:12" ht="15">
      <c r="A132" s="84" t="s">
        <v>1583</v>
      </c>
      <c r="B132" s="84" t="s">
        <v>1600</v>
      </c>
      <c r="C132" s="84">
        <v>3</v>
      </c>
      <c r="D132" s="118">
        <v>0.001448247045252659</v>
      </c>
      <c r="E132" s="118">
        <v>-0.7609033917019374</v>
      </c>
      <c r="F132" s="84" t="s">
        <v>2051</v>
      </c>
      <c r="G132" s="84" t="b">
        <v>0</v>
      </c>
      <c r="H132" s="84" t="b">
        <v>0</v>
      </c>
      <c r="I132" s="84" t="b">
        <v>0</v>
      </c>
      <c r="J132" s="84" t="b">
        <v>0</v>
      </c>
      <c r="K132" s="84" t="b">
        <v>0</v>
      </c>
      <c r="L132" s="84" t="b">
        <v>0</v>
      </c>
    </row>
    <row r="133" spans="1:12" ht="15">
      <c r="A133" s="84" t="s">
        <v>1965</v>
      </c>
      <c r="B133" s="84" t="s">
        <v>1883</v>
      </c>
      <c r="C133" s="84">
        <v>2</v>
      </c>
      <c r="D133" s="118">
        <v>0.0008350408272804734</v>
      </c>
      <c r="E133" s="118">
        <v>2.0569048513364727</v>
      </c>
      <c r="F133" s="84" t="s">
        <v>2051</v>
      </c>
      <c r="G133" s="84" t="b">
        <v>0</v>
      </c>
      <c r="H133" s="84" t="b">
        <v>0</v>
      </c>
      <c r="I133" s="84" t="b">
        <v>0</v>
      </c>
      <c r="J133" s="84" t="b">
        <v>0</v>
      </c>
      <c r="K133" s="84" t="b">
        <v>0</v>
      </c>
      <c r="L133" s="84" t="b">
        <v>0</v>
      </c>
    </row>
    <row r="134" spans="1:12" ht="15">
      <c r="A134" s="84" t="s">
        <v>1936</v>
      </c>
      <c r="B134" s="84" t="s">
        <v>1906</v>
      </c>
      <c r="C134" s="84">
        <v>2</v>
      </c>
      <c r="D134" s="118">
        <v>0.0008350408272804734</v>
      </c>
      <c r="E134" s="118">
        <v>2.7729081949712717</v>
      </c>
      <c r="F134" s="84" t="s">
        <v>2051</v>
      </c>
      <c r="G134" s="84" t="b">
        <v>0</v>
      </c>
      <c r="H134" s="84" t="b">
        <v>0</v>
      </c>
      <c r="I134" s="84" t="b">
        <v>0</v>
      </c>
      <c r="J134" s="84" t="b">
        <v>0</v>
      </c>
      <c r="K134" s="84" t="b">
        <v>0</v>
      </c>
      <c r="L134" s="84" t="b">
        <v>0</v>
      </c>
    </row>
    <row r="135" spans="1:12" ht="15">
      <c r="A135" s="84" t="s">
        <v>1883</v>
      </c>
      <c r="B135" s="84" t="s">
        <v>1587</v>
      </c>
      <c r="C135" s="84">
        <v>2</v>
      </c>
      <c r="D135" s="118">
        <v>0.0008350408272804734</v>
      </c>
      <c r="E135" s="118">
        <v>0.20871573434507393</v>
      </c>
      <c r="F135" s="84" t="s">
        <v>2051</v>
      </c>
      <c r="G135" s="84" t="b">
        <v>0</v>
      </c>
      <c r="H135" s="84" t="b">
        <v>0</v>
      </c>
      <c r="I135" s="84" t="b">
        <v>0</v>
      </c>
      <c r="J135" s="84" t="b">
        <v>0</v>
      </c>
      <c r="K135" s="84" t="b">
        <v>0</v>
      </c>
      <c r="L135" s="84" t="b">
        <v>0</v>
      </c>
    </row>
    <row r="136" spans="1:12" ht="15">
      <c r="A136" s="84" t="s">
        <v>1909</v>
      </c>
      <c r="B136" s="84" t="s">
        <v>1906</v>
      </c>
      <c r="C136" s="84">
        <v>2</v>
      </c>
      <c r="D136" s="118">
        <v>0.0008350408272804734</v>
      </c>
      <c r="E136" s="118">
        <v>2.5510594453549156</v>
      </c>
      <c r="F136" s="84" t="s">
        <v>2051</v>
      </c>
      <c r="G136" s="84" t="b">
        <v>0</v>
      </c>
      <c r="H136" s="84" t="b">
        <v>0</v>
      </c>
      <c r="I136" s="84" t="b">
        <v>0</v>
      </c>
      <c r="J136" s="84" t="b">
        <v>0</v>
      </c>
      <c r="K136" s="84" t="b">
        <v>0</v>
      </c>
      <c r="L136" s="84" t="b">
        <v>0</v>
      </c>
    </row>
    <row r="137" spans="1:12" ht="15">
      <c r="A137" s="84" t="s">
        <v>1906</v>
      </c>
      <c r="B137" s="84" t="s">
        <v>1938</v>
      </c>
      <c r="C137" s="84">
        <v>2</v>
      </c>
      <c r="D137" s="118">
        <v>0.0008350408272804734</v>
      </c>
      <c r="E137" s="118">
        <v>2.7729081949712717</v>
      </c>
      <c r="F137" s="84" t="s">
        <v>2051</v>
      </c>
      <c r="G137" s="84" t="b">
        <v>0</v>
      </c>
      <c r="H137" s="84" t="b">
        <v>0</v>
      </c>
      <c r="I137" s="84" t="b">
        <v>0</v>
      </c>
      <c r="J137" s="84" t="b">
        <v>0</v>
      </c>
      <c r="K137" s="84" t="b">
        <v>0</v>
      </c>
      <c r="L137" s="84" t="b">
        <v>0</v>
      </c>
    </row>
    <row r="138" spans="1:12" ht="15">
      <c r="A138" s="84" t="s">
        <v>1976</v>
      </c>
      <c r="B138" s="84" t="s">
        <v>1931</v>
      </c>
      <c r="C138" s="84">
        <v>2</v>
      </c>
      <c r="D138" s="118">
        <v>0.0008350408272804734</v>
      </c>
      <c r="E138" s="118">
        <v>3.0459094670350093</v>
      </c>
      <c r="F138" s="84" t="s">
        <v>2051</v>
      </c>
      <c r="G138" s="84" t="b">
        <v>0</v>
      </c>
      <c r="H138" s="84" t="b">
        <v>0</v>
      </c>
      <c r="I138" s="84" t="b">
        <v>0</v>
      </c>
      <c r="J138" s="84" t="b">
        <v>0</v>
      </c>
      <c r="K138" s="84" t="b">
        <v>0</v>
      </c>
      <c r="L138" s="84" t="b">
        <v>0</v>
      </c>
    </row>
    <row r="139" spans="1:12" ht="15">
      <c r="A139" s="84" t="s">
        <v>1941</v>
      </c>
      <c r="B139" s="84" t="s">
        <v>1942</v>
      </c>
      <c r="C139" s="84">
        <v>2</v>
      </c>
      <c r="D139" s="118">
        <v>0.0008350408272804734</v>
      </c>
      <c r="E139" s="118">
        <v>3.170848203643309</v>
      </c>
      <c r="F139" s="84" t="s">
        <v>2051</v>
      </c>
      <c r="G139" s="84" t="b">
        <v>0</v>
      </c>
      <c r="H139" s="84" t="b">
        <v>0</v>
      </c>
      <c r="I139" s="84" t="b">
        <v>0</v>
      </c>
      <c r="J139" s="84" t="b">
        <v>0</v>
      </c>
      <c r="K139" s="84" t="b">
        <v>0</v>
      </c>
      <c r="L139" s="84" t="b">
        <v>0</v>
      </c>
    </row>
    <row r="140" spans="1:12" ht="15">
      <c r="A140" s="84" t="s">
        <v>1979</v>
      </c>
      <c r="B140" s="84" t="s">
        <v>1980</v>
      </c>
      <c r="C140" s="84">
        <v>2</v>
      </c>
      <c r="D140" s="118">
        <v>0.0008350408272804734</v>
      </c>
      <c r="E140" s="118">
        <v>3.3469394626989906</v>
      </c>
      <c r="F140" s="84" t="s">
        <v>2051</v>
      </c>
      <c r="G140" s="84" t="b">
        <v>0</v>
      </c>
      <c r="H140" s="84" t="b">
        <v>0</v>
      </c>
      <c r="I140" s="84" t="b">
        <v>0</v>
      </c>
      <c r="J140" s="84" t="b">
        <v>0</v>
      </c>
      <c r="K140" s="84" t="b">
        <v>0</v>
      </c>
      <c r="L140" s="84" t="b">
        <v>0</v>
      </c>
    </row>
    <row r="141" spans="1:12" ht="15">
      <c r="A141" s="84" t="s">
        <v>1980</v>
      </c>
      <c r="B141" s="84" t="s">
        <v>1883</v>
      </c>
      <c r="C141" s="84">
        <v>2</v>
      </c>
      <c r="D141" s="118">
        <v>0.0008350408272804734</v>
      </c>
      <c r="E141" s="118">
        <v>2.0569048513364727</v>
      </c>
      <c r="F141" s="84" t="s">
        <v>2051</v>
      </c>
      <c r="G141" s="84" t="b">
        <v>0</v>
      </c>
      <c r="H141" s="84" t="b">
        <v>0</v>
      </c>
      <c r="I141" s="84" t="b">
        <v>0</v>
      </c>
      <c r="J141" s="84" t="b">
        <v>0</v>
      </c>
      <c r="K141" s="84" t="b">
        <v>0</v>
      </c>
      <c r="L141" s="84" t="b">
        <v>0</v>
      </c>
    </row>
    <row r="142" spans="1:12" ht="15">
      <c r="A142" s="84" t="s">
        <v>1982</v>
      </c>
      <c r="B142" s="84" t="s">
        <v>1883</v>
      </c>
      <c r="C142" s="84">
        <v>2</v>
      </c>
      <c r="D142" s="118">
        <v>0.0008350408272804734</v>
      </c>
      <c r="E142" s="118">
        <v>2.0569048513364727</v>
      </c>
      <c r="F142" s="84" t="s">
        <v>2051</v>
      </c>
      <c r="G142" s="84" t="b">
        <v>0</v>
      </c>
      <c r="H142" s="84" t="b">
        <v>0</v>
      </c>
      <c r="I142" s="84" t="b">
        <v>0</v>
      </c>
      <c r="J142" s="84" t="b">
        <v>0</v>
      </c>
      <c r="K142" s="84" t="b">
        <v>0</v>
      </c>
      <c r="L142" s="84" t="b">
        <v>0</v>
      </c>
    </row>
    <row r="143" spans="1:12" ht="15">
      <c r="A143" s="84" t="s">
        <v>1883</v>
      </c>
      <c r="B143" s="84" t="s">
        <v>1983</v>
      </c>
      <c r="C143" s="84">
        <v>2</v>
      </c>
      <c r="D143" s="118">
        <v>0.0008350408272804734</v>
      </c>
      <c r="E143" s="118">
        <v>2.0569048513364727</v>
      </c>
      <c r="F143" s="84" t="s">
        <v>2051</v>
      </c>
      <c r="G143" s="84" t="b">
        <v>0</v>
      </c>
      <c r="H143" s="84" t="b">
        <v>0</v>
      </c>
      <c r="I143" s="84" t="b">
        <v>0</v>
      </c>
      <c r="J143" s="84" t="b">
        <v>0</v>
      </c>
      <c r="K143" s="84" t="b">
        <v>0</v>
      </c>
      <c r="L143" s="84" t="b">
        <v>0</v>
      </c>
    </row>
    <row r="144" spans="1:12" ht="15">
      <c r="A144" s="84" t="s">
        <v>1986</v>
      </c>
      <c r="B144" s="84" t="s">
        <v>1883</v>
      </c>
      <c r="C144" s="84">
        <v>2</v>
      </c>
      <c r="D144" s="118">
        <v>0.0008350408272804734</v>
      </c>
      <c r="E144" s="118">
        <v>2.0569048513364727</v>
      </c>
      <c r="F144" s="84" t="s">
        <v>2051</v>
      </c>
      <c r="G144" s="84" t="b">
        <v>0</v>
      </c>
      <c r="H144" s="84" t="b">
        <v>0</v>
      </c>
      <c r="I144" s="84" t="b">
        <v>0</v>
      </c>
      <c r="J144" s="84" t="b">
        <v>0</v>
      </c>
      <c r="K144" s="84" t="b">
        <v>0</v>
      </c>
      <c r="L144" s="84" t="b">
        <v>0</v>
      </c>
    </row>
    <row r="145" spans="1:12" ht="15">
      <c r="A145" s="84" t="s">
        <v>1943</v>
      </c>
      <c r="B145" s="84" t="s">
        <v>1987</v>
      </c>
      <c r="C145" s="84">
        <v>2</v>
      </c>
      <c r="D145" s="118">
        <v>0.0008350408272804734</v>
      </c>
      <c r="E145" s="118">
        <v>3.170848203643309</v>
      </c>
      <c r="F145" s="84" t="s">
        <v>2051</v>
      </c>
      <c r="G145" s="84" t="b">
        <v>0</v>
      </c>
      <c r="H145" s="84" t="b">
        <v>0</v>
      </c>
      <c r="I145" s="84" t="b">
        <v>0</v>
      </c>
      <c r="J145" s="84" t="b">
        <v>0</v>
      </c>
      <c r="K145" s="84" t="b">
        <v>0</v>
      </c>
      <c r="L145" s="84" t="b">
        <v>0</v>
      </c>
    </row>
    <row r="146" spans="1:12" ht="15">
      <c r="A146" s="84" t="s">
        <v>1987</v>
      </c>
      <c r="B146" s="84" t="s">
        <v>1587</v>
      </c>
      <c r="C146" s="84">
        <v>2</v>
      </c>
      <c r="D146" s="118">
        <v>0.0008350408272804734</v>
      </c>
      <c r="E146" s="118">
        <v>1.498750345707592</v>
      </c>
      <c r="F146" s="84" t="s">
        <v>2051</v>
      </c>
      <c r="G146" s="84" t="b">
        <v>0</v>
      </c>
      <c r="H146" s="84" t="b">
        <v>0</v>
      </c>
      <c r="I146" s="84" t="b">
        <v>0</v>
      </c>
      <c r="J146" s="84" t="b">
        <v>0</v>
      </c>
      <c r="K146" s="84" t="b">
        <v>0</v>
      </c>
      <c r="L146" s="84" t="b">
        <v>0</v>
      </c>
    </row>
    <row r="147" spans="1:12" ht="15">
      <c r="A147" s="84" t="s">
        <v>1995</v>
      </c>
      <c r="B147" s="84" t="s">
        <v>1883</v>
      </c>
      <c r="C147" s="84">
        <v>2</v>
      </c>
      <c r="D147" s="118">
        <v>0.0008350408272804734</v>
      </c>
      <c r="E147" s="118">
        <v>2.0569048513364727</v>
      </c>
      <c r="F147" s="84" t="s">
        <v>2051</v>
      </c>
      <c r="G147" s="84" t="b">
        <v>0</v>
      </c>
      <c r="H147" s="84" t="b">
        <v>0</v>
      </c>
      <c r="I147" s="84" t="b">
        <v>0</v>
      </c>
      <c r="J147" s="84" t="b">
        <v>0</v>
      </c>
      <c r="K147" s="84" t="b">
        <v>0</v>
      </c>
      <c r="L147" s="84" t="b">
        <v>0</v>
      </c>
    </row>
    <row r="148" spans="1:12" ht="15">
      <c r="A148" s="84" t="s">
        <v>1997</v>
      </c>
      <c r="B148" s="84" t="s">
        <v>1587</v>
      </c>
      <c r="C148" s="84">
        <v>2</v>
      </c>
      <c r="D148" s="118">
        <v>0.0008350408272804734</v>
      </c>
      <c r="E148" s="118">
        <v>1.498750345707592</v>
      </c>
      <c r="F148" s="84" t="s">
        <v>2051</v>
      </c>
      <c r="G148" s="84" t="b">
        <v>0</v>
      </c>
      <c r="H148" s="84" t="b">
        <v>0</v>
      </c>
      <c r="I148" s="84" t="b">
        <v>0</v>
      </c>
      <c r="J148" s="84" t="b">
        <v>0</v>
      </c>
      <c r="K148" s="84" t="b">
        <v>0</v>
      </c>
      <c r="L148" s="84" t="b">
        <v>0</v>
      </c>
    </row>
    <row r="149" spans="1:12" ht="15">
      <c r="A149" s="84" t="s">
        <v>1583</v>
      </c>
      <c r="B149" s="84" t="s">
        <v>1998</v>
      </c>
      <c r="C149" s="84">
        <v>2</v>
      </c>
      <c r="D149" s="118">
        <v>0.0008350408272804734</v>
      </c>
      <c r="E149" s="118">
        <v>0.40542803006458755</v>
      </c>
      <c r="F149" s="84" t="s">
        <v>2051</v>
      </c>
      <c r="G149" s="84" t="b">
        <v>0</v>
      </c>
      <c r="H149" s="84" t="b">
        <v>0</v>
      </c>
      <c r="I149" s="84" t="b">
        <v>0</v>
      </c>
      <c r="J149" s="84" t="b">
        <v>0</v>
      </c>
      <c r="K149" s="84" t="b">
        <v>0</v>
      </c>
      <c r="L149" s="84" t="b">
        <v>0</v>
      </c>
    </row>
    <row r="150" spans="1:12" ht="15">
      <c r="A150" s="84" t="s">
        <v>1998</v>
      </c>
      <c r="B150" s="84" t="s">
        <v>1583</v>
      </c>
      <c r="C150" s="84">
        <v>2</v>
      </c>
      <c r="D150" s="118">
        <v>0.0008350408272804734</v>
      </c>
      <c r="E150" s="118">
        <v>0.39926072276205404</v>
      </c>
      <c r="F150" s="84" t="s">
        <v>2051</v>
      </c>
      <c r="G150" s="84" t="b">
        <v>0</v>
      </c>
      <c r="H150" s="84" t="b">
        <v>0</v>
      </c>
      <c r="I150" s="84" t="b">
        <v>0</v>
      </c>
      <c r="J150" s="84" t="b">
        <v>0</v>
      </c>
      <c r="K150" s="84" t="b">
        <v>0</v>
      </c>
      <c r="L150" s="84" t="b">
        <v>0</v>
      </c>
    </row>
    <row r="151" spans="1:12" ht="15">
      <c r="A151" s="84" t="s">
        <v>1583</v>
      </c>
      <c r="B151" s="84" t="s">
        <v>1999</v>
      </c>
      <c r="C151" s="84">
        <v>2</v>
      </c>
      <c r="D151" s="118">
        <v>0.0008350408272804734</v>
      </c>
      <c r="E151" s="118">
        <v>0.40542803006458755</v>
      </c>
      <c r="F151" s="84" t="s">
        <v>2051</v>
      </c>
      <c r="G151" s="84" t="b">
        <v>0</v>
      </c>
      <c r="H151" s="84" t="b">
        <v>0</v>
      </c>
      <c r="I151" s="84" t="b">
        <v>0</v>
      </c>
      <c r="J151" s="84" t="b">
        <v>0</v>
      </c>
      <c r="K151" s="84" t="b">
        <v>0</v>
      </c>
      <c r="L151" s="84" t="b">
        <v>0</v>
      </c>
    </row>
    <row r="152" spans="1:12" ht="15">
      <c r="A152" s="84" t="s">
        <v>1584</v>
      </c>
      <c r="B152" s="84" t="s">
        <v>2000</v>
      </c>
      <c r="C152" s="84">
        <v>2</v>
      </c>
      <c r="D152" s="118">
        <v>0.0008350408272804734</v>
      </c>
      <c r="E152" s="118">
        <v>1.1177697601598897</v>
      </c>
      <c r="F152" s="84" t="s">
        <v>2051</v>
      </c>
      <c r="G152" s="84" t="b">
        <v>0</v>
      </c>
      <c r="H152" s="84" t="b">
        <v>0</v>
      </c>
      <c r="I152" s="84" t="b">
        <v>0</v>
      </c>
      <c r="J152" s="84" t="b">
        <v>0</v>
      </c>
      <c r="K152" s="84" t="b">
        <v>0</v>
      </c>
      <c r="L152" s="84" t="b">
        <v>0</v>
      </c>
    </row>
    <row r="153" spans="1:12" ht="15">
      <c r="A153" s="84" t="s">
        <v>2000</v>
      </c>
      <c r="B153" s="84" t="s">
        <v>1583</v>
      </c>
      <c r="C153" s="84">
        <v>2</v>
      </c>
      <c r="D153" s="118">
        <v>0.0008350408272804734</v>
      </c>
      <c r="E153" s="118">
        <v>0.39926072276205404</v>
      </c>
      <c r="F153" s="84" t="s">
        <v>2051</v>
      </c>
      <c r="G153" s="84" t="b">
        <v>0</v>
      </c>
      <c r="H153" s="84" t="b">
        <v>0</v>
      </c>
      <c r="I153" s="84" t="b">
        <v>0</v>
      </c>
      <c r="J153" s="84" t="b">
        <v>0</v>
      </c>
      <c r="K153" s="84" t="b">
        <v>0</v>
      </c>
      <c r="L153" s="84" t="b">
        <v>0</v>
      </c>
    </row>
    <row r="154" spans="1:12" ht="15">
      <c r="A154" s="84" t="s">
        <v>1947</v>
      </c>
      <c r="B154" s="84" t="s">
        <v>1603</v>
      </c>
      <c r="C154" s="84">
        <v>2</v>
      </c>
      <c r="D154" s="118">
        <v>0.0008350408272804734</v>
      </c>
      <c r="E154" s="118">
        <v>1.418799755823871</v>
      </c>
      <c r="F154" s="84" t="s">
        <v>2051</v>
      </c>
      <c r="G154" s="84" t="b">
        <v>0</v>
      </c>
      <c r="H154" s="84" t="b">
        <v>0</v>
      </c>
      <c r="I154" s="84" t="b">
        <v>0</v>
      </c>
      <c r="J154" s="84" t="b">
        <v>0</v>
      </c>
      <c r="K154" s="84" t="b">
        <v>0</v>
      </c>
      <c r="L154" s="84" t="b">
        <v>0</v>
      </c>
    </row>
    <row r="155" spans="1:12" ht="15">
      <c r="A155" s="84" t="s">
        <v>1948</v>
      </c>
      <c r="B155" s="84" t="s">
        <v>1583</v>
      </c>
      <c r="C155" s="84">
        <v>2</v>
      </c>
      <c r="D155" s="118">
        <v>0.0008350408272804734</v>
      </c>
      <c r="E155" s="118">
        <v>0.2231694637063728</v>
      </c>
      <c r="F155" s="84" t="s">
        <v>2051</v>
      </c>
      <c r="G155" s="84" t="b">
        <v>0</v>
      </c>
      <c r="H155" s="84" t="b">
        <v>0</v>
      </c>
      <c r="I155" s="84" t="b">
        <v>0</v>
      </c>
      <c r="J155" s="84" t="b">
        <v>0</v>
      </c>
      <c r="K155" s="84" t="b">
        <v>0</v>
      </c>
      <c r="L155" s="84" t="b">
        <v>0</v>
      </c>
    </row>
    <row r="156" spans="1:12" ht="15">
      <c r="A156" s="84" t="s">
        <v>1583</v>
      </c>
      <c r="B156" s="84" t="s">
        <v>2002</v>
      </c>
      <c r="C156" s="84">
        <v>2</v>
      </c>
      <c r="D156" s="118">
        <v>0.0008350408272804734</v>
      </c>
      <c r="E156" s="118">
        <v>0.40542803006458755</v>
      </c>
      <c r="F156" s="84" t="s">
        <v>2051</v>
      </c>
      <c r="G156" s="84" t="b">
        <v>0</v>
      </c>
      <c r="H156" s="84" t="b">
        <v>0</v>
      </c>
      <c r="I156" s="84" t="b">
        <v>0</v>
      </c>
      <c r="J156" s="84" t="b">
        <v>0</v>
      </c>
      <c r="K156" s="84" t="b">
        <v>0</v>
      </c>
      <c r="L156" s="84" t="b">
        <v>0</v>
      </c>
    </row>
    <row r="157" spans="1:12" ht="15">
      <c r="A157" s="84" t="s">
        <v>2002</v>
      </c>
      <c r="B157" s="84" t="s">
        <v>1583</v>
      </c>
      <c r="C157" s="84">
        <v>2</v>
      </c>
      <c r="D157" s="118">
        <v>0.0008350408272804734</v>
      </c>
      <c r="E157" s="118">
        <v>0.39926072276205404</v>
      </c>
      <c r="F157" s="84" t="s">
        <v>2051</v>
      </c>
      <c r="G157" s="84" t="b">
        <v>0</v>
      </c>
      <c r="H157" s="84" t="b">
        <v>0</v>
      </c>
      <c r="I157" s="84" t="b">
        <v>0</v>
      </c>
      <c r="J157" s="84" t="b">
        <v>0</v>
      </c>
      <c r="K157" s="84" t="b">
        <v>0</v>
      </c>
      <c r="L157" s="84" t="b">
        <v>0</v>
      </c>
    </row>
    <row r="158" spans="1:12" ht="15">
      <c r="A158" s="84" t="s">
        <v>2003</v>
      </c>
      <c r="B158" s="84" t="s">
        <v>1884</v>
      </c>
      <c r="C158" s="84">
        <v>2</v>
      </c>
      <c r="D158" s="118">
        <v>0.0009654980301684392</v>
      </c>
      <c r="E158" s="118">
        <v>2.2329961103921536</v>
      </c>
      <c r="F158" s="84" t="s">
        <v>2051</v>
      </c>
      <c r="G158" s="84" t="b">
        <v>0</v>
      </c>
      <c r="H158" s="84" t="b">
        <v>0</v>
      </c>
      <c r="I158" s="84" t="b">
        <v>0</v>
      </c>
      <c r="J158" s="84" t="b">
        <v>0</v>
      </c>
      <c r="K158" s="84" t="b">
        <v>0</v>
      </c>
      <c r="L158" s="84" t="b">
        <v>0</v>
      </c>
    </row>
    <row r="159" spans="1:12" ht="15">
      <c r="A159" s="84" t="s">
        <v>1884</v>
      </c>
      <c r="B159" s="84" t="s">
        <v>1584</v>
      </c>
      <c r="C159" s="84">
        <v>2</v>
      </c>
      <c r="D159" s="118">
        <v>0.0008350408272804734</v>
      </c>
      <c r="E159" s="118">
        <v>-0.16098384079293934</v>
      </c>
      <c r="F159" s="84" t="s">
        <v>2051</v>
      </c>
      <c r="G159" s="84" t="b">
        <v>0</v>
      </c>
      <c r="H159" s="84" t="b">
        <v>0</v>
      </c>
      <c r="I159" s="84" t="b">
        <v>0</v>
      </c>
      <c r="J159" s="84" t="b">
        <v>0</v>
      </c>
      <c r="K159" s="84" t="b">
        <v>0</v>
      </c>
      <c r="L159" s="84" t="b">
        <v>0</v>
      </c>
    </row>
    <row r="160" spans="1:12" ht="15">
      <c r="A160" s="84" t="s">
        <v>1890</v>
      </c>
      <c r="B160" s="84" t="s">
        <v>1884</v>
      </c>
      <c r="C160" s="84">
        <v>2</v>
      </c>
      <c r="D160" s="118">
        <v>0.0008350408272804734</v>
      </c>
      <c r="E160" s="118">
        <v>1.5797835966168101</v>
      </c>
      <c r="F160" s="84" t="s">
        <v>2051</v>
      </c>
      <c r="G160" s="84" t="b">
        <v>0</v>
      </c>
      <c r="H160" s="84" t="b">
        <v>0</v>
      </c>
      <c r="I160" s="84" t="b">
        <v>0</v>
      </c>
      <c r="J160" s="84" t="b">
        <v>0</v>
      </c>
      <c r="K160" s="84" t="b">
        <v>0</v>
      </c>
      <c r="L160" s="84" t="b">
        <v>0</v>
      </c>
    </row>
    <row r="161" spans="1:12" ht="15">
      <c r="A161" s="84" t="s">
        <v>2005</v>
      </c>
      <c r="B161" s="84" t="s">
        <v>1583</v>
      </c>
      <c r="C161" s="84">
        <v>2</v>
      </c>
      <c r="D161" s="118">
        <v>0.0008350408272804734</v>
      </c>
      <c r="E161" s="118">
        <v>0.39926072276205404</v>
      </c>
      <c r="F161" s="84" t="s">
        <v>2051</v>
      </c>
      <c r="G161" s="84" t="b">
        <v>0</v>
      </c>
      <c r="H161" s="84" t="b">
        <v>0</v>
      </c>
      <c r="I161" s="84" t="b">
        <v>0</v>
      </c>
      <c r="J161" s="84" t="b">
        <v>0</v>
      </c>
      <c r="K161" s="84" t="b">
        <v>0</v>
      </c>
      <c r="L161" s="84" t="b">
        <v>0</v>
      </c>
    </row>
    <row r="162" spans="1:12" ht="15">
      <c r="A162" s="84" t="s">
        <v>1583</v>
      </c>
      <c r="B162" s="84" t="s">
        <v>2006</v>
      </c>
      <c r="C162" s="84">
        <v>2</v>
      </c>
      <c r="D162" s="118">
        <v>0.0008350408272804734</v>
      </c>
      <c r="E162" s="118">
        <v>0.40542803006458755</v>
      </c>
      <c r="F162" s="84" t="s">
        <v>2051</v>
      </c>
      <c r="G162" s="84" t="b">
        <v>0</v>
      </c>
      <c r="H162" s="84" t="b">
        <v>0</v>
      </c>
      <c r="I162" s="84" t="b">
        <v>0</v>
      </c>
      <c r="J162" s="84" t="b">
        <v>0</v>
      </c>
      <c r="K162" s="84" t="b">
        <v>0</v>
      </c>
      <c r="L162" s="84" t="b">
        <v>0</v>
      </c>
    </row>
    <row r="163" spans="1:12" ht="15">
      <c r="A163" s="84" t="s">
        <v>2006</v>
      </c>
      <c r="B163" s="84" t="s">
        <v>1583</v>
      </c>
      <c r="C163" s="84">
        <v>2</v>
      </c>
      <c r="D163" s="118">
        <v>0.0008350408272804734</v>
      </c>
      <c r="E163" s="118">
        <v>0.39926072276205404</v>
      </c>
      <c r="F163" s="84" t="s">
        <v>2051</v>
      </c>
      <c r="G163" s="84" t="b">
        <v>0</v>
      </c>
      <c r="H163" s="84" t="b">
        <v>0</v>
      </c>
      <c r="I163" s="84" t="b">
        <v>0</v>
      </c>
      <c r="J163" s="84" t="b">
        <v>0</v>
      </c>
      <c r="K163" s="84" t="b">
        <v>0</v>
      </c>
      <c r="L163" s="84" t="b">
        <v>0</v>
      </c>
    </row>
    <row r="164" spans="1:12" ht="15">
      <c r="A164" s="84" t="s">
        <v>1584</v>
      </c>
      <c r="B164" s="84" t="s">
        <v>1913</v>
      </c>
      <c r="C164" s="84">
        <v>2</v>
      </c>
      <c r="D164" s="118">
        <v>0.0008350408272804734</v>
      </c>
      <c r="E164" s="118">
        <v>0.8167397644959085</v>
      </c>
      <c r="F164" s="84" t="s">
        <v>2051</v>
      </c>
      <c r="G164" s="84" t="b">
        <v>0</v>
      </c>
      <c r="H164" s="84" t="b">
        <v>0</v>
      </c>
      <c r="I164" s="84" t="b">
        <v>0</v>
      </c>
      <c r="J164" s="84" t="b">
        <v>0</v>
      </c>
      <c r="K164" s="84" t="b">
        <v>0</v>
      </c>
      <c r="L164" s="84" t="b">
        <v>0</v>
      </c>
    </row>
    <row r="165" spans="1:12" ht="15">
      <c r="A165" s="84" t="s">
        <v>1583</v>
      </c>
      <c r="B165" s="84" t="s">
        <v>1913</v>
      </c>
      <c r="C165" s="84">
        <v>2</v>
      </c>
      <c r="D165" s="118">
        <v>0.0008350408272804734</v>
      </c>
      <c r="E165" s="118">
        <v>0.10439803440060633</v>
      </c>
      <c r="F165" s="84" t="s">
        <v>2051</v>
      </c>
      <c r="G165" s="84" t="b">
        <v>0</v>
      </c>
      <c r="H165" s="84" t="b">
        <v>0</v>
      </c>
      <c r="I165" s="84" t="b">
        <v>0</v>
      </c>
      <c r="J165" s="84" t="b">
        <v>0</v>
      </c>
      <c r="K165" s="84" t="b">
        <v>0</v>
      </c>
      <c r="L165" s="84" t="b">
        <v>0</v>
      </c>
    </row>
    <row r="166" spans="1:12" ht="15">
      <c r="A166" s="84" t="s">
        <v>1583</v>
      </c>
      <c r="B166" s="84" t="s">
        <v>1914</v>
      </c>
      <c r="C166" s="84">
        <v>2</v>
      </c>
      <c r="D166" s="118">
        <v>0.0008350408272804734</v>
      </c>
      <c r="E166" s="118">
        <v>0.007488021392550012</v>
      </c>
      <c r="F166" s="84" t="s">
        <v>2051</v>
      </c>
      <c r="G166" s="84" t="b">
        <v>0</v>
      </c>
      <c r="H166" s="84" t="b">
        <v>0</v>
      </c>
      <c r="I166" s="84" t="b">
        <v>0</v>
      </c>
      <c r="J166" s="84" t="b">
        <v>0</v>
      </c>
      <c r="K166" s="84" t="b">
        <v>0</v>
      </c>
      <c r="L166" s="84" t="b">
        <v>0</v>
      </c>
    </row>
    <row r="167" spans="1:12" ht="15">
      <c r="A167" s="84" t="s">
        <v>1914</v>
      </c>
      <c r="B167" s="84" t="s">
        <v>1587</v>
      </c>
      <c r="C167" s="84">
        <v>2</v>
      </c>
      <c r="D167" s="118">
        <v>0.0008350408272804734</v>
      </c>
      <c r="E167" s="118">
        <v>1.1008103370355544</v>
      </c>
      <c r="F167" s="84" t="s">
        <v>2051</v>
      </c>
      <c r="G167" s="84" t="b">
        <v>0</v>
      </c>
      <c r="H167" s="84" t="b">
        <v>0</v>
      </c>
      <c r="I167" s="84" t="b">
        <v>0</v>
      </c>
      <c r="J167" s="84" t="b">
        <v>0</v>
      </c>
      <c r="K167" s="84" t="b">
        <v>0</v>
      </c>
      <c r="L167" s="84" t="b">
        <v>0</v>
      </c>
    </row>
    <row r="168" spans="1:12" ht="15">
      <c r="A168" s="84" t="s">
        <v>1914</v>
      </c>
      <c r="B168" s="84" t="s">
        <v>1584</v>
      </c>
      <c r="C168" s="84">
        <v>2</v>
      </c>
      <c r="D168" s="118">
        <v>0.0008350408272804734</v>
      </c>
      <c r="E168" s="118">
        <v>0.7198297514878521</v>
      </c>
      <c r="F168" s="84" t="s">
        <v>2051</v>
      </c>
      <c r="G168" s="84" t="b">
        <v>0</v>
      </c>
      <c r="H168" s="84" t="b">
        <v>0</v>
      </c>
      <c r="I168" s="84" t="b">
        <v>0</v>
      </c>
      <c r="J168" s="84" t="b">
        <v>0</v>
      </c>
      <c r="K168" s="84" t="b">
        <v>0</v>
      </c>
      <c r="L168" s="84" t="b">
        <v>0</v>
      </c>
    </row>
    <row r="169" spans="1:12" ht="15">
      <c r="A169" s="84" t="s">
        <v>236</v>
      </c>
      <c r="B169" s="84" t="s">
        <v>1950</v>
      </c>
      <c r="C169" s="84">
        <v>2</v>
      </c>
      <c r="D169" s="118">
        <v>0.0008350408272804734</v>
      </c>
      <c r="E169" s="118">
        <v>2.267758216651366</v>
      </c>
      <c r="F169" s="84" t="s">
        <v>2051</v>
      </c>
      <c r="G169" s="84" t="b">
        <v>0</v>
      </c>
      <c r="H169" s="84" t="b">
        <v>0</v>
      </c>
      <c r="I169" s="84" t="b">
        <v>0</v>
      </c>
      <c r="J169" s="84" t="b">
        <v>1</v>
      </c>
      <c r="K169" s="84" t="b">
        <v>0</v>
      </c>
      <c r="L169" s="84" t="b">
        <v>0</v>
      </c>
    </row>
    <row r="170" spans="1:12" ht="15">
      <c r="A170" s="84" t="s">
        <v>1591</v>
      </c>
      <c r="B170" s="84" t="s">
        <v>2015</v>
      </c>
      <c r="C170" s="84">
        <v>2</v>
      </c>
      <c r="D170" s="118">
        <v>0.0008350408272804734</v>
      </c>
      <c r="E170" s="118">
        <v>2.693726948923647</v>
      </c>
      <c r="F170" s="84" t="s">
        <v>2051</v>
      </c>
      <c r="G170" s="84" t="b">
        <v>0</v>
      </c>
      <c r="H170" s="84" t="b">
        <v>0</v>
      </c>
      <c r="I170" s="84" t="b">
        <v>0</v>
      </c>
      <c r="J170" s="84" t="b">
        <v>0</v>
      </c>
      <c r="K170" s="84" t="b">
        <v>0</v>
      </c>
      <c r="L170" s="84" t="b">
        <v>0</v>
      </c>
    </row>
    <row r="171" spans="1:12" ht="15">
      <c r="A171" s="84" t="s">
        <v>236</v>
      </c>
      <c r="B171" s="84" t="s">
        <v>1952</v>
      </c>
      <c r="C171" s="84">
        <v>2</v>
      </c>
      <c r="D171" s="118">
        <v>0.0008350408272804734</v>
      </c>
      <c r="E171" s="118">
        <v>2.267758216651366</v>
      </c>
      <c r="F171" s="84" t="s">
        <v>2051</v>
      </c>
      <c r="G171" s="84" t="b">
        <v>0</v>
      </c>
      <c r="H171" s="84" t="b">
        <v>0</v>
      </c>
      <c r="I171" s="84" t="b">
        <v>0</v>
      </c>
      <c r="J171" s="84" t="b">
        <v>0</v>
      </c>
      <c r="K171" s="84" t="b">
        <v>0</v>
      </c>
      <c r="L171" s="84" t="b">
        <v>0</v>
      </c>
    </row>
    <row r="172" spans="1:12" ht="15">
      <c r="A172" s="84" t="s">
        <v>1959</v>
      </c>
      <c r="B172" s="84" t="s">
        <v>2016</v>
      </c>
      <c r="C172" s="84">
        <v>2</v>
      </c>
      <c r="D172" s="118">
        <v>0.0008350408272804734</v>
      </c>
      <c r="E172" s="118">
        <v>3.170848203643309</v>
      </c>
      <c r="F172" s="84" t="s">
        <v>2051</v>
      </c>
      <c r="G172" s="84" t="b">
        <v>0</v>
      </c>
      <c r="H172" s="84" t="b">
        <v>0</v>
      </c>
      <c r="I172" s="84" t="b">
        <v>0</v>
      </c>
      <c r="J172" s="84" t="b">
        <v>0</v>
      </c>
      <c r="K172" s="84" t="b">
        <v>0</v>
      </c>
      <c r="L172" s="84" t="b">
        <v>0</v>
      </c>
    </row>
    <row r="173" spans="1:12" ht="15">
      <c r="A173" s="84" t="s">
        <v>1591</v>
      </c>
      <c r="B173" s="84" t="s">
        <v>2019</v>
      </c>
      <c r="C173" s="84">
        <v>2</v>
      </c>
      <c r="D173" s="118">
        <v>0.0008350408272804734</v>
      </c>
      <c r="E173" s="118">
        <v>2.693726948923647</v>
      </c>
      <c r="F173" s="84" t="s">
        <v>2051</v>
      </c>
      <c r="G173" s="84" t="b">
        <v>0</v>
      </c>
      <c r="H173" s="84" t="b">
        <v>0</v>
      </c>
      <c r="I173" s="84" t="b">
        <v>0</v>
      </c>
      <c r="J173" s="84" t="b">
        <v>0</v>
      </c>
      <c r="K173" s="84" t="b">
        <v>0</v>
      </c>
      <c r="L173" s="84" t="b">
        <v>0</v>
      </c>
    </row>
    <row r="174" spans="1:12" ht="15">
      <c r="A174" s="84" t="s">
        <v>2019</v>
      </c>
      <c r="B174" s="84" t="s">
        <v>1586</v>
      </c>
      <c r="C174" s="84">
        <v>2</v>
      </c>
      <c r="D174" s="118">
        <v>0.0008350408272804734</v>
      </c>
      <c r="E174" s="118">
        <v>1.5018414226847339</v>
      </c>
      <c r="F174" s="84" t="s">
        <v>2051</v>
      </c>
      <c r="G174" s="84" t="b">
        <v>0</v>
      </c>
      <c r="H174" s="84" t="b">
        <v>0</v>
      </c>
      <c r="I174" s="84" t="b">
        <v>0</v>
      </c>
      <c r="J174" s="84" t="b">
        <v>0</v>
      </c>
      <c r="K174" s="84" t="b">
        <v>0</v>
      </c>
      <c r="L174" s="84" t="b">
        <v>0</v>
      </c>
    </row>
    <row r="175" spans="1:12" ht="15">
      <c r="A175" s="84" t="s">
        <v>1586</v>
      </c>
      <c r="B175" s="84" t="s">
        <v>2020</v>
      </c>
      <c r="C175" s="84">
        <v>2</v>
      </c>
      <c r="D175" s="118">
        <v>0.0008350408272804734</v>
      </c>
      <c r="E175" s="118">
        <v>1.4866014561279968</v>
      </c>
      <c r="F175" s="84" t="s">
        <v>2051</v>
      </c>
      <c r="G175" s="84" t="b">
        <v>0</v>
      </c>
      <c r="H175" s="84" t="b">
        <v>0</v>
      </c>
      <c r="I175" s="84" t="b">
        <v>0</v>
      </c>
      <c r="J175" s="84" t="b">
        <v>0</v>
      </c>
      <c r="K175" s="84" t="b">
        <v>0</v>
      </c>
      <c r="L175" s="84" t="b">
        <v>0</v>
      </c>
    </row>
    <row r="176" spans="1:12" ht="15">
      <c r="A176" s="84" t="s">
        <v>2020</v>
      </c>
      <c r="B176" s="84" t="s">
        <v>1893</v>
      </c>
      <c r="C176" s="84">
        <v>2</v>
      </c>
      <c r="D176" s="118">
        <v>0.0008350408272804734</v>
      </c>
      <c r="E176" s="118">
        <v>2.744879471371028</v>
      </c>
      <c r="F176" s="84" t="s">
        <v>2051</v>
      </c>
      <c r="G176" s="84" t="b">
        <v>0</v>
      </c>
      <c r="H176" s="84" t="b">
        <v>0</v>
      </c>
      <c r="I176" s="84" t="b">
        <v>0</v>
      </c>
      <c r="J176" s="84" t="b">
        <v>0</v>
      </c>
      <c r="K176" s="84" t="b">
        <v>0</v>
      </c>
      <c r="L176" s="84" t="b">
        <v>0</v>
      </c>
    </row>
    <row r="177" spans="1:12" ht="15">
      <c r="A177" s="84" t="s">
        <v>1586</v>
      </c>
      <c r="B177" s="84" t="s">
        <v>1619</v>
      </c>
      <c r="C177" s="84">
        <v>2</v>
      </c>
      <c r="D177" s="118">
        <v>0.0008350408272804734</v>
      </c>
      <c r="E177" s="118">
        <v>1.4866014561279968</v>
      </c>
      <c r="F177" s="84" t="s">
        <v>2051</v>
      </c>
      <c r="G177" s="84" t="b">
        <v>0</v>
      </c>
      <c r="H177" s="84" t="b">
        <v>0</v>
      </c>
      <c r="I177" s="84" t="b">
        <v>0</v>
      </c>
      <c r="J177" s="84" t="b">
        <v>0</v>
      </c>
      <c r="K177" s="84" t="b">
        <v>0</v>
      </c>
      <c r="L177" s="84" t="b">
        <v>0</v>
      </c>
    </row>
    <row r="178" spans="1:12" ht="15">
      <c r="A178" s="84" t="s">
        <v>1619</v>
      </c>
      <c r="B178" s="84" t="s">
        <v>1620</v>
      </c>
      <c r="C178" s="84">
        <v>2</v>
      </c>
      <c r="D178" s="118">
        <v>0.0008350408272804734</v>
      </c>
      <c r="E178" s="118">
        <v>3.3469394626989906</v>
      </c>
      <c r="F178" s="84" t="s">
        <v>2051</v>
      </c>
      <c r="G178" s="84" t="b">
        <v>0</v>
      </c>
      <c r="H178" s="84" t="b">
        <v>0</v>
      </c>
      <c r="I178" s="84" t="b">
        <v>0</v>
      </c>
      <c r="J178" s="84" t="b">
        <v>0</v>
      </c>
      <c r="K178" s="84" t="b">
        <v>0</v>
      </c>
      <c r="L178" s="84" t="b">
        <v>0</v>
      </c>
    </row>
    <row r="179" spans="1:12" ht="15">
      <c r="A179" s="84" t="s">
        <v>1620</v>
      </c>
      <c r="B179" s="84" t="s">
        <v>1621</v>
      </c>
      <c r="C179" s="84">
        <v>2</v>
      </c>
      <c r="D179" s="118">
        <v>0.0008350408272804734</v>
      </c>
      <c r="E179" s="118">
        <v>3.3469394626989906</v>
      </c>
      <c r="F179" s="84" t="s">
        <v>2051</v>
      </c>
      <c r="G179" s="84" t="b">
        <v>0</v>
      </c>
      <c r="H179" s="84" t="b">
        <v>0</v>
      </c>
      <c r="I179" s="84" t="b">
        <v>0</v>
      </c>
      <c r="J179" s="84" t="b">
        <v>0</v>
      </c>
      <c r="K179" s="84" t="b">
        <v>0</v>
      </c>
      <c r="L179" s="84" t="b">
        <v>0</v>
      </c>
    </row>
    <row r="180" spans="1:12" ht="15">
      <c r="A180" s="84" t="s">
        <v>1621</v>
      </c>
      <c r="B180" s="84" t="s">
        <v>1622</v>
      </c>
      <c r="C180" s="84">
        <v>2</v>
      </c>
      <c r="D180" s="118">
        <v>0.0008350408272804734</v>
      </c>
      <c r="E180" s="118">
        <v>2.948999454026953</v>
      </c>
      <c r="F180" s="84" t="s">
        <v>2051</v>
      </c>
      <c r="G180" s="84" t="b">
        <v>0</v>
      </c>
      <c r="H180" s="84" t="b">
        <v>0</v>
      </c>
      <c r="I180" s="84" t="b">
        <v>0</v>
      </c>
      <c r="J180" s="84" t="b">
        <v>0</v>
      </c>
      <c r="K180" s="84" t="b">
        <v>0</v>
      </c>
      <c r="L180" s="84" t="b">
        <v>0</v>
      </c>
    </row>
    <row r="181" spans="1:12" ht="15">
      <c r="A181" s="84" t="s">
        <v>1622</v>
      </c>
      <c r="B181" s="84" t="s">
        <v>1623</v>
      </c>
      <c r="C181" s="84">
        <v>2</v>
      </c>
      <c r="D181" s="118">
        <v>0.0008350408272804734</v>
      </c>
      <c r="E181" s="118">
        <v>2.7729081949712717</v>
      </c>
      <c r="F181" s="84" t="s">
        <v>2051</v>
      </c>
      <c r="G181" s="84" t="b">
        <v>0</v>
      </c>
      <c r="H181" s="84" t="b">
        <v>0</v>
      </c>
      <c r="I181" s="84" t="b">
        <v>0</v>
      </c>
      <c r="J181" s="84" t="b">
        <v>0</v>
      </c>
      <c r="K181" s="84" t="b">
        <v>0</v>
      </c>
      <c r="L181" s="84" t="b">
        <v>0</v>
      </c>
    </row>
    <row r="182" spans="1:12" ht="15">
      <c r="A182" s="84" t="s">
        <v>1623</v>
      </c>
      <c r="B182" s="84" t="s">
        <v>1624</v>
      </c>
      <c r="C182" s="84">
        <v>2</v>
      </c>
      <c r="D182" s="118">
        <v>0.0008350408272804734</v>
      </c>
      <c r="E182" s="118">
        <v>2.9947569445876283</v>
      </c>
      <c r="F182" s="84" t="s">
        <v>2051</v>
      </c>
      <c r="G182" s="84" t="b">
        <v>0</v>
      </c>
      <c r="H182" s="84" t="b">
        <v>0</v>
      </c>
      <c r="I182" s="84" t="b">
        <v>0</v>
      </c>
      <c r="J182" s="84" t="b">
        <v>0</v>
      </c>
      <c r="K182" s="84" t="b">
        <v>0</v>
      </c>
      <c r="L182" s="84" t="b">
        <v>0</v>
      </c>
    </row>
    <row r="183" spans="1:12" ht="15">
      <c r="A183" s="84" t="s">
        <v>1624</v>
      </c>
      <c r="B183" s="84" t="s">
        <v>1606</v>
      </c>
      <c r="C183" s="84">
        <v>2</v>
      </c>
      <c r="D183" s="118">
        <v>0.0008350408272804734</v>
      </c>
      <c r="E183" s="118">
        <v>2.357934847000454</v>
      </c>
      <c r="F183" s="84" t="s">
        <v>2051</v>
      </c>
      <c r="G183" s="84" t="b">
        <v>0</v>
      </c>
      <c r="H183" s="84" t="b">
        <v>0</v>
      </c>
      <c r="I183" s="84" t="b">
        <v>0</v>
      </c>
      <c r="J183" s="84" t="b">
        <v>0</v>
      </c>
      <c r="K183" s="84" t="b">
        <v>0</v>
      </c>
      <c r="L183" s="84" t="b">
        <v>0</v>
      </c>
    </row>
    <row r="184" spans="1:12" ht="15">
      <c r="A184" s="84" t="s">
        <v>1606</v>
      </c>
      <c r="B184" s="84" t="s">
        <v>2021</v>
      </c>
      <c r="C184" s="84">
        <v>2</v>
      </c>
      <c r="D184" s="118">
        <v>0.0008350408272804734</v>
      </c>
      <c r="E184" s="118">
        <v>2.5018414226847336</v>
      </c>
      <c r="F184" s="84" t="s">
        <v>2051</v>
      </c>
      <c r="G184" s="84" t="b">
        <v>0</v>
      </c>
      <c r="H184" s="84" t="b">
        <v>0</v>
      </c>
      <c r="I184" s="84" t="b">
        <v>0</v>
      </c>
      <c r="J184" s="84" t="b">
        <v>0</v>
      </c>
      <c r="K184" s="84" t="b">
        <v>0</v>
      </c>
      <c r="L184" s="84" t="b">
        <v>0</v>
      </c>
    </row>
    <row r="185" spans="1:12" ht="15">
      <c r="A185" s="84" t="s">
        <v>2021</v>
      </c>
      <c r="B185" s="84" t="s">
        <v>1933</v>
      </c>
      <c r="C185" s="84">
        <v>2</v>
      </c>
      <c r="D185" s="118">
        <v>0.0008350408272804734</v>
      </c>
      <c r="E185" s="118">
        <v>3.0459094670350093</v>
      </c>
      <c r="F185" s="84" t="s">
        <v>2051</v>
      </c>
      <c r="G185" s="84" t="b">
        <v>0</v>
      </c>
      <c r="H185" s="84" t="b">
        <v>0</v>
      </c>
      <c r="I185" s="84" t="b">
        <v>0</v>
      </c>
      <c r="J185" s="84" t="b">
        <v>0</v>
      </c>
      <c r="K185" s="84" t="b">
        <v>0</v>
      </c>
      <c r="L185" s="84" t="b">
        <v>0</v>
      </c>
    </row>
    <row r="186" spans="1:12" ht="15">
      <c r="A186" s="84" t="s">
        <v>1933</v>
      </c>
      <c r="B186" s="84" t="s">
        <v>2022</v>
      </c>
      <c r="C186" s="84">
        <v>2</v>
      </c>
      <c r="D186" s="118">
        <v>0.0008350408272804734</v>
      </c>
      <c r="E186" s="118">
        <v>3.0459094670350093</v>
      </c>
      <c r="F186" s="84" t="s">
        <v>2051</v>
      </c>
      <c r="G186" s="84" t="b">
        <v>0</v>
      </c>
      <c r="H186" s="84" t="b">
        <v>0</v>
      </c>
      <c r="I186" s="84" t="b">
        <v>0</v>
      </c>
      <c r="J186" s="84" t="b">
        <v>0</v>
      </c>
      <c r="K186" s="84" t="b">
        <v>1</v>
      </c>
      <c r="L186" s="84" t="b">
        <v>0</v>
      </c>
    </row>
    <row r="187" spans="1:12" ht="15">
      <c r="A187" s="84" t="s">
        <v>2022</v>
      </c>
      <c r="B187" s="84" t="s">
        <v>2023</v>
      </c>
      <c r="C187" s="84">
        <v>2</v>
      </c>
      <c r="D187" s="118">
        <v>0.0008350408272804734</v>
      </c>
      <c r="E187" s="118">
        <v>3.3469394626989906</v>
      </c>
      <c r="F187" s="84" t="s">
        <v>2051</v>
      </c>
      <c r="G187" s="84" t="b">
        <v>0</v>
      </c>
      <c r="H187" s="84" t="b">
        <v>1</v>
      </c>
      <c r="I187" s="84" t="b">
        <v>0</v>
      </c>
      <c r="J187" s="84" t="b">
        <v>0</v>
      </c>
      <c r="K187" s="84" t="b">
        <v>1</v>
      </c>
      <c r="L187" s="84" t="b">
        <v>0</v>
      </c>
    </row>
    <row r="188" spans="1:12" ht="15">
      <c r="A188" s="84" t="s">
        <v>1585</v>
      </c>
      <c r="B188" s="84" t="s">
        <v>1602</v>
      </c>
      <c r="C188" s="84">
        <v>2</v>
      </c>
      <c r="D188" s="118">
        <v>0.0008350408272804734</v>
      </c>
      <c r="E188" s="118">
        <v>1.0124857115480597</v>
      </c>
      <c r="F188" s="84" t="s">
        <v>2051</v>
      </c>
      <c r="G188" s="84" t="b">
        <v>0</v>
      </c>
      <c r="H188" s="84" t="b">
        <v>0</v>
      </c>
      <c r="I188" s="84" t="b">
        <v>0</v>
      </c>
      <c r="J188" s="84" t="b">
        <v>0</v>
      </c>
      <c r="K188" s="84" t="b">
        <v>0</v>
      </c>
      <c r="L188" s="84" t="b">
        <v>0</v>
      </c>
    </row>
    <row r="189" spans="1:12" ht="15">
      <c r="A189" s="84" t="s">
        <v>1606</v>
      </c>
      <c r="B189" s="84" t="s">
        <v>2024</v>
      </c>
      <c r="C189" s="84">
        <v>2</v>
      </c>
      <c r="D189" s="118">
        <v>0.0009654980301684392</v>
      </c>
      <c r="E189" s="118">
        <v>2.5018414226847336</v>
      </c>
      <c r="F189" s="84" t="s">
        <v>2051</v>
      </c>
      <c r="G189" s="84" t="b">
        <v>0</v>
      </c>
      <c r="H189" s="84" t="b">
        <v>0</v>
      </c>
      <c r="I189" s="84" t="b">
        <v>0</v>
      </c>
      <c r="J189" s="84" t="b">
        <v>0</v>
      </c>
      <c r="K189" s="84" t="b">
        <v>0</v>
      </c>
      <c r="L189" s="84" t="b">
        <v>0</v>
      </c>
    </row>
    <row r="190" spans="1:12" ht="15">
      <c r="A190" s="84" t="s">
        <v>245</v>
      </c>
      <c r="B190" s="84" t="s">
        <v>1606</v>
      </c>
      <c r="C190" s="84">
        <v>2</v>
      </c>
      <c r="D190" s="118">
        <v>0.0008350408272804734</v>
      </c>
      <c r="E190" s="118">
        <v>1.9319661147281726</v>
      </c>
      <c r="F190" s="84" t="s">
        <v>2051</v>
      </c>
      <c r="G190" s="84" t="b">
        <v>0</v>
      </c>
      <c r="H190" s="84" t="b">
        <v>0</v>
      </c>
      <c r="I190" s="84" t="b">
        <v>0</v>
      </c>
      <c r="J190" s="84" t="b">
        <v>0</v>
      </c>
      <c r="K190" s="84" t="b">
        <v>0</v>
      </c>
      <c r="L190" s="84" t="b">
        <v>0</v>
      </c>
    </row>
    <row r="191" spans="1:12" ht="15">
      <c r="A191" s="84" t="s">
        <v>1626</v>
      </c>
      <c r="B191" s="84" t="s">
        <v>1889</v>
      </c>
      <c r="C191" s="84">
        <v>2</v>
      </c>
      <c r="D191" s="118">
        <v>0.0008350408272804734</v>
      </c>
      <c r="E191" s="118">
        <v>2.0916669575956846</v>
      </c>
      <c r="F191" s="84" t="s">
        <v>2051</v>
      </c>
      <c r="G191" s="84" t="b">
        <v>0</v>
      </c>
      <c r="H191" s="84" t="b">
        <v>0</v>
      </c>
      <c r="I191" s="84" t="b">
        <v>0</v>
      </c>
      <c r="J191" s="84" t="b">
        <v>0</v>
      </c>
      <c r="K191" s="84" t="b">
        <v>0</v>
      </c>
      <c r="L191" s="84" t="b">
        <v>0</v>
      </c>
    </row>
    <row r="192" spans="1:12" ht="15">
      <c r="A192" s="84" t="s">
        <v>1889</v>
      </c>
      <c r="B192" s="84" t="s">
        <v>1904</v>
      </c>
      <c r="C192" s="84">
        <v>2</v>
      </c>
      <c r="D192" s="118">
        <v>0.0008350408272804734</v>
      </c>
      <c r="E192" s="118">
        <v>2.295786940251609</v>
      </c>
      <c r="F192" s="84" t="s">
        <v>2051</v>
      </c>
      <c r="G192" s="84" t="b">
        <v>0</v>
      </c>
      <c r="H192" s="84" t="b">
        <v>0</v>
      </c>
      <c r="I192" s="84" t="b">
        <v>0</v>
      </c>
      <c r="J192" s="84" t="b">
        <v>1</v>
      </c>
      <c r="K192" s="84" t="b">
        <v>0</v>
      </c>
      <c r="L192" s="84" t="b">
        <v>0</v>
      </c>
    </row>
    <row r="193" spans="1:12" ht="15">
      <c r="A193" s="84" t="s">
        <v>1904</v>
      </c>
      <c r="B193" s="84" t="s">
        <v>1586</v>
      </c>
      <c r="C193" s="84">
        <v>2</v>
      </c>
      <c r="D193" s="118">
        <v>0.0008350408272804734</v>
      </c>
      <c r="E193" s="118">
        <v>1.0247201679650715</v>
      </c>
      <c r="F193" s="84" t="s">
        <v>2051</v>
      </c>
      <c r="G193" s="84" t="b">
        <v>1</v>
      </c>
      <c r="H193" s="84" t="b">
        <v>0</v>
      </c>
      <c r="I193" s="84" t="b">
        <v>0</v>
      </c>
      <c r="J193" s="84" t="b">
        <v>0</v>
      </c>
      <c r="K193" s="84" t="b">
        <v>0</v>
      </c>
      <c r="L193" s="84" t="b">
        <v>0</v>
      </c>
    </row>
    <row r="194" spans="1:12" ht="15">
      <c r="A194" s="84" t="s">
        <v>1586</v>
      </c>
      <c r="B194" s="84" t="s">
        <v>1916</v>
      </c>
      <c r="C194" s="84">
        <v>2</v>
      </c>
      <c r="D194" s="118">
        <v>0.0008350408272804734</v>
      </c>
      <c r="E194" s="118">
        <v>1.0886614474559593</v>
      </c>
      <c r="F194" s="84" t="s">
        <v>2051</v>
      </c>
      <c r="G194" s="84" t="b">
        <v>0</v>
      </c>
      <c r="H194" s="84" t="b">
        <v>0</v>
      </c>
      <c r="I194" s="84" t="b">
        <v>0</v>
      </c>
      <c r="J194" s="84" t="b">
        <v>0</v>
      </c>
      <c r="K194" s="84" t="b">
        <v>0</v>
      </c>
      <c r="L194" s="84" t="b">
        <v>0</v>
      </c>
    </row>
    <row r="195" spans="1:12" ht="15">
      <c r="A195" s="84" t="s">
        <v>1916</v>
      </c>
      <c r="B195" s="84" t="s">
        <v>2025</v>
      </c>
      <c r="C195" s="84">
        <v>2</v>
      </c>
      <c r="D195" s="118">
        <v>0.0008350408272804734</v>
      </c>
      <c r="E195" s="118">
        <v>2.948999454026953</v>
      </c>
      <c r="F195" s="84" t="s">
        <v>2051</v>
      </c>
      <c r="G195" s="84" t="b">
        <v>0</v>
      </c>
      <c r="H195" s="84" t="b">
        <v>0</v>
      </c>
      <c r="I195" s="84" t="b">
        <v>0</v>
      </c>
      <c r="J195" s="84" t="b">
        <v>0</v>
      </c>
      <c r="K195" s="84" t="b">
        <v>0</v>
      </c>
      <c r="L195" s="84" t="b">
        <v>0</v>
      </c>
    </row>
    <row r="196" spans="1:12" ht="15">
      <c r="A196" s="84" t="s">
        <v>2025</v>
      </c>
      <c r="B196" s="84" t="s">
        <v>2026</v>
      </c>
      <c r="C196" s="84">
        <v>2</v>
      </c>
      <c r="D196" s="118">
        <v>0.0008350408272804734</v>
      </c>
      <c r="E196" s="118">
        <v>3.3469394626989906</v>
      </c>
      <c r="F196" s="84" t="s">
        <v>2051</v>
      </c>
      <c r="G196" s="84" t="b">
        <v>0</v>
      </c>
      <c r="H196" s="84" t="b">
        <v>0</v>
      </c>
      <c r="I196" s="84" t="b">
        <v>0</v>
      </c>
      <c r="J196" s="84" t="b">
        <v>0</v>
      </c>
      <c r="K196" s="84" t="b">
        <v>0</v>
      </c>
      <c r="L196" s="84" t="b">
        <v>0</v>
      </c>
    </row>
    <row r="197" spans="1:12" ht="15">
      <c r="A197" s="84" t="s">
        <v>2026</v>
      </c>
      <c r="B197" s="84" t="s">
        <v>2027</v>
      </c>
      <c r="C197" s="84">
        <v>2</v>
      </c>
      <c r="D197" s="118">
        <v>0.0008350408272804734</v>
      </c>
      <c r="E197" s="118">
        <v>3.3469394626989906</v>
      </c>
      <c r="F197" s="84" t="s">
        <v>2051</v>
      </c>
      <c r="G197" s="84" t="b">
        <v>0</v>
      </c>
      <c r="H197" s="84" t="b">
        <v>0</v>
      </c>
      <c r="I197" s="84" t="b">
        <v>0</v>
      </c>
      <c r="J197" s="84" t="b">
        <v>0</v>
      </c>
      <c r="K197" s="84" t="b">
        <v>0</v>
      </c>
      <c r="L197" s="84" t="b">
        <v>0</v>
      </c>
    </row>
    <row r="198" spans="1:12" ht="15">
      <c r="A198" s="84" t="s">
        <v>2027</v>
      </c>
      <c r="B198" s="84" t="s">
        <v>2028</v>
      </c>
      <c r="C198" s="84">
        <v>2</v>
      </c>
      <c r="D198" s="118">
        <v>0.0008350408272804734</v>
      </c>
      <c r="E198" s="118">
        <v>3.3469394626989906</v>
      </c>
      <c r="F198" s="84" t="s">
        <v>2051</v>
      </c>
      <c r="G198" s="84" t="b">
        <v>0</v>
      </c>
      <c r="H198" s="84" t="b">
        <v>0</v>
      </c>
      <c r="I198" s="84" t="b">
        <v>0</v>
      </c>
      <c r="J198" s="84" t="b">
        <v>0</v>
      </c>
      <c r="K198" s="84" t="b">
        <v>0</v>
      </c>
      <c r="L198" s="84" t="b">
        <v>0</v>
      </c>
    </row>
    <row r="199" spans="1:12" ht="15">
      <c r="A199" s="84" t="s">
        <v>2028</v>
      </c>
      <c r="B199" s="84" t="s">
        <v>1587</v>
      </c>
      <c r="C199" s="84">
        <v>2</v>
      </c>
      <c r="D199" s="118">
        <v>0.0008350408272804734</v>
      </c>
      <c r="E199" s="118">
        <v>1.498750345707592</v>
      </c>
      <c r="F199" s="84" t="s">
        <v>2051</v>
      </c>
      <c r="G199" s="84" t="b">
        <v>0</v>
      </c>
      <c r="H199" s="84" t="b">
        <v>0</v>
      </c>
      <c r="I199" s="84" t="b">
        <v>0</v>
      </c>
      <c r="J199" s="84" t="b">
        <v>0</v>
      </c>
      <c r="K199" s="84" t="b">
        <v>0</v>
      </c>
      <c r="L199" s="84" t="b">
        <v>0</v>
      </c>
    </row>
    <row r="200" spans="1:12" ht="15">
      <c r="A200" s="84" t="s">
        <v>1593</v>
      </c>
      <c r="B200" s="84" t="s">
        <v>1960</v>
      </c>
      <c r="C200" s="84">
        <v>2</v>
      </c>
      <c r="D200" s="118">
        <v>0.0008350408272804734</v>
      </c>
      <c r="E200" s="118">
        <v>2.693726948923647</v>
      </c>
      <c r="F200" s="84" t="s">
        <v>2051</v>
      </c>
      <c r="G200" s="84" t="b">
        <v>0</v>
      </c>
      <c r="H200" s="84" t="b">
        <v>0</v>
      </c>
      <c r="I200" s="84" t="b">
        <v>0</v>
      </c>
      <c r="J200" s="84" t="b">
        <v>0</v>
      </c>
      <c r="K200" s="84" t="b">
        <v>1</v>
      </c>
      <c r="L200" s="84" t="b">
        <v>0</v>
      </c>
    </row>
    <row r="201" spans="1:12" ht="15">
      <c r="A201" s="84" t="s">
        <v>1960</v>
      </c>
      <c r="B201" s="84" t="s">
        <v>2029</v>
      </c>
      <c r="C201" s="84">
        <v>2</v>
      </c>
      <c r="D201" s="118">
        <v>0.0008350408272804734</v>
      </c>
      <c r="E201" s="118">
        <v>3.170848203643309</v>
      </c>
      <c r="F201" s="84" t="s">
        <v>2051</v>
      </c>
      <c r="G201" s="84" t="b">
        <v>0</v>
      </c>
      <c r="H201" s="84" t="b">
        <v>1</v>
      </c>
      <c r="I201" s="84" t="b">
        <v>0</v>
      </c>
      <c r="J201" s="84" t="b">
        <v>0</v>
      </c>
      <c r="K201" s="84" t="b">
        <v>1</v>
      </c>
      <c r="L201" s="84" t="b">
        <v>0</v>
      </c>
    </row>
    <row r="202" spans="1:12" ht="15">
      <c r="A202" s="84" t="s">
        <v>2029</v>
      </c>
      <c r="B202" s="84" t="s">
        <v>2030</v>
      </c>
      <c r="C202" s="84">
        <v>2</v>
      </c>
      <c r="D202" s="118">
        <v>0.0008350408272804734</v>
      </c>
      <c r="E202" s="118">
        <v>3.3469394626989906</v>
      </c>
      <c r="F202" s="84" t="s">
        <v>2051</v>
      </c>
      <c r="G202" s="84" t="b">
        <v>0</v>
      </c>
      <c r="H202" s="84" t="b">
        <v>1</v>
      </c>
      <c r="I202" s="84" t="b">
        <v>0</v>
      </c>
      <c r="J202" s="84" t="b">
        <v>0</v>
      </c>
      <c r="K202" s="84" t="b">
        <v>0</v>
      </c>
      <c r="L202" s="84" t="b">
        <v>0</v>
      </c>
    </row>
    <row r="203" spans="1:12" ht="15">
      <c r="A203" s="84" t="s">
        <v>2030</v>
      </c>
      <c r="B203" s="84" t="s">
        <v>1961</v>
      </c>
      <c r="C203" s="84">
        <v>2</v>
      </c>
      <c r="D203" s="118">
        <v>0.0008350408272804734</v>
      </c>
      <c r="E203" s="118">
        <v>3.170848203643309</v>
      </c>
      <c r="F203" s="84" t="s">
        <v>2051</v>
      </c>
      <c r="G203" s="84" t="b">
        <v>0</v>
      </c>
      <c r="H203" s="84" t="b">
        <v>0</v>
      </c>
      <c r="I203" s="84" t="b">
        <v>0</v>
      </c>
      <c r="J203" s="84" t="b">
        <v>0</v>
      </c>
      <c r="K203" s="84" t="b">
        <v>0</v>
      </c>
      <c r="L203" s="84" t="b">
        <v>0</v>
      </c>
    </row>
    <row r="204" spans="1:12" ht="15">
      <c r="A204" s="84" t="s">
        <v>1961</v>
      </c>
      <c r="B204" s="84" t="s">
        <v>2031</v>
      </c>
      <c r="C204" s="84">
        <v>2</v>
      </c>
      <c r="D204" s="118">
        <v>0.0008350408272804734</v>
      </c>
      <c r="E204" s="118">
        <v>3.170848203643309</v>
      </c>
      <c r="F204" s="84" t="s">
        <v>2051</v>
      </c>
      <c r="G204" s="84" t="b">
        <v>0</v>
      </c>
      <c r="H204" s="84" t="b">
        <v>0</v>
      </c>
      <c r="I204" s="84" t="b">
        <v>0</v>
      </c>
      <c r="J204" s="84" t="b">
        <v>0</v>
      </c>
      <c r="K204" s="84" t="b">
        <v>1</v>
      </c>
      <c r="L204" s="84" t="b">
        <v>0</v>
      </c>
    </row>
    <row r="205" spans="1:12" ht="15">
      <c r="A205" s="84" t="s">
        <v>2031</v>
      </c>
      <c r="B205" s="84" t="s">
        <v>2032</v>
      </c>
      <c r="C205" s="84">
        <v>2</v>
      </c>
      <c r="D205" s="118">
        <v>0.0008350408272804734</v>
      </c>
      <c r="E205" s="118">
        <v>3.3469394626989906</v>
      </c>
      <c r="F205" s="84" t="s">
        <v>2051</v>
      </c>
      <c r="G205" s="84" t="b">
        <v>0</v>
      </c>
      <c r="H205" s="84" t="b">
        <v>1</v>
      </c>
      <c r="I205" s="84" t="b">
        <v>0</v>
      </c>
      <c r="J205" s="84" t="b">
        <v>0</v>
      </c>
      <c r="K205" s="84" t="b">
        <v>0</v>
      </c>
      <c r="L205" s="84" t="b">
        <v>0</v>
      </c>
    </row>
    <row r="206" spans="1:12" ht="15">
      <c r="A206" s="84" t="s">
        <v>2032</v>
      </c>
      <c r="B206" s="84" t="s">
        <v>2033</v>
      </c>
      <c r="C206" s="84">
        <v>2</v>
      </c>
      <c r="D206" s="118">
        <v>0.0008350408272804734</v>
      </c>
      <c r="E206" s="118">
        <v>3.3469394626989906</v>
      </c>
      <c r="F206" s="84" t="s">
        <v>2051</v>
      </c>
      <c r="G206" s="84" t="b">
        <v>0</v>
      </c>
      <c r="H206" s="84" t="b">
        <v>0</v>
      </c>
      <c r="I206" s="84" t="b">
        <v>0</v>
      </c>
      <c r="J206" s="84" t="b">
        <v>0</v>
      </c>
      <c r="K206" s="84" t="b">
        <v>0</v>
      </c>
      <c r="L206" s="84" t="b">
        <v>0</v>
      </c>
    </row>
    <row r="207" spans="1:12" ht="15">
      <c r="A207" s="84" t="s">
        <v>2033</v>
      </c>
      <c r="B207" s="84" t="s">
        <v>2034</v>
      </c>
      <c r="C207" s="84">
        <v>2</v>
      </c>
      <c r="D207" s="118">
        <v>0.0008350408272804734</v>
      </c>
      <c r="E207" s="118">
        <v>3.3469394626989906</v>
      </c>
      <c r="F207" s="84" t="s">
        <v>2051</v>
      </c>
      <c r="G207" s="84" t="b">
        <v>0</v>
      </c>
      <c r="H207" s="84" t="b">
        <v>0</v>
      </c>
      <c r="I207" s="84" t="b">
        <v>0</v>
      </c>
      <c r="J207" s="84" t="b">
        <v>0</v>
      </c>
      <c r="K207" s="84" t="b">
        <v>0</v>
      </c>
      <c r="L207" s="84" t="b">
        <v>0</v>
      </c>
    </row>
    <row r="208" spans="1:12" ht="15">
      <c r="A208" s="84" t="s">
        <v>2034</v>
      </c>
      <c r="B208" s="84" t="s">
        <v>1592</v>
      </c>
      <c r="C208" s="84">
        <v>2</v>
      </c>
      <c r="D208" s="118">
        <v>0.0008350408272804734</v>
      </c>
      <c r="E208" s="118">
        <v>2.392696953259666</v>
      </c>
      <c r="F208" s="84" t="s">
        <v>2051</v>
      </c>
      <c r="G208" s="84" t="b">
        <v>0</v>
      </c>
      <c r="H208" s="84" t="b">
        <v>0</v>
      </c>
      <c r="I208" s="84" t="b">
        <v>0</v>
      </c>
      <c r="J208" s="84" t="b">
        <v>0</v>
      </c>
      <c r="K208" s="84" t="b">
        <v>0</v>
      </c>
      <c r="L208" s="84" t="b">
        <v>0</v>
      </c>
    </row>
    <row r="209" spans="1:12" ht="15">
      <c r="A209" s="84" t="s">
        <v>1626</v>
      </c>
      <c r="B209" s="84" t="s">
        <v>1627</v>
      </c>
      <c r="C209" s="84">
        <v>2</v>
      </c>
      <c r="D209" s="118">
        <v>0.0008350408272804734</v>
      </c>
      <c r="E209" s="118">
        <v>2.744879471371028</v>
      </c>
      <c r="F209" s="84" t="s">
        <v>2051</v>
      </c>
      <c r="G209" s="84" t="b">
        <v>0</v>
      </c>
      <c r="H209" s="84" t="b">
        <v>0</v>
      </c>
      <c r="I209" s="84" t="b">
        <v>0</v>
      </c>
      <c r="J209" s="84" t="b">
        <v>0</v>
      </c>
      <c r="K209" s="84" t="b">
        <v>0</v>
      </c>
      <c r="L209" s="84" t="b">
        <v>0</v>
      </c>
    </row>
    <row r="210" spans="1:12" ht="15">
      <c r="A210" s="84" t="s">
        <v>1627</v>
      </c>
      <c r="B210" s="84" t="s">
        <v>1628</v>
      </c>
      <c r="C210" s="84">
        <v>2</v>
      </c>
      <c r="D210" s="118">
        <v>0.0008350408272804734</v>
      </c>
      <c r="E210" s="118">
        <v>3.3469394626989906</v>
      </c>
      <c r="F210" s="84" t="s">
        <v>2051</v>
      </c>
      <c r="G210" s="84" t="b">
        <v>0</v>
      </c>
      <c r="H210" s="84" t="b">
        <v>0</v>
      </c>
      <c r="I210" s="84" t="b">
        <v>0</v>
      </c>
      <c r="J210" s="84" t="b">
        <v>0</v>
      </c>
      <c r="K210" s="84" t="b">
        <v>0</v>
      </c>
      <c r="L210" s="84" t="b">
        <v>0</v>
      </c>
    </row>
    <row r="211" spans="1:12" ht="15">
      <c r="A211" s="84" t="s">
        <v>1628</v>
      </c>
      <c r="B211" s="84" t="s">
        <v>1626</v>
      </c>
      <c r="C211" s="84">
        <v>2</v>
      </c>
      <c r="D211" s="118">
        <v>0.0008350408272804734</v>
      </c>
      <c r="E211" s="118">
        <v>2.8698182079793284</v>
      </c>
      <c r="F211" s="84" t="s">
        <v>2051</v>
      </c>
      <c r="G211" s="84" t="b">
        <v>0</v>
      </c>
      <c r="H211" s="84" t="b">
        <v>0</v>
      </c>
      <c r="I211" s="84" t="b">
        <v>0</v>
      </c>
      <c r="J211" s="84" t="b">
        <v>0</v>
      </c>
      <c r="K211" s="84" t="b">
        <v>0</v>
      </c>
      <c r="L211" s="84" t="b">
        <v>0</v>
      </c>
    </row>
    <row r="212" spans="1:12" ht="15">
      <c r="A212" s="84" t="s">
        <v>1626</v>
      </c>
      <c r="B212" s="84" t="s">
        <v>1629</v>
      </c>
      <c r="C212" s="84">
        <v>2</v>
      </c>
      <c r="D212" s="118">
        <v>0.0008350408272804734</v>
      </c>
      <c r="E212" s="118">
        <v>2.568788212315347</v>
      </c>
      <c r="F212" s="84" t="s">
        <v>2051</v>
      </c>
      <c r="G212" s="84" t="b">
        <v>0</v>
      </c>
      <c r="H212" s="84" t="b">
        <v>0</v>
      </c>
      <c r="I212" s="84" t="b">
        <v>0</v>
      </c>
      <c r="J212" s="84" t="b">
        <v>0</v>
      </c>
      <c r="K212" s="84" t="b">
        <v>0</v>
      </c>
      <c r="L212" s="84" t="b">
        <v>0</v>
      </c>
    </row>
    <row r="213" spans="1:12" ht="15">
      <c r="A213" s="84" t="s">
        <v>1629</v>
      </c>
      <c r="B213" s="84" t="s">
        <v>1626</v>
      </c>
      <c r="C213" s="84">
        <v>2</v>
      </c>
      <c r="D213" s="118">
        <v>0.0008350408272804734</v>
      </c>
      <c r="E213" s="118">
        <v>2.693726948923647</v>
      </c>
      <c r="F213" s="84" t="s">
        <v>2051</v>
      </c>
      <c r="G213" s="84" t="b">
        <v>0</v>
      </c>
      <c r="H213" s="84" t="b">
        <v>0</v>
      </c>
      <c r="I213" s="84" t="b">
        <v>0</v>
      </c>
      <c r="J213" s="84" t="b">
        <v>0</v>
      </c>
      <c r="K213" s="84" t="b">
        <v>0</v>
      </c>
      <c r="L213" s="84" t="b">
        <v>0</v>
      </c>
    </row>
    <row r="214" spans="1:12" ht="15">
      <c r="A214" s="84" t="s">
        <v>1626</v>
      </c>
      <c r="B214" s="84" t="s">
        <v>1630</v>
      </c>
      <c r="C214" s="84">
        <v>2</v>
      </c>
      <c r="D214" s="118">
        <v>0.0008350408272804734</v>
      </c>
      <c r="E214" s="118">
        <v>2.744879471371028</v>
      </c>
      <c r="F214" s="84" t="s">
        <v>2051</v>
      </c>
      <c r="G214" s="84" t="b">
        <v>0</v>
      </c>
      <c r="H214" s="84" t="b">
        <v>0</v>
      </c>
      <c r="I214" s="84" t="b">
        <v>0</v>
      </c>
      <c r="J214" s="84" t="b">
        <v>0</v>
      </c>
      <c r="K214" s="84" t="b">
        <v>0</v>
      </c>
      <c r="L214" s="84" t="b">
        <v>0</v>
      </c>
    </row>
    <row r="215" spans="1:12" ht="15">
      <c r="A215" s="84" t="s">
        <v>1630</v>
      </c>
      <c r="B215" s="84" t="s">
        <v>1631</v>
      </c>
      <c r="C215" s="84">
        <v>2</v>
      </c>
      <c r="D215" s="118">
        <v>0.0008350408272804734</v>
      </c>
      <c r="E215" s="118">
        <v>3.3469394626989906</v>
      </c>
      <c r="F215" s="84" t="s">
        <v>2051</v>
      </c>
      <c r="G215" s="84" t="b">
        <v>0</v>
      </c>
      <c r="H215" s="84" t="b">
        <v>0</v>
      </c>
      <c r="I215" s="84" t="b">
        <v>0</v>
      </c>
      <c r="J215" s="84" t="b">
        <v>0</v>
      </c>
      <c r="K215" s="84" t="b">
        <v>0</v>
      </c>
      <c r="L215" s="84" t="b">
        <v>0</v>
      </c>
    </row>
    <row r="216" spans="1:12" ht="15">
      <c r="A216" s="84" t="s">
        <v>1631</v>
      </c>
      <c r="B216" s="84" t="s">
        <v>1632</v>
      </c>
      <c r="C216" s="84">
        <v>2</v>
      </c>
      <c r="D216" s="118">
        <v>0.0008350408272804734</v>
      </c>
      <c r="E216" s="118">
        <v>3.3469394626989906</v>
      </c>
      <c r="F216" s="84" t="s">
        <v>2051</v>
      </c>
      <c r="G216" s="84" t="b">
        <v>0</v>
      </c>
      <c r="H216" s="84" t="b">
        <v>0</v>
      </c>
      <c r="I216" s="84" t="b">
        <v>0</v>
      </c>
      <c r="J216" s="84" t="b">
        <v>0</v>
      </c>
      <c r="K216" s="84" t="b">
        <v>0</v>
      </c>
      <c r="L216" s="84" t="b">
        <v>0</v>
      </c>
    </row>
    <row r="217" spans="1:12" ht="15">
      <c r="A217" s="84" t="s">
        <v>1632</v>
      </c>
      <c r="B217" s="84" t="s">
        <v>1602</v>
      </c>
      <c r="C217" s="84">
        <v>2</v>
      </c>
      <c r="D217" s="118">
        <v>0.0008350408272804734</v>
      </c>
      <c r="E217" s="118">
        <v>2.8698182079793284</v>
      </c>
      <c r="F217" s="84" t="s">
        <v>2051</v>
      </c>
      <c r="G217" s="84" t="b">
        <v>0</v>
      </c>
      <c r="H217" s="84" t="b">
        <v>0</v>
      </c>
      <c r="I217" s="84" t="b">
        <v>0</v>
      </c>
      <c r="J217" s="84" t="b">
        <v>0</v>
      </c>
      <c r="K217" s="84" t="b">
        <v>0</v>
      </c>
      <c r="L217" s="84" t="b">
        <v>0</v>
      </c>
    </row>
    <row r="218" spans="1:12" ht="15">
      <c r="A218" s="84" t="s">
        <v>1603</v>
      </c>
      <c r="B218" s="84" t="s">
        <v>1633</v>
      </c>
      <c r="C218" s="84">
        <v>2</v>
      </c>
      <c r="D218" s="118">
        <v>0.0008350408272804734</v>
      </c>
      <c r="E218" s="118">
        <v>1.594891014879552</v>
      </c>
      <c r="F218" s="84" t="s">
        <v>2051</v>
      </c>
      <c r="G218" s="84" t="b">
        <v>0</v>
      </c>
      <c r="H218" s="84" t="b">
        <v>0</v>
      </c>
      <c r="I218" s="84" t="b">
        <v>0</v>
      </c>
      <c r="J218" s="84" t="b">
        <v>0</v>
      </c>
      <c r="K218" s="84" t="b">
        <v>0</v>
      </c>
      <c r="L218" s="84" t="b">
        <v>0</v>
      </c>
    </row>
    <row r="219" spans="1:12" ht="15">
      <c r="A219" s="84" t="s">
        <v>1633</v>
      </c>
      <c r="B219" s="84" t="s">
        <v>2035</v>
      </c>
      <c r="C219" s="84">
        <v>2</v>
      </c>
      <c r="D219" s="118">
        <v>0.0008350408272804734</v>
      </c>
      <c r="E219" s="118">
        <v>3.3469394626989906</v>
      </c>
      <c r="F219" s="84" t="s">
        <v>2051</v>
      </c>
      <c r="G219" s="84" t="b">
        <v>0</v>
      </c>
      <c r="H219" s="84" t="b">
        <v>0</v>
      </c>
      <c r="I219" s="84" t="b">
        <v>0</v>
      </c>
      <c r="J219" s="84" t="b">
        <v>0</v>
      </c>
      <c r="K219" s="84" t="b">
        <v>0</v>
      </c>
      <c r="L219" s="84" t="b">
        <v>0</v>
      </c>
    </row>
    <row r="220" spans="1:12" ht="15">
      <c r="A220" s="84" t="s">
        <v>2035</v>
      </c>
      <c r="B220" s="84" t="s">
        <v>2036</v>
      </c>
      <c r="C220" s="84">
        <v>2</v>
      </c>
      <c r="D220" s="118">
        <v>0.0008350408272804734</v>
      </c>
      <c r="E220" s="118">
        <v>3.3469394626989906</v>
      </c>
      <c r="F220" s="84" t="s">
        <v>2051</v>
      </c>
      <c r="G220" s="84" t="b">
        <v>0</v>
      </c>
      <c r="H220" s="84" t="b">
        <v>0</v>
      </c>
      <c r="I220" s="84" t="b">
        <v>0</v>
      </c>
      <c r="J220" s="84" t="b">
        <v>0</v>
      </c>
      <c r="K220" s="84" t="b">
        <v>0</v>
      </c>
      <c r="L220" s="84" t="b">
        <v>0</v>
      </c>
    </row>
    <row r="221" spans="1:12" ht="15">
      <c r="A221" s="84" t="s">
        <v>2036</v>
      </c>
      <c r="B221" s="84" t="s">
        <v>2037</v>
      </c>
      <c r="C221" s="84">
        <v>2</v>
      </c>
      <c r="D221" s="118">
        <v>0.0008350408272804734</v>
      </c>
      <c r="E221" s="118">
        <v>3.3469394626989906</v>
      </c>
      <c r="F221" s="84" t="s">
        <v>2051</v>
      </c>
      <c r="G221" s="84" t="b">
        <v>0</v>
      </c>
      <c r="H221" s="84" t="b">
        <v>0</v>
      </c>
      <c r="I221" s="84" t="b">
        <v>0</v>
      </c>
      <c r="J221" s="84" t="b">
        <v>0</v>
      </c>
      <c r="K221" s="84" t="b">
        <v>0</v>
      </c>
      <c r="L221" s="84" t="b">
        <v>0</v>
      </c>
    </row>
    <row r="222" spans="1:12" ht="15">
      <c r="A222" s="84" t="s">
        <v>2038</v>
      </c>
      <c r="B222" s="84" t="s">
        <v>2039</v>
      </c>
      <c r="C222" s="84">
        <v>2</v>
      </c>
      <c r="D222" s="118">
        <v>0.0008350408272804734</v>
      </c>
      <c r="E222" s="118">
        <v>3.3469394626989906</v>
      </c>
      <c r="F222" s="84" t="s">
        <v>2051</v>
      </c>
      <c r="G222" s="84" t="b">
        <v>0</v>
      </c>
      <c r="H222" s="84" t="b">
        <v>1</v>
      </c>
      <c r="I222" s="84" t="b">
        <v>0</v>
      </c>
      <c r="J222" s="84" t="b">
        <v>0</v>
      </c>
      <c r="K222" s="84" t="b">
        <v>0</v>
      </c>
      <c r="L222" s="84" t="b">
        <v>0</v>
      </c>
    </row>
    <row r="223" spans="1:12" ht="15">
      <c r="A223" s="84" t="s">
        <v>2039</v>
      </c>
      <c r="B223" s="84" t="s">
        <v>2040</v>
      </c>
      <c r="C223" s="84">
        <v>2</v>
      </c>
      <c r="D223" s="118">
        <v>0.0008350408272804734</v>
      </c>
      <c r="E223" s="118">
        <v>3.3469394626989906</v>
      </c>
      <c r="F223" s="84" t="s">
        <v>2051</v>
      </c>
      <c r="G223" s="84" t="b">
        <v>0</v>
      </c>
      <c r="H223" s="84" t="b">
        <v>0</v>
      </c>
      <c r="I223" s="84" t="b">
        <v>0</v>
      </c>
      <c r="J223" s="84" t="b">
        <v>0</v>
      </c>
      <c r="K223" s="84" t="b">
        <v>0</v>
      </c>
      <c r="L223" s="84" t="b">
        <v>0</v>
      </c>
    </row>
    <row r="224" spans="1:12" ht="15">
      <c r="A224" s="84" t="s">
        <v>2040</v>
      </c>
      <c r="B224" s="84" t="s">
        <v>2041</v>
      </c>
      <c r="C224" s="84">
        <v>2</v>
      </c>
      <c r="D224" s="118">
        <v>0.0008350408272804734</v>
      </c>
      <c r="E224" s="118">
        <v>3.3469394626989906</v>
      </c>
      <c r="F224" s="84" t="s">
        <v>2051</v>
      </c>
      <c r="G224" s="84" t="b">
        <v>0</v>
      </c>
      <c r="H224" s="84" t="b">
        <v>0</v>
      </c>
      <c r="I224" s="84" t="b">
        <v>0</v>
      </c>
      <c r="J224" s="84" t="b">
        <v>0</v>
      </c>
      <c r="K224" s="84" t="b">
        <v>0</v>
      </c>
      <c r="L224" s="84" t="b">
        <v>0</v>
      </c>
    </row>
    <row r="225" spans="1:12" ht="15">
      <c r="A225" s="84" t="s">
        <v>2041</v>
      </c>
      <c r="B225" s="84" t="s">
        <v>2042</v>
      </c>
      <c r="C225" s="84">
        <v>2</v>
      </c>
      <c r="D225" s="118">
        <v>0.0008350408272804734</v>
      </c>
      <c r="E225" s="118">
        <v>3.3469394626989906</v>
      </c>
      <c r="F225" s="84" t="s">
        <v>2051</v>
      </c>
      <c r="G225" s="84" t="b">
        <v>0</v>
      </c>
      <c r="H225" s="84" t="b">
        <v>0</v>
      </c>
      <c r="I225" s="84" t="b">
        <v>0</v>
      </c>
      <c r="J225" s="84" t="b">
        <v>0</v>
      </c>
      <c r="K225" s="84" t="b">
        <v>0</v>
      </c>
      <c r="L225" s="84" t="b">
        <v>0</v>
      </c>
    </row>
    <row r="226" spans="1:12" ht="15">
      <c r="A226" s="84" t="s">
        <v>2042</v>
      </c>
      <c r="B226" s="84" t="s">
        <v>1933</v>
      </c>
      <c r="C226" s="84">
        <v>2</v>
      </c>
      <c r="D226" s="118">
        <v>0.0008350408272804734</v>
      </c>
      <c r="E226" s="118">
        <v>3.0459094670350093</v>
      </c>
      <c r="F226" s="84" t="s">
        <v>2051</v>
      </c>
      <c r="G226" s="84" t="b">
        <v>0</v>
      </c>
      <c r="H226" s="84" t="b">
        <v>0</v>
      </c>
      <c r="I226" s="84" t="b">
        <v>0</v>
      </c>
      <c r="J226" s="84" t="b">
        <v>0</v>
      </c>
      <c r="K226" s="84" t="b">
        <v>0</v>
      </c>
      <c r="L226" s="84" t="b">
        <v>0</v>
      </c>
    </row>
    <row r="227" spans="1:12" ht="15">
      <c r="A227" s="84" t="s">
        <v>1933</v>
      </c>
      <c r="B227" s="84" t="s">
        <v>2043</v>
      </c>
      <c r="C227" s="84">
        <v>2</v>
      </c>
      <c r="D227" s="118">
        <v>0.0008350408272804734</v>
      </c>
      <c r="E227" s="118">
        <v>3.0459094670350093</v>
      </c>
      <c r="F227" s="84" t="s">
        <v>2051</v>
      </c>
      <c r="G227" s="84" t="b">
        <v>0</v>
      </c>
      <c r="H227" s="84" t="b">
        <v>0</v>
      </c>
      <c r="I227" s="84" t="b">
        <v>0</v>
      </c>
      <c r="J227" s="84" t="b">
        <v>0</v>
      </c>
      <c r="K227" s="84" t="b">
        <v>0</v>
      </c>
      <c r="L227" s="84" t="b">
        <v>0</v>
      </c>
    </row>
    <row r="228" spans="1:12" ht="15">
      <c r="A228" s="84" t="s">
        <v>2043</v>
      </c>
      <c r="B228" s="84" t="s">
        <v>2044</v>
      </c>
      <c r="C228" s="84">
        <v>2</v>
      </c>
      <c r="D228" s="118">
        <v>0.0008350408272804734</v>
      </c>
      <c r="E228" s="118">
        <v>3.3469394626989906</v>
      </c>
      <c r="F228" s="84" t="s">
        <v>2051</v>
      </c>
      <c r="G228" s="84" t="b">
        <v>0</v>
      </c>
      <c r="H228" s="84" t="b">
        <v>0</v>
      </c>
      <c r="I228" s="84" t="b">
        <v>0</v>
      </c>
      <c r="J228" s="84" t="b">
        <v>0</v>
      </c>
      <c r="K228" s="84" t="b">
        <v>0</v>
      </c>
      <c r="L228" s="84" t="b">
        <v>0</v>
      </c>
    </row>
    <row r="229" spans="1:12" ht="15">
      <c r="A229" s="84" t="s">
        <v>2044</v>
      </c>
      <c r="B229" s="84" t="s">
        <v>2045</v>
      </c>
      <c r="C229" s="84">
        <v>2</v>
      </c>
      <c r="D229" s="118">
        <v>0.0008350408272804734</v>
      </c>
      <c r="E229" s="118">
        <v>3.3469394626989906</v>
      </c>
      <c r="F229" s="84" t="s">
        <v>2051</v>
      </c>
      <c r="G229" s="84" t="b">
        <v>0</v>
      </c>
      <c r="H229" s="84" t="b">
        <v>0</v>
      </c>
      <c r="I229" s="84" t="b">
        <v>0</v>
      </c>
      <c r="J229" s="84" t="b">
        <v>0</v>
      </c>
      <c r="K229" s="84" t="b">
        <v>0</v>
      </c>
      <c r="L229" s="84" t="b">
        <v>0</v>
      </c>
    </row>
    <row r="230" spans="1:12" ht="15">
      <c r="A230" s="84" t="s">
        <v>2045</v>
      </c>
      <c r="B230" s="84" t="s">
        <v>1585</v>
      </c>
      <c r="C230" s="84">
        <v>2</v>
      </c>
      <c r="D230" s="118">
        <v>0.0008350408272804734</v>
      </c>
      <c r="E230" s="118">
        <v>1.4689925110698023</v>
      </c>
      <c r="F230" s="84" t="s">
        <v>2051</v>
      </c>
      <c r="G230" s="84" t="b">
        <v>0</v>
      </c>
      <c r="H230" s="84" t="b">
        <v>0</v>
      </c>
      <c r="I230" s="84" t="b">
        <v>0</v>
      </c>
      <c r="J230" s="84" t="b">
        <v>0</v>
      </c>
      <c r="K230" s="84" t="b">
        <v>0</v>
      </c>
      <c r="L230" s="84" t="b">
        <v>0</v>
      </c>
    </row>
    <row r="231" spans="1:12" ht="15">
      <c r="A231" s="84" t="s">
        <v>1585</v>
      </c>
      <c r="B231" s="84" t="s">
        <v>2046</v>
      </c>
      <c r="C231" s="84">
        <v>2</v>
      </c>
      <c r="D231" s="118">
        <v>0.0008350408272804734</v>
      </c>
      <c r="E231" s="118">
        <v>1.489606966267722</v>
      </c>
      <c r="F231" s="84" t="s">
        <v>2051</v>
      </c>
      <c r="G231" s="84" t="b">
        <v>0</v>
      </c>
      <c r="H231" s="84" t="b">
        <v>0</v>
      </c>
      <c r="I231" s="84" t="b">
        <v>0</v>
      </c>
      <c r="J231" s="84" t="b">
        <v>0</v>
      </c>
      <c r="K231" s="84" t="b">
        <v>0</v>
      </c>
      <c r="L231" s="84" t="b">
        <v>0</v>
      </c>
    </row>
    <row r="232" spans="1:12" ht="15">
      <c r="A232" s="84" t="s">
        <v>1585</v>
      </c>
      <c r="B232" s="84" t="s">
        <v>1635</v>
      </c>
      <c r="C232" s="84">
        <v>2</v>
      </c>
      <c r="D232" s="118">
        <v>0.0008350408272804734</v>
      </c>
      <c r="E232" s="118">
        <v>1.489606966267722</v>
      </c>
      <c r="F232" s="84" t="s">
        <v>2051</v>
      </c>
      <c r="G232" s="84" t="b">
        <v>0</v>
      </c>
      <c r="H232" s="84" t="b">
        <v>0</v>
      </c>
      <c r="I232" s="84" t="b">
        <v>0</v>
      </c>
      <c r="J232" s="84" t="b">
        <v>0</v>
      </c>
      <c r="K232" s="84" t="b">
        <v>0</v>
      </c>
      <c r="L232" s="84" t="b">
        <v>0</v>
      </c>
    </row>
    <row r="233" spans="1:12" ht="15">
      <c r="A233" s="84" t="s">
        <v>1635</v>
      </c>
      <c r="B233" s="84" t="s">
        <v>1636</v>
      </c>
      <c r="C233" s="84">
        <v>2</v>
      </c>
      <c r="D233" s="118">
        <v>0.0008350408272804734</v>
      </c>
      <c r="E233" s="118">
        <v>3.3469394626989906</v>
      </c>
      <c r="F233" s="84" t="s">
        <v>2051</v>
      </c>
      <c r="G233" s="84" t="b">
        <v>0</v>
      </c>
      <c r="H233" s="84" t="b">
        <v>0</v>
      </c>
      <c r="I233" s="84" t="b">
        <v>0</v>
      </c>
      <c r="J233" s="84" t="b">
        <v>0</v>
      </c>
      <c r="K233" s="84" t="b">
        <v>0</v>
      </c>
      <c r="L233" s="84" t="b">
        <v>0</v>
      </c>
    </row>
    <row r="234" spans="1:12" ht="15">
      <c r="A234" s="84" t="s">
        <v>1636</v>
      </c>
      <c r="B234" s="84" t="s">
        <v>1637</v>
      </c>
      <c r="C234" s="84">
        <v>2</v>
      </c>
      <c r="D234" s="118">
        <v>0.0008350408272804734</v>
      </c>
      <c r="E234" s="118">
        <v>3.3469394626989906</v>
      </c>
      <c r="F234" s="84" t="s">
        <v>2051</v>
      </c>
      <c r="G234" s="84" t="b">
        <v>0</v>
      </c>
      <c r="H234" s="84" t="b">
        <v>0</v>
      </c>
      <c r="I234" s="84" t="b">
        <v>0</v>
      </c>
      <c r="J234" s="84" t="b">
        <v>0</v>
      </c>
      <c r="K234" s="84" t="b">
        <v>0</v>
      </c>
      <c r="L234" s="84" t="b">
        <v>0</v>
      </c>
    </row>
    <row r="235" spans="1:12" ht="15">
      <c r="A235" s="84" t="s">
        <v>2047</v>
      </c>
      <c r="B235" s="84" t="s">
        <v>1583</v>
      </c>
      <c r="C235" s="84">
        <v>2</v>
      </c>
      <c r="D235" s="118">
        <v>0.0009654980301684392</v>
      </c>
      <c r="E235" s="118">
        <v>0.39926072276205404</v>
      </c>
      <c r="F235" s="84" t="s">
        <v>2051</v>
      </c>
      <c r="G235" s="84" t="b">
        <v>0</v>
      </c>
      <c r="H235" s="84" t="b">
        <v>0</v>
      </c>
      <c r="I235" s="84" t="b">
        <v>0</v>
      </c>
      <c r="J235" s="84" t="b">
        <v>0</v>
      </c>
      <c r="K235" s="84" t="b">
        <v>0</v>
      </c>
      <c r="L235" s="84" t="b">
        <v>0</v>
      </c>
    </row>
    <row r="236" spans="1:12" ht="15">
      <c r="A236" s="84" t="s">
        <v>1892</v>
      </c>
      <c r="B236" s="84" t="s">
        <v>2048</v>
      </c>
      <c r="C236" s="84">
        <v>2</v>
      </c>
      <c r="D236" s="118">
        <v>0.0008350408272804734</v>
      </c>
      <c r="E236" s="118">
        <v>2.693726948923647</v>
      </c>
      <c r="F236" s="84" t="s">
        <v>2051</v>
      </c>
      <c r="G236" s="84" t="b">
        <v>0</v>
      </c>
      <c r="H236" s="84" t="b">
        <v>0</v>
      </c>
      <c r="I236" s="84" t="b">
        <v>0</v>
      </c>
      <c r="J236" s="84" t="b">
        <v>0</v>
      </c>
      <c r="K236" s="84" t="b">
        <v>0</v>
      </c>
      <c r="L236" s="84" t="b">
        <v>0</v>
      </c>
    </row>
    <row r="237" spans="1:12" ht="15">
      <c r="A237" s="84" t="s">
        <v>2048</v>
      </c>
      <c r="B237" s="84" t="s">
        <v>1604</v>
      </c>
      <c r="C237" s="84">
        <v>2</v>
      </c>
      <c r="D237" s="118">
        <v>0.0008350408272804734</v>
      </c>
      <c r="E237" s="118">
        <v>3.0459094670350093</v>
      </c>
      <c r="F237" s="84" t="s">
        <v>2051</v>
      </c>
      <c r="G237" s="84" t="b">
        <v>0</v>
      </c>
      <c r="H237" s="84" t="b">
        <v>0</v>
      </c>
      <c r="I237" s="84" t="b">
        <v>0</v>
      </c>
      <c r="J237" s="84" t="b">
        <v>0</v>
      </c>
      <c r="K237" s="84" t="b">
        <v>0</v>
      </c>
      <c r="L237" s="84" t="b">
        <v>0</v>
      </c>
    </row>
    <row r="238" spans="1:12" ht="15">
      <c r="A238" s="84" t="s">
        <v>1604</v>
      </c>
      <c r="B238" s="84" t="s">
        <v>1592</v>
      </c>
      <c r="C238" s="84">
        <v>2</v>
      </c>
      <c r="D238" s="118">
        <v>0.0008350408272804734</v>
      </c>
      <c r="E238" s="118">
        <v>2.0916669575956846</v>
      </c>
      <c r="F238" s="84" t="s">
        <v>2051</v>
      </c>
      <c r="G238" s="84" t="b">
        <v>0</v>
      </c>
      <c r="H238" s="84" t="b">
        <v>0</v>
      </c>
      <c r="I238" s="84" t="b">
        <v>0</v>
      </c>
      <c r="J238" s="84" t="b">
        <v>0</v>
      </c>
      <c r="K238" s="84" t="b">
        <v>0</v>
      </c>
      <c r="L238" s="84" t="b">
        <v>0</v>
      </c>
    </row>
    <row r="239" spans="1:12" ht="15">
      <c r="A239" s="84" t="s">
        <v>1587</v>
      </c>
      <c r="B239" s="84" t="s">
        <v>1540</v>
      </c>
      <c r="C239" s="84">
        <v>7</v>
      </c>
      <c r="D239" s="118">
        <v>0.010421926720528392</v>
      </c>
      <c r="E239" s="118">
        <v>1.0723418215173195</v>
      </c>
      <c r="F239" s="84" t="s">
        <v>1458</v>
      </c>
      <c r="G239" s="84" t="b">
        <v>0</v>
      </c>
      <c r="H239" s="84" t="b">
        <v>0</v>
      </c>
      <c r="I239" s="84" t="b">
        <v>0</v>
      </c>
      <c r="J239" s="84" t="b">
        <v>0</v>
      </c>
      <c r="K239" s="84" t="b">
        <v>0</v>
      </c>
      <c r="L239" s="84" t="b">
        <v>0</v>
      </c>
    </row>
    <row r="240" spans="1:12" ht="15">
      <c r="A240" s="84" t="s">
        <v>1894</v>
      </c>
      <c r="B240" s="84" t="s">
        <v>1897</v>
      </c>
      <c r="C240" s="84">
        <v>6</v>
      </c>
      <c r="D240" s="118">
        <v>0.010090661423065406</v>
      </c>
      <c r="E240" s="118">
        <v>1.7323937598229686</v>
      </c>
      <c r="F240" s="84" t="s">
        <v>1458</v>
      </c>
      <c r="G240" s="84" t="b">
        <v>0</v>
      </c>
      <c r="H240" s="84" t="b">
        <v>0</v>
      </c>
      <c r="I240" s="84" t="b">
        <v>0</v>
      </c>
      <c r="J240" s="84" t="b">
        <v>0</v>
      </c>
      <c r="K240" s="84" t="b">
        <v>0</v>
      </c>
      <c r="L240" s="84" t="b">
        <v>0</v>
      </c>
    </row>
    <row r="241" spans="1:12" ht="15">
      <c r="A241" s="84" t="s">
        <v>1897</v>
      </c>
      <c r="B241" s="84" t="s">
        <v>1898</v>
      </c>
      <c r="C241" s="84">
        <v>6</v>
      </c>
      <c r="D241" s="118">
        <v>0.010090661423065406</v>
      </c>
      <c r="E241" s="118">
        <v>1.7323937598229686</v>
      </c>
      <c r="F241" s="84" t="s">
        <v>1458</v>
      </c>
      <c r="G241" s="84" t="b">
        <v>0</v>
      </c>
      <c r="H241" s="84" t="b">
        <v>0</v>
      </c>
      <c r="I241" s="84" t="b">
        <v>0</v>
      </c>
      <c r="J241" s="84" t="b">
        <v>0</v>
      </c>
      <c r="K241" s="84" t="b">
        <v>0</v>
      </c>
      <c r="L241" s="84" t="b">
        <v>0</v>
      </c>
    </row>
    <row r="242" spans="1:12" ht="15">
      <c r="A242" s="84" t="s">
        <v>1898</v>
      </c>
      <c r="B242" s="84" t="s">
        <v>1899</v>
      </c>
      <c r="C242" s="84">
        <v>6</v>
      </c>
      <c r="D242" s="118">
        <v>0.010090661423065406</v>
      </c>
      <c r="E242" s="118">
        <v>1.7323937598229686</v>
      </c>
      <c r="F242" s="84" t="s">
        <v>1458</v>
      </c>
      <c r="G242" s="84" t="b">
        <v>0</v>
      </c>
      <c r="H242" s="84" t="b">
        <v>0</v>
      </c>
      <c r="I242" s="84" t="b">
        <v>0</v>
      </c>
      <c r="J242" s="84" t="b">
        <v>0</v>
      </c>
      <c r="K242" s="84" t="b">
        <v>0</v>
      </c>
      <c r="L242" s="84" t="b">
        <v>0</v>
      </c>
    </row>
    <row r="243" spans="1:12" ht="15">
      <c r="A243" s="84" t="s">
        <v>1899</v>
      </c>
      <c r="B243" s="84" t="s">
        <v>1892</v>
      </c>
      <c r="C243" s="84">
        <v>6</v>
      </c>
      <c r="D243" s="118">
        <v>0.010090661423065406</v>
      </c>
      <c r="E243" s="118">
        <v>1.6654469701923553</v>
      </c>
      <c r="F243" s="84" t="s">
        <v>1458</v>
      </c>
      <c r="G243" s="84" t="b">
        <v>0</v>
      </c>
      <c r="H243" s="84" t="b">
        <v>0</v>
      </c>
      <c r="I243" s="84" t="b">
        <v>0</v>
      </c>
      <c r="J243" s="84" t="b">
        <v>0</v>
      </c>
      <c r="K243" s="84" t="b">
        <v>0</v>
      </c>
      <c r="L243" s="84" t="b">
        <v>0</v>
      </c>
    </row>
    <row r="244" spans="1:12" ht="15">
      <c r="A244" s="84" t="s">
        <v>1892</v>
      </c>
      <c r="B244" s="84" t="s">
        <v>1595</v>
      </c>
      <c r="C244" s="84">
        <v>6</v>
      </c>
      <c r="D244" s="118">
        <v>0.010090661423065406</v>
      </c>
      <c r="E244" s="118">
        <v>1.5405082335840554</v>
      </c>
      <c r="F244" s="84" t="s">
        <v>1458</v>
      </c>
      <c r="G244" s="84" t="b">
        <v>0</v>
      </c>
      <c r="H244" s="84" t="b">
        <v>0</v>
      </c>
      <c r="I244" s="84" t="b">
        <v>0</v>
      </c>
      <c r="J244" s="84" t="b">
        <v>0</v>
      </c>
      <c r="K244" s="84" t="b">
        <v>0</v>
      </c>
      <c r="L244" s="84" t="b">
        <v>0</v>
      </c>
    </row>
    <row r="245" spans="1:12" ht="15">
      <c r="A245" s="84" t="s">
        <v>1595</v>
      </c>
      <c r="B245" s="84" t="s">
        <v>1587</v>
      </c>
      <c r="C245" s="84">
        <v>6</v>
      </c>
      <c r="D245" s="118">
        <v>0.010090661423065406</v>
      </c>
      <c r="E245" s="118">
        <v>1.1814862909423876</v>
      </c>
      <c r="F245" s="84" t="s">
        <v>1458</v>
      </c>
      <c r="G245" s="84" t="b">
        <v>0</v>
      </c>
      <c r="H245" s="84" t="b">
        <v>0</v>
      </c>
      <c r="I245" s="84" t="b">
        <v>0</v>
      </c>
      <c r="J245" s="84" t="b">
        <v>0</v>
      </c>
      <c r="K245" s="84" t="b">
        <v>0</v>
      </c>
      <c r="L245" s="84" t="b">
        <v>0</v>
      </c>
    </row>
    <row r="246" spans="1:12" ht="15">
      <c r="A246" s="84" t="s">
        <v>1540</v>
      </c>
      <c r="B246" s="84" t="s">
        <v>1589</v>
      </c>
      <c r="C246" s="84">
        <v>6</v>
      </c>
      <c r="D246" s="118">
        <v>0.010090661423065406</v>
      </c>
      <c r="E246" s="118">
        <v>1.1681223293844059</v>
      </c>
      <c r="F246" s="84" t="s">
        <v>1458</v>
      </c>
      <c r="G246" s="84" t="b">
        <v>0</v>
      </c>
      <c r="H246" s="84" t="b">
        <v>0</v>
      </c>
      <c r="I246" s="84" t="b">
        <v>0</v>
      </c>
      <c r="J246" s="84" t="b">
        <v>0</v>
      </c>
      <c r="K246" s="84" t="b">
        <v>0</v>
      </c>
      <c r="L246" s="84" t="b">
        <v>0</v>
      </c>
    </row>
    <row r="247" spans="1:12" ht="15">
      <c r="A247" s="84" t="s">
        <v>1589</v>
      </c>
      <c r="B247" s="84" t="s">
        <v>1585</v>
      </c>
      <c r="C247" s="84">
        <v>6</v>
      </c>
      <c r="D247" s="118">
        <v>0.010090661423065406</v>
      </c>
      <c r="E247" s="118">
        <v>1.0712123163763496</v>
      </c>
      <c r="F247" s="84" t="s">
        <v>1458</v>
      </c>
      <c r="G247" s="84" t="b">
        <v>0</v>
      </c>
      <c r="H247" s="84" t="b">
        <v>0</v>
      </c>
      <c r="I247" s="84" t="b">
        <v>0</v>
      </c>
      <c r="J247" s="84" t="b">
        <v>0</v>
      </c>
      <c r="K247" s="84" t="b">
        <v>0</v>
      </c>
      <c r="L247" s="84" t="b">
        <v>0</v>
      </c>
    </row>
    <row r="248" spans="1:12" ht="15">
      <c r="A248" s="84" t="s">
        <v>1587</v>
      </c>
      <c r="B248" s="84" t="s">
        <v>1593</v>
      </c>
      <c r="C248" s="84">
        <v>5</v>
      </c>
      <c r="D248" s="118">
        <v>0.009549824663999626</v>
      </c>
      <c r="E248" s="118">
        <v>1.1602969918724493</v>
      </c>
      <c r="F248" s="84" t="s">
        <v>1458</v>
      </c>
      <c r="G248" s="84" t="b">
        <v>0</v>
      </c>
      <c r="H248" s="84" t="b">
        <v>0</v>
      </c>
      <c r="I248" s="84" t="b">
        <v>0</v>
      </c>
      <c r="J248" s="84" t="b">
        <v>0</v>
      </c>
      <c r="K248" s="84" t="b">
        <v>0</v>
      </c>
      <c r="L248" s="84" t="b">
        <v>0</v>
      </c>
    </row>
    <row r="249" spans="1:12" ht="15">
      <c r="A249" s="84" t="s">
        <v>1593</v>
      </c>
      <c r="B249" s="84" t="s">
        <v>1896</v>
      </c>
      <c r="C249" s="84">
        <v>5</v>
      </c>
      <c r="D249" s="118">
        <v>0.009549824663999626</v>
      </c>
      <c r="E249" s="118">
        <v>1.5282737771670438</v>
      </c>
      <c r="F249" s="84" t="s">
        <v>1458</v>
      </c>
      <c r="G249" s="84" t="b">
        <v>0</v>
      </c>
      <c r="H249" s="84" t="b">
        <v>0</v>
      </c>
      <c r="I249" s="84" t="b">
        <v>0</v>
      </c>
      <c r="J249" s="84" t="b">
        <v>0</v>
      </c>
      <c r="K249" s="84" t="b">
        <v>0</v>
      </c>
      <c r="L249" s="84" t="b">
        <v>0</v>
      </c>
    </row>
    <row r="250" spans="1:12" ht="15">
      <c r="A250" s="84" t="s">
        <v>1918</v>
      </c>
      <c r="B250" s="84" t="s">
        <v>1592</v>
      </c>
      <c r="C250" s="84">
        <v>5</v>
      </c>
      <c r="D250" s="118">
        <v>0.009549824663999626</v>
      </c>
      <c r="E250" s="118">
        <v>1.5563025007672873</v>
      </c>
      <c r="F250" s="84" t="s">
        <v>1458</v>
      </c>
      <c r="G250" s="84" t="b">
        <v>0</v>
      </c>
      <c r="H250" s="84" t="b">
        <v>0</v>
      </c>
      <c r="I250" s="84" t="b">
        <v>0</v>
      </c>
      <c r="J250" s="84" t="b">
        <v>0</v>
      </c>
      <c r="K250" s="84" t="b">
        <v>0</v>
      </c>
      <c r="L250" s="84" t="b">
        <v>0</v>
      </c>
    </row>
    <row r="251" spans="1:12" ht="15">
      <c r="A251" s="84" t="s">
        <v>1592</v>
      </c>
      <c r="B251" s="84" t="s">
        <v>1540</v>
      </c>
      <c r="C251" s="84">
        <v>5</v>
      </c>
      <c r="D251" s="118">
        <v>0.009549824663999626</v>
      </c>
      <c r="E251" s="118">
        <v>1.1760912590556813</v>
      </c>
      <c r="F251" s="84" t="s">
        <v>1458</v>
      </c>
      <c r="G251" s="84" t="b">
        <v>0</v>
      </c>
      <c r="H251" s="84" t="b">
        <v>0</v>
      </c>
      <c r="I251" s="84" t="b">
        <v>0</v>
      </c>
      <c r="J251" s="84" t="b">
        <v>0</v>
      </c>
      <c r="K251" s="84" t="b">
        <v>0</v>
      </c>
      <c r="L251" s="84" t="b">
        <v>0</v>
      </c>
    </row>
    <row r="252" spans="1:12" ht="15">
      <c r="A252" s="84" t="s">
        <v>1540</v>
      </c>
      <c r="B252" s="84" t="s">
        <v>1919</v>
      </c>
      <c r="C252" s="84">
        <v>5</v>
      </c>
      <c r="D252" s="118">
        <v>0.009549824663999626</v>
      </c>
      <c r="E252" s="118">
        <v>1.4313637641589874</v>
      </c>
      <c r="F252" s="84" t="s">
        <v>1458</v>
      </c>
      <c r="G252" s="84" t="b">
        <v>0</v>
      </c>
      <c r="H252" s="84" t="b">
        <v>0</v>
      </c>
      <c r="I252" s="84" t="b">
        <v>0</v>
      </c>
      <c r="J252" s="84" t="b">
        <v>0</v>
      </c>
      <c r="K252" s="84" t="b">
        <v>0</v>
      </c>
      <c r="L252" s="84" t="b">
        <v>0</v>
      </c>
    </row>
    <row r="253" spans="1:12" ht="15">
      <c r="A253" s="84" t="s">
        <v>1919</v>
      </c>
      <c r="B253" s="84" t="s">
        <v>1589</v>
      </c>
      <c r="C253" s="84">
        <v>5</v>
      </c>
      <c r="D253" s="118">
        <v>0.009549824663999626</v>
      </c>
      <c r="E253" s="118">
        <v>1.469152325048387</v>
      </c>
      <c r="F253" s="84" t="s">
        <v>1458</v>
      </c>
      <c r="G253" s="84" t="b">
        <v>0</v>
      </c>
      <c r="H253" s="84" t="b">
        <v>0</v>
      </c>
      <c r="I253" s="84" t="b">
        <v>0</v>
      </c>
      <c r="J253" s="84" t="b">
        <v>0</v>
      </c>
      <c r="K253" s="84" t="b">
        <v>0</v>
      </c>
      <c r="L253" s="84" t="b">
        <v>0</v>
      </c>
    </row>
    <row r="254" spans="1:12" ht="15">
      <c r="A254" s="84" t="s">
        <v>1589</v>
      </c>
      <c r="B254" s="84" t="s">
        <v>1905</v>
      </c>
      <c r="C254" s="84">
        <v>5</v>
      </c>
      <c r="D254" s="118">
        <v>0.009549824663999626</v>
      </c>
      <c r="E254" s="118">
        <v>1.469152325048387</v>
      </c>
      <c r="F254" s="84" t="s">
        <v>1458</v>
      </c>
      <c r="G254" s="84" t="b">
        <v>0</v>
      </c>
      <c r="H254" s="84" t="b">
        <v>0</v>
      </c>
      <c r="I254" s="84" t="b">
        <v>0</v>
      </c>
      <c r="J254" s="84" t="b">
        <v>0</v>
      </c>
      <c r="K254" s="84" t="b">
        <v>0</v>
      </c>
      <c r="L254" s="84" t="b">
        <v>0</v>
      </c>
    </row>
    <row r="255" spans="1:12" ht="15">
      <c r="A255" s="84" t="s">
        <v>1905</v>
      </c>
      <c r="B255" s="84" t="s">
        <v>1920</v>
      </c>
      <c r="C255" s="84">
        <v>5</v>
      </c>
      <c r="D255" s="118">
        <v>0.009549824663999626</v>
      </c>
      <c r="E255" s="118">
        <v>1.8115750058705933</v>
      </c>
      <c r="F255" s="84" t="s">
        <v>1458</v>
      </c>
      <c r="G255" s="84" t="b">
        <v>0</v>
      </c>
      <c r="H255" s="84" t="b">
        <v>0</v>
      </c>
      <c r="I255" s="84" t="b">
        <v>0</v>
      </c>
      <c r="J255" s="84" t="b">
        <v>0</v>
      </c>
      <c r="K255" s="84" t="b">
        <v>0</v>
      </c>
      <c r="L255" s="84" t="b">
        <v>0</v>
      </c>
    </row>
    <row r="256" spans="1:12" ht="15">
      <c r="A256" s="84" t="s">
        <v>1920</v>
      </c>
      <c r="B256" s="84" t="s">
        <v>1921</v>
      </c>
      <c r="C256" s="84">
        <v>5</v>
      </c>
      <c r="D256" s="118">
        <v>0.009549824663999626</v>
      </c>
      <c r="E256" s="118">
        <v>1.8115750058705933</v>
      </c>
      <c r="F256" s="84" t="s">
        <v>1458</v>
      </c>
      <c r="G256" s="84" t="b">
        <v>0</v>
      </c>
      <c r="H256" s="84" t="b">
        <v>0</v>
      </c>
      <c r="I256" s="84" t="b">
        <v>0</v>
      </c>
      <c r="J256" s="84" t="b">
        <v>0</v>
      </c>
      <c r="K256" s="84" t="b">
        <v>0</v>
      </c>
      <c r="L256" s="84" t="b">
        <v>0</v>
      </c>
    </row>
    <row r="257" spans="1:12" ht="15">
      <c r="A257" s="84" t="s">
        <v>1921</v>
      </c>
      <c r="B257" s="84" t="s">
        <v>1922</v>
      </c>
      <c r="C257" s="84">
        <v>5</v>
      </c>
      <c r="D257" s="118">
        <v>0.009549824663999626</v>
      </c>
      <c r="E257" s="118">
        <v>1.8115750058705933</v>
      </c>
      <c r="F257" s="84" t="s">
        <v>1458</v>
      </c>
      <c r="G257" s="84" t="b">
        <v>0</v>
      </c>
      <c r="H257" s="84" t="b">
        <v>0</v>
      </c>
      <c r="I257" s="84" t="b">
        <v>0</v>
      </c>
      <c r="J257" s="84" t="b">
        <v>0</v>
      </c>
      <c r="K257" s="84" t="b">
        <v>0</v>
      </c>
      <c r="L257" s="84" t="b">
        <v>0</v>
      </c>
    </row>
    <row r="258" spans="1:12" ht="15">
      <c r="A258" s="84" t="s">
        <v>1922</v>
      </c>
      <c r="B258" s="84" t="s">
        <v>1923</v>
      </c>
      <c r="C258" s="84">
        <v>5</v>
      </c>
      <c r="D258" s="118">
        <v>0.009549824663999626</v>
      </c>
      <c r="E258" s="118">
        <v>1.8115750058705933</v>
      </c>
      <c r="F258" s="84" t="s">
        <v>1458</v>
      </c>
      <c r="G258" s="84" t="b">
        <v>0</v>
      </c>
      <c r="H258" s="84" t="b">
        <v>0</v>
      </c>
      <c r="I258" s="84" t="b">
        <v>0</v>
      </c>
      <c r="J258" s="84" t="b">
        <v>0</v>
      </c>
      <c r="K258" s="84" t="b">
        <v>0</v>
      </c>
      <c r="L258" s="84" t="b">
        <v>0</v>
      </c>
    </row>
    <row r="259" spans="1:12" ht="15">
      <c r="A259" s="84" t="s">
        <v>1923</v>
      </c>
      <c r="B259" s="84" t="s">
        <v>1895</v>
      </c>
      <c r="C259" s="84">
        <v>5</v>
      </c>
      <c r="D259" s="118">
        <v>0.009549824663999626</v>
      </c>
      <c r="E259" s="118">
        <v>1.8115750058705933</v>
      </c>
      <c r="F259" s="84" t="s">
        <v>1458</v>
      </c>
      <c r="G259" s="84" t="b">
        <v>0</v>
      </c>
      <c r="H259" s="84" t="b">
        <v>0</v>
      </c>
      <c r="I259" s="84" t="b">
        <v>0</v>
      </c>
      <c r="J259" s="84" t="b">
        <v>0</v>
      </c>
      <c r="K259" s="84" t="b">
        <v>0</v>
      </c>
      <c r="L259" s="84" t="b">
        <v>0</v>
      </c>
    </row>
    <row r="260" spans="1:12" ht="15">
      <c r="A260" s="84" t="s">
        <v>1895</v>
      </c>
      <c r="B260" s="84" t="s">
        <v>1924</v>
      </c>
      <c r="C260" s="84">
        <v>5</v>
      </c>
      <c r="D260" s="118">
        <v>0.009549824663999626</v>
      </c>
      <c r="E260" s="118">
        <v>1.8115750058705933</v>
      </c>
      <c r="F260" s="84" t="s">
        <v>1458</v>
      </c>
      <c r="G260" s="84" t="b">
        <v>0</v>
      </c>
      <c r="H260" s="84" t="b">
        <v>0</v>
      </c>
      <c r="I260" s="84" t="b">
        <v>0</v>
      </c>
      <c r="J260" s="84" t="b">
        <v>0</v>
      </c>
      <c r="K260" s="84" t="b">
        <v>0</v>
      </c>
      <c r="L260" s="84" t="b">
        <v>0</v>
      </c>
    </row>
    <row r="261" spans="1:12" ht="15">
      <c r="A261" s="84" t="s">
        <v>1924</v>
      </c>
      <c r="B261" s="84" t="s">
        <v>1925</v>
      </c>
      <c r="C261" s="84">
        <v>5</v>
      </c>
      <c r="D261" s="118">
        <v>0.009549824663999626</v>
      </c>
      <c r="E261" s="118">
        <v>1.8115750058705933</v>
      </c>
      <c r="F261" s="84" t="s">
        <v>1458</v>
      </c>
      <c r="G261" s="84" t="b">
        <v>0</v>
      </c>
      <c r="H261" s="84" t="b">
        <v>0</v>
      </c>
      <c r="I261" s="84" t="b">
        <v>0</v>
      </c>
      <c r="J261" s="84" t="b">
        <v>0</v>
      </c>
      <c r="K261" s="84" t="b">
        <v>0</v>
      </c>
      <c r="L261" s="84" t="b">
        <v>0</v>
      </c>
    </row>
    <row r="262" spans="1:12" ht="15">
      <c r="A262" s="84" t="s">
        <v>1925</v>
      </c>
      <c r="B262" s="84" t="s">
        <v>1926</v>
      </c>
      <c r="C262" s="84">
        <v>5</v>
      </c>
      <c r="D262" s="118">
        <v>0.009549824663999626</v>
      </c>
      <c r="E262" s="118">
        <v>1.8115750058705933</v>
      </c>
      <c r="F262" s="84" t="s">
        <v>1458</v>
      </c>
      <c r="G262" s="84" t="b">
        <v>0</v>
      </c>
      <c r="H262" s="84" t="b">
        <v>0</v>
      </c>
      <c r="I262" s="84" t="b">
        <v>0</v>
      </c>
      <c r="J262" s="84" t="b">
        <v>0</v>
      </c>
      <c r="K262" s="84" t="b">
        <v>0</v>
      </c>
      <c r="L262" s="84" t="b">
        <v>0</v>
      </c>
    </row>
    <row r="263" spans="1:12" ht="15">
      <c r="A263" s="84" t="s">
        <v>236</v>
      </c>
      <c r="B263" s="84" t="s">
        <v>1894</v>
      </c>
      <c r="C263" s="84">
        <v>5</v>
      </c>
      <c r="D263" s="118">
        <v>0.009549824663999626</v>
      </c>
      <c r="E263" s="118">
        <v>1.334453751150931</v>
      </c>
      <c r="F263" s="84" t="s">
        <v>1458</v>
      </c>
      <c r="G263" s="84" t="b">
        <v>0</v>
      </c>
      <c r="H263" s="84" t="b">
        <v>0</v>
      </c>
      <c r="I263" s="84" t="b">
        <v>0</v>
      </c>
      <c r="J263" s="84" t="b">
        <v>0</v>
      </c>
      <c r="K263" s="84" t="b">
        <v>0</v>
      </c>
      <c r="L263" s="84" t="b">
        <v>0</v>
      </c>
    </row>
    <row r="264" spans="1:12" ht="15">
      <c r="A264" s="84" t="s">
        <v>1896</v>
      </c>
      <c r="B264" s="84" t="s">
        <v>1590</v>
      </c>
      <c r="C264" s="84">
        <v>4</v>
      </c>
      <c r="D264" s="118">
        <v>0.008756978036768073</v>
      </c>
      <c r="E264" s="118">
        <v>1.4593924877592308</v>
      </c>
      <c r="F264" s="84" t="s">
        <v>1458</v>
      </c>
      <c r="G264" s="84" t="b">
        <v>0</v>
      </c>
      <c r="H264" s="84" t="b">
        <v>0</v>
      </c>
      <c r="I264" s="84" t="b">
        <v>0</v>
      </c>
      <c r="J264" s="84" t="b">
        <v>0</v>
      </c>
      <c r="K264" s="84" t="b">
        <v>0</v>
      </c>
      <c r="L264" s="84" t="b">
        <v>0</v>
      </c>
    </row>
    <row r="265" spans="1:12" ht="15">
      <c r="A265" s="84" t="s">
        <v>1590</v>
      </c>
      <c r="B265" s="84" t="s">
        <v>1888</v>
      </c>
      <c r="C265" s="84">
        <v>4</v>
      </c>
      <c r="D265" s="118">
        <v>0.008756978036768073</v>
      </c>
      <c r="E265" s="118">
        <v>1.255272505103306</v>
      </c>
      <c r="F265" s="84" t="s">
        <v>1458</v>
      </c>
      <c r="G265" s="84" t="b">
        <v>0</v>
      </c>
      <c r="H265" s="84" t="b">
        <v>0</v>
      </c>
      <c r="I265" s="84" t="b">
        <v>0</v>
      </c>
      <c r="J265" s="84" t="b">
        <v>0</v>
      </c>
      <c r="K265" s="84" t="b">
        <v>0</v>
      </c>
      <c r="L265" s="84" t="b">
        <v>0</v>
      </c>
    </row>
    <row r="266" spans="1:12" ht="15">
      <c r="A266" s="84" t="s">
        <v>1888</v>
      </c>
      <c r="B266" s="84" t="s">
        <v>1585</v>
      </c>
      <c r="C266" s="84">
        <v>4</v>
      </c>
      <c r="D266" s="118">
        <v>0.008756978036768073</v>
      </c>
      <c r="E266" s="118">
        <v>1.0334237554869496</v>
      </c>
      <c r="F266" s="84" t="s">
        <v>1458</v>
      </c>
      <c r="G266" s="84" t="b">
        <v>0</v>
      </c>
      <c r="H266" s="84" t="b">
        <v>0</v>
      </c>
      <c r="I266" s="84" t="b">
        <v>0</v>
      </c>
      <c r="J266" s="84" t="b">
        <v>0</v>
      </c>
      <c r="K266" s="84" t="b">
        <v>0</v>
      </c>
      <c r="L266" s="84" t="b">
        <v>0</v>
      </c>
    </row>
    <row r="267" spans="1:12" ht="15">
      <c r="A267" s="84" t="s">
        <v>1585</v>
      </c>
      <c r="B267" s="84" t="s">
        <v>1591</v>
      </c>
      <c r="C267" s="84">
        <v>4</v>
      </c>
      <c r="D267" s="118">
        <v>0.008756978036768073</v>
      </c>
      <c r="E267" s="118">
        <v>0.9822712330395684</v>
      </c>
      <c r="F267" s="84" t="s">
        <v>1458</v>
      </c>
      <c r="G267" s="84" t="b">
        <v>0</v>
      </c>
      <c r="H267" s="84" t="b">
        <v>0</v>
      </c>
      <c r="I267" s="84" t="b">
        <v>0</v>
      </c>
      <c r="J267" s="84" t="b">
        <v>0</v>
      </c>
      <c r="K267" s="84" t="b">
        <v>0</v>
      </c>
      <c r="L267" s="84" t="b">
        <v>0</v>
      </c>
    </row>
    <row r="268" spans="1:12" ht="15">
      <c r="A268" s="84" t="s">
        <v>1592</v>
      </c>
      <c r="B268" s="84" t="s">
        <v>1887</v>
      </c>
      <c r="C268" s="84">
        <v>4</v>
      </c>
      <c r="D268" s="118">
        <v>0.008756978036768073</v>
      </c>
      <c r="E268" s="118">
        <v>1.5563025007672873</v>
      </c>
      <c r="F268" s="84" t="s">
        <v>1458</v>
      </c>
      <c r="G268" s="84" t="b">
        <v>0</v>
      </c>
      <c r="H268" s="84" t="b">
        <v>0</v>
      </c>
      <c r="I268" s="84" t="b">
        <v>0</v>
      </c>
      <c r="J268" s="84" t="b">
        <v>0</v>
      </c>
      <c r="K268" s="84" t="b">
        <v>0</v>
      </c>
      <c r="L268" s="84" t="b">
        <v>0</v>
      </c>
    </row>
    <row r="269" spans="1:12" ht="15">
      <c r="A269" s="84" t="s">
        <v>1585</v>
      </c>
      <c r="B269" s="84" t="s">
        <v>1888</v>
      </c>
      <c r="C269" s="84">
        <v>4</v>
      </c>
      <c r="D269" s="118">
        <v>0.008756978036768073</v>
      </c>
      <c r="E269" s="118">
        <v>1.0334237554869496</v>
      </c>
      <c r="F269" s="84" t="s">
        <v>1458</v>
      </c>
      <c r="G269" s="84" t="b">
        <v>0</v>
      </c>
      <c r="H269" s="84" t="b">
        <v>0</v>
      </c>
      <c r="I269" s="84" t="b">
        <v>0</v>
      </c>
      <c r="J269" s="84" t="b">
        <v>0</v>
      </c>
      <c r="K269" s="84" t="b">
        <v>0</v>
      </c>
      <c r="L269" s="84" t="b">
        <v>0</v>
      </c>
    </row>
    <row r="270" spans="1:12" ht="15">
      <c r="A270" s="84" t="s">
        <v>1888</v>
      </c>
      <c r="B270" s="84" t="s">
        <v>1590</v>
      </c>
      <c r="C270" s="84">
        <v>4</v>
      </c>
      <c r="D270" s="118">
        <v>0.008756978036768073</v>
      </c>
      <c r="E270" s="118">
        <v>1.255272505103306</v>
      </c>
      <c r="F270" s="84" t="s">
        <v>1458</v>
      </c>
      <c r="G270" s="84" t="b">
        <v>0</v>
      </c>
      <c r="H270" s="84" t="b">
        <v>0</v>
      </c>
      <c r="I270" s="84" t="b">
        <v>0</v>
      </c>
      <c r="J270" s="84" t="b">
        <v>0</v>
      </c>
      <c r="K270" s="84" t="b">
        <v>0</v>
      </c>
      <c r="L270" s="84" t="b">
        <v>0</v>
      </c>
    </row>
    <row r="271" spans="1:12" ht="15">
      <c r="A271" s="84" t="s">
        <v>1590</v>
      </c>
      <c r="B271" s="84" t="s">
        <v>1586</v>
      </c>
      <c r="C271" s="84">
        <v>4</v>
      </c>
      <c r="D271" s="118">
        <v>0.008756978036768073</v>
      </c>
      <c r="E271" s="118">
        <v>0.9822712330395684</v>
      </c>
      <c r="F271" s="84" t="s">
        <v>1458</v>
      </c>
      <c r="G271" s="84" t="b">
        <v>0</v>
      </c>
      <c r="H271" s="84" t="b">
        <v>0</v>
      </c>
      <c r="I271" s="84" t="b">
        <v>0</v>
      </c>
      <c r="J271" s="84" t="b">
        <v>0</v>
      </c>
      <c r="K271" s="84" t="b">
        <v>0</v>
      </c>
      <c r="L271" s="84" t="b">
        <v>0</v>
      </c>
    </row>
    <row r="272" spans="1:12" ht="15">
      <c r="A272" s="84" t="s">
        <v>1586</v>
      </c>
      <c r="B272" s="84" t="s">
        <v>1591</v>
      </c>
      <c r="C272" s="84">
        <v>4</v>
      </c>
      <c r="D272" s="118">
        <v>0.008756978036768073</v>
      </c>
      <c r="E272" s="118">
        <v>0.9822712330395684</v>
      </c>
      <c r="F272" s="84" t="s">
        <v>1458</v>
      </c>
      <c r="G272" s="84" t="b">
        <v>0</v>
      </c>
      <c r="H272" s="84" t="b">
        <v>0</v>
      </c>
      <c r="I272" s="84" t="b">
        <v>0</v>
      </c>
      <c r="J272" s="84" t="b">
        <v>0</v>
      </c>
      <c r="K272" s="84" t="b">
        <v>0</v>
      </c>
      <c r="L272" s="84" t="b">
        <v>0</v>
      </c>
    </row>
    <row r="273" spans="1:12" ht="15">
      <c r="A273" s="84" t="s">
        <v>236</v>
      </c>
      <c r="B273" s="84" t="s">
        <v>1918</v>
      </c>
      <c r="C273" s="84">
        <v>4</v>
      </c>
      <c r="D273" s="118">
        <v>0.008756978036768073</v>
      </c>
      <c r="E273" s="118">
        <v>1.334453751150931</v>
      </c>
      <c r="F273" s="84" t="s">
        <v>1458</v>
      </c>
      <c r="G273" s="84" t="b">
        <v>0</v>
      </c>
      <c r="H273" s="84" t="b">
        <v>0</v>
      </c>
      <c r="I273" s="84" t="b">
        <v>0</v>
      </c>
      <c r="J273" s="84" t="b">
        <v>0</v>
      </c>
      <c r="K273" s="84" t="b">
        <v>0</v>
      </c>
      <c r="L273" s="84" t="b">
        <v>0</v>
      </c>
    </row>
    <row r="274" spans="1:12" ht="15">
      <c r="A274" s="84" t="s">
        <v>1926</v>
      </c>
      <c r="B274" s="84" t="s">
        <v>1934</v>
      </c>
      <c r="C274" s="84">
        <v>4</v>
      </c>
      <c r="D274" s="118">
        <v>0.008756978036768073</v>
      </c>
      <c r="E274" s="118">
        <v>1.8115750058705935</v>
      </c>
      <c r="F274" s="84" t="s">
        <v>1458</v>
      </c>
      <c r="G274" s="84" t="b">
        <v>0</v>
      </c>
      <c r="H274" s="84" t="b">
        <v>0</v>
      </c>
      <c r="I274" s="84" t="b">
        <v>0</v>
      </c>
      <c r="J274" s="84" t="b">
        <v>0</v>
      </c>
      <c r="K274" s="84" t="b">
        <v>0</v>
      </c>
      <c r="L274" s="84" t="b">
        <v>0</v>
      </c>
    </row>
    <row r="275" spans="1:12" ht="15">
      <c r="A275" s="84" t="s">
        <v>1585</v>
      </c>
      <c r="B275" s="84" t="s">
        <v>1917</v>
      </c>
      <c r="C275" s="84">
        <v>4</v>
      </c>
      <c r="D275" s="118">
        <v>0.008756978036768073</v>
      </c>
      <c r="E275" s="118">
        <v>1.334453751150931</v>
      </c>
      <c r="F275" s="84" t="s">
        <v>1458</v>
      </c>
      <c r="G275" s="84" t="b">
        <v>0</v>
      </c>
      <c r="H275" s="84" t="b">
        <v>0</v>
      </c>
      <c r="I275" s="84" t="b">
        <v>0</v>
      </c>
      <c r="J275" s="84" t="b">
        <v>0</v>
      </c>
      <c r="K275" s="84" t="b">
        <v>0</v>
      </c>
      <c r="L275" s="84" t="b">
        <v>0</v>
      </c>
    </row>
    <row r="276" spans="1:12" ht="15">
      <c r="A276" s="84" t="s">
        <v>1950</v>
      </c>
      <c r="B276" s="84" t="s">
        <v>1622</v>
      </c>
      <c r="C276" s="84">
        <v>3</v>
      </c>
      <c r="D276" s="118">
        <v>0.007647895515544068</v>
      </c>
      <c r="E276" s="118">
        <v>2.03342375548695</v>
      </c>
      <c r="F276" s="84" t="s">
        <v>1458</v>
      </c>
      <c r="G276" s="84" t="b">
        <v>1</v>
      </c>
      <c r="H276" s="84" t="b">
        <v>0</v>
      </c>
      <c r="I276" s="84" t="b">
        <v>0</v>
      </c>
      <c r="J276" s="84" t="b">
        <v>0</v>
      </c>
      <c r="K276" s="84" t="b">
        <v>0</v>
      </c>
      <c r="L276" s="84" t="b">
        <v>0</v>
      </c>
    </row>
    <row r="277" spans="1:12" ht="15">
      <c r="A277" s="84" t="s">
        <v>1622</v>
      </c>
      <c r="B277" s="84" t="s">
        <v>1951</v>
      </c>
      <c r="C277" s="84">
        <v>3</v>
      </c>
      <c r="D277" s="118">
        <v>0.007647895515544068</v>
      </c>
      <c r="E277" s="118">
        <v>2.03342375548695</v>
      </c>
      <c r="F277" s="84" t="s">
        <v>1458</v>
      </c>
      <c r="G277" s="84" t="b">
        <v>0</v>
      </c>
      <c r="H277" s="84" t="b">
        <v>0</v>
      </c>
      <c r="I277" s="84" t="b">
        <v>0</v>
      </c>
      <c r="J277" s="84" t="b">
        <v>0</v>
      </c>
      <c r="K277" s="84" t="b">
        <v>0</v>
      </c>
      <c r="L277" s="84" t="b">
        <v>0</v>
      </c>
    </row>
    <row r="278" spans="1:12" ht="15">
      <c r="A278" s="84" t="s">
        <v>1951</v>
      </c>
      <c r="B278" s="84" t="s">
        <v>1587</v>
      </c>
      <c r="C278" s="84">
        <v>3</v>
      </c>
      <c r="D278" s="118">
        <v>0.007647895515544068</v>
      </c>
      <c r="E278" s="118">
        <v>1.3064250275506875</v>
      </c>
      <c r="F278" s="84" t="s">
        <v>1458</v>
      </c>
      <c r="G278" s="84" t="b">
        <v>0</v>
      </c>
      <c r="H278" s="84" t="b">
        <v>0</v>
      </c>
      <c r="I278" s="84" t="b">
        <v>0</v>
      </c>
      <c r="J278" s="84" t="b">
        <v>0</v>
      </c>
      <c r="K278" s="84" t="b">
        <v>0</v>
      </c>
      <c r="L278" s="84" t="b">
        <v>0</v>
      </c>
    </row>
    <row r="279" spans="1:12" ht="15">
      <c r="A279" s="84" t="s">
        <v>1952</v>
      </c>
      <c r="B279" s="84" t="s">
        <v>1953</v>
      </c>
      <c r="C279" s="84">
        <v>3</v>
      </c>
      <c r="D279" s="118">
        <v>0.007647895515544068</v>
      </c>
      <c r="E279" s="118">
        <v>2.03342375548695</v>
      </c>
      <c r="F279" s="84" t="s">
        <v>1458</v>
      </c>
      <c r="G279" s="84" t="b">
        <v>0</v>
      </c>
      <c r="H279" s="84" t="b">
        <v>0</v>
      </c>
      <c r="I279" s="84" t="b">
        <v>0</v>
      </c>
      <c r="J279" s="84" t="b">
        <v>0</v>
      </c>
      <c r="K279" s="84" t="b">
        <v>0</v>
      </c>
      <c r="L279" s="84" t="b">
        <v>0</v>
      </c>
    </row>
    <row r="280" spans="1:12" ht="15">
      <c r="A280" s="84" t="s">
        <v>1953</v>
      </c>
      <c r="B280" s="84" t="s">
        <v>1904</v>
      </c>
      <c r="C280" s="84">
        <v>3</v>
      </c>
      <c r="D280" s="118">
        <v>0.007647895515544068</v>
      </c>
      <c r="E280" s="118">
        <v>1.8115750058705933</v>
      </c>
      <c r="F280" s="84" t="s">
        <v>1458</v>
      </c>
      <c r="G280" s="84" t="b">
        <v>0</v>
      </c>
      <c r="H280" s="84" t="b">
        <v>0</v>
      </c>
      <c r="I280" s="84" t="b">
        <v>0</v>
      </c>
      <c r="J280" s="84" t="b">
        <v>1</v>
      </c>
      <c r="K280" s="84" t="b">
        <v>0</v>
      </c>
      <c r="L280" s="84" t="b">
        <v>0</v>
      </c>
    </row>
    <row r="281" spans="1:12" ht="15">
      <c r="A281" s="84" t="s">
        <v>1904</v>
      </c>
      <c r="B281" s="84" t="s">
        <v>1916</v>
      </c>
      <c r="C281" s="84">
        <v>3</v>
      </c>
      <c r="D281" s="118">
        <v>0.007647895515544068</v>
      </c>
      <c r="E281" s="118">
        <v>1.589726256254237</v>
      </c>
      <c r="F281" s="84" t="s">
        <v>1458</v>
      </c>
      <c r="G281" s="84" t="b">
        <v>1</v>
      </c>
      <c r="H281" s="84" t="b">
        <v>0</v>
      </c>
      <c r="I281" s="84" t="b">
        <v>0</v>
      </c>
      <c r="J281" s="84" t="b">
        <v>0</v>
      </c>
      <c r="K281" s="84" t="b">
        <v>0</v>
      </c>
      <c r="L281" s="84" t="b">
        <v>0</v>
      </c>
    </row>
    <row r="282" spans="1:12" ht="15">
      <c r="A282" s="84" t="s">
        <v>1916</v>
      </c>
      <c r="B282" s="84" t="s">
        <v>1954</v>
      </c>
      <c r="C282" s="84">
        <v>3</v>
      </c>
      <c r="D282" s="118">
        <v>0.007647895515544068</v>
      </c>
      <c r="E282" s="118">
        <v>1.8115750058705933</v>
      </c>
      <c r="F282" s="84" t="s">
        <v>1458</v>
      </c>
      <c r="G282" s="84" t="b">
        <v>0</v>
      </c>
      <c r="H282" s="84" t="b">
        <v>0</v>
      </c>
      <c r="I282" s="84" t="b">
        <v>0</v>
      </c>
      <c r="J282" s="84" t="b">
        <v>0</v>
      </c>
      <c r="K282" s="84" t="b">
        <v>0</v>
      </c>
      <c r="L282" s="84" t="b">
        <v>0</v>
      </c>
    </row>
    <row r="283" spans="1:12" ht="15">
      <c r="A283" s="84" t="s">
        <v>1954</v>
      </c>
      <c r="B283" s="84" t="s">
        <v>1955</v>
      </c>
      <c r="C283" s="84">
        <v>3</v>
      </c>
      <c r="D283" s="118">
        <v>0.007647895515544068</v>
      </c>
      <c r="E283" s="118">
        <v>2.03342375548695</v>
      </c>
      <c r="F283" s="84" t="s">
        <v>1458</v>
      </c>
      <c r="G283" s="84" t="b">
        <v>0</v>
      </c>
      <c r="H283" s="84" t="b">
        <v>0</v>
      </c>
      <c r="I283" s="84" t="b">
        <v>0</v>
      </c>
      <c r="J283" s="84" t="b">
        <v>0</v>
      </c>
      <c r="K283" s="84" t="b">
        <v>0</v>
      </c>
      <c r="L283" s="84" t="b">
        <v>0</v>
      </c>
    </row>
    <row r="284" spans="1:12" ht="15">
      <c r="A284" s="84" t="s">
        <v>1955</v>
      </c>
      <c r="B284" s="84" t="s">
        <v>1586</v>
      </c>
      <c r="C284" s="84">
        <v>3</v>
      </c>
      <c r="D284" s="118">
        <v>0.007647895515544068</v>
      </c>
      <c r="E284" s="118">
        <v>1.334453751150931</v>
      </c>
      <c r="F284" s="84" t="s">
        <v>1458</v>
      </c>
      <c r="G284" s="84" t="b">
        <v>0</v>
      </c>
      <c r="H284" s="84" t="b">
        <v>0</v>
      </c>
      <c r="I284" s="84" t="b">
        <v>0</v>
      </c>
      <c r="J284" s="84" t="b">
        <v>0</v>
      </c>
      <c r="K284" s="84" t="b">
        <v>0</v>
      </c>
      <c r="L284" s="84" t="b">
        <v>0</v>
      </c>
    </row>
    <row r="285" spans="1:12" ht="15">
      <c r="A285" s="84" t="s">
        <v>1586</v>
      </c>
      <c r="B285" s="84" t="s">
        <v>1956</v>
      </c>
      <c r="C285" s="84">
        <v>3</v>
      </c>
      <c r="D285" s="118">
        <v>0.007647895515544068</v>
      </c>
      <c r="E285" s="118">
        <v>1.334453751150931</v>
      </c>
      <c r="F285" s="84" t="s">
        <v>1458</v>
      </c>
      <c r="G285" s="84" t="b">
        <v>0</v>
      </c>
      <c r="H285" s="84" t="b">
        <v>0</v>
      </c>
      <c r="I285" s="84" t="b">
        <v>0</v>
      </c>
      <c r="J285" s="84" t="b">
        <v>0</v>
      </c>
      <c r="K285" s="84" t="b">
        <v>0</v>
      </c>
      <c r="L285" s="84" t="b">
        <v>0</v>
      </c>
    </row>
    <row r="286" spans="1:12" ht="15">
      <c r="A286" s="84" t="s">
        <v>1956</v>
      </c>
      <c r="B286" s="84" t="s">
        <v>1957</v>
      </c>
      <c r="C286" s="84">
        <v>3</v>
      </c>
      <c r="D286" s="118">
        <v>0.007647895515544068</v>
      </c>
      <c r="E286" s="118">
        <v>2.03342375548695</v>
      </c>
      <c r="F286" s="84" t="s">
        <v>1458</v>
      </c>
      <c r="G286" s="84" t="b">
        <v>0</v>
      </c>
      <c r="H286" s="84" t="b">
        <v>0</v>
      </c>
      <c r="I286" s="84" t="b">
        <v>0</v>
      </c>
      <c r="J286" s="84" t="b">
        <v>0</v>
      </c>
      <c r="K286" s="84" t="b">
        <v>0</v>
      </c>
      <c r="L286" s="84" t="b">
        <v>0</v>
      </c>
    </row>
    <row r="287" spans="1:12" ht="15">
      <c r="A287" s="84" t="s">
        <v>1957</v>
      </c>
      <c r="B287" s="84" t="s">
        <v>1958</v>
      </c>
      <c r="C287" s="84">
        <v>3</v>
      </c>
      <c r="D287" s="118">
        <v>0.007647895515544068</v>
      </c>
      <c r="E287" s="118">
        <v>2.03342375548695</v>
      </c>
      <c r="F287" s="84" t="s">
        <v>1458</v>
      </c>
      <c r="G287" s="84" t="b">
        <v>0</v>
      </c>
      <c r="H287" s="84" t="b">
        <v>0</v>
      </c>
      <c r="I287" s="84" t="b">
        <v>0</v>
      </c>
      <c r="J287" s="84" t="b">
        <v>0</v>
      </c>
      <c r="K287" s="84" t="b">
        <v>0</v>
      </c>
      <c r="L287" s="84" t="b">
        <v>0</v>
      </c>
    </row>
    <row r="288" spans="1:12" ht="15">
      <c r="A288" s="84" t="s">
        <v>1958</v>
      </c>
      <c r="B288" s="84" t="s">
        <v>1959</v>
      </c>
      <c r="C288" s="84">
        <v>3</v>
      </c>
      <c r="D288" s="118">
        <v>0.007647895515544068</v>
      </c>
      <c r="E288" s="118">
        <v>2.03342375548695</v>
      </c>
      <c r="F288" s="84" t="s">
        <v>1458</v>
      </c>
      <c r="G288" s="84" t="b">
        <v>0</v>
      </c>
      <c r="H288" s="84" t="b">
        <v>0</v>
      </c>
      <c r="I288" s="84" t="b">
        <v>0</v>
      </c>
      <c r="J288" s="84" t="b">
        <v>0</v>
      </c>
      <c r="K288" s="84" t="b">
        <v>0</v>
      </c>
      <c r="L288" s="84" t="b">
        <v>0</v>
      </c>
    </row>
    <row r="289" spans="1:12" ht="15">
      <c r="A289" s="84" t="s">
        <v>1887</v>
      </c>
      <c r="B289" s="84" t="s">
        <v>1586</v>
      </c>
      <c r="C289" s="84">
        <v>3</v>
      </c>
      <c r="D289" s="118">
        <v>0.007647895515544068</v>
      </c>
      <c r="E289" s="118">
        <v>1.209515014542631</v>
      </c>
      <c r="F289" s="84" t="s">
        <v>1458</v>
      </c>
      <c r="G289" s="84" t="b">
        <v>0</v>
      </c>
      <c r="H289" s="84" t="b">
        <v>0</v>
      </c>
      <c r="I289" s="84" t="b">
        <v>0</v>
      </c>
      <c r="J289" s="84" t="b">
        <v>0</v>
      </c>
      <c r="K289" s="84" t="b">
        <v>0</v>
      </c>
      <c r="L289" s="84" t="b">
        <v>0</v>
      </c>
    </row>
    <row r="290" spans="1:12" ht="15">
      <c r="A290" s="84" t="s">
        <v>1586</v>
      </c>
      <c r="B290" s="84" t="s">
        <v>1587</v>
      </c>
      <c r="C290" s="84">
        <v>3</v>
      </c>
      <c r="D290" s="118">
        <v>0.007647895515544068</v>
      </c>
      <c r="E290" s="118">
        <v>0.6074550232146685</v>
      </c>
      <c r="F290" s="84" t="s">
        <v>1458</v>
      </c>
      <c r="G290" s="84" t="b">
        <v>0</v>
      </c>
      <c r="H290" s="84" t="b">
        <v>0</v>
      </c>
      <c r="I290" s="84" t="b">
        <v>0</v>
      </c>
      <c r="J290" s="84" t="b">
        <v>0</v>
      </c>
      <c r="K290" s="84" t="b">
        <v>0</v>
      </c>
      <c r="L290" s="84" t="b">
        <v>0</v>
      </c>
    </row>
    <row r="291" spans="1:12" ht="15">
      <c r="A291" s="84" t="s">
        <v>1587</v>
      </c>
      <c r="B291" s="84" t="s">
        <v>1585</v>
      </c>
      <c r="C291" s="84">
        <v>3</v>
      </c>
      <c r="D291" s="118">
        <v>0.007647895515544068</v>
      </c>
      <c r="E291" s="118">
        <v>0.6074550232146685</v>
      </c>
      <c r="F291" s="84" t="s">
        <v>1458</v>
      </c>
      <c r="G291" s="84" t="b">
        <v>0</v>
      </c>
      <c r="H291" s="84" t="b">
        <v>0</v>
      </c>
      <c r="I291" s="84" t="b">
        <v>0</v>
      </c>
      <c r="J291" s="84" t="b">
        <v>0</v>
      </c>
      <c r="K291" s="84" t="b">
        <v>0</v>
      </c>
      <c r="L291" s="84" t="b">
        <v>0</v>
      </c>
    </row>
    <row r="292" spans="1:12" ht="15">
      <c r="A292" s="84" t="s">
        <v>236</v>
      </c>
      <c r="B292" s="84" t="s">
        <v>1950</v>
      </c>
      <c r="C292" s="84">
        <v>2</v>
      </c>
      <c r="D292" s="118">
        <v>0.00611353222105828</v>
      </c>
      <c r="E292" s="118">
        <v>1.334453751150931</v>
      </c>
      <c r="F292" s="84" t="s">
        <v>1458</v>
      </c>
      <c r="G292" s="84" t="b">
        <v>0</v>
      </c>
      <c r="H292" s="84" t="b">
        <v>0</v>
      </c>
      <c r="I292" s="84" t="b">
        <v>0</v>
      </c>
      <c r="J292" s="84" t="b">
        <v>1</v>
      </c>
      <c r="K292" s="84" t="b">
        <v>0</v>
      </c>
      <c r="L292" s="84" t="b">
        <v>0</v>
      </c>
    </row>
    <row r="293" spans="1:12" ht="15">
      <c r="A293" s="84" t="s">
        <v>1591</v>
      </c>
      <c r="B293" s="84" t="s">
        <v>2015</v>
      </c>
      <c r="C293" s="84">
        <v>2</v>
      </c>
      <c r="D293" s="118">
        <v>0.00611353222105828</v>
      </c>
      <c r="E293" s="118">
        <v>1.6654469701923553</v>
      </c>
      <c r="F293" s="84" t="s">
        <v>1458</v>
      </c>
      <c r="G293" s="84" t="b">
        <v>0</v>
      </c>
      <c r="H293" s="84" t="b">
        <v>0</v>
      </c>
      <c r="I293" s="84" t="b">
        <v>0</v>
      </c>
      <c r="J293" s="84" t="b">
        <v>0</v>
      </c>
      <c r="K293" s="84" t="b">
        <v>0</v>
      </c>
      <c r="L293" s="84" t="b">
        <v>0</v>
      </c>
    </row>
    <row r="294" spans="1:12" ht="15">
      <c r="A294" s="84" t="s">
        <v>236</v>
      </c>
      <c r="B294" s="84" t="s">
        <v>1952</v>
      </c>
      <c r="C294" s="84">
        <v>2</v>
      </c>
      <c r="D294" s="118">
        <v>0.00611353222105828</v>
      </c>
      <c r="E294" s="118">
        <v>1.334453751150931</v>
      </c>
      <c r="F294" s="84" t="s">
        <v>1458</v>
      </c>
      <c r="G294" s="84" t="b">
        <v>0</v>
      </c>
      <c r="H294" s="84" t="b">
        <v>0</v>
      </c>
      <c r="I294" s="84" t="b">
        <v>0</v>
      </c>
      <c r="J294" s="84" t="b">
        <v>0</v>
      </c>
      <c r="K294" s="84" t="b">
        <v>0</v>
      </c>
      <c r="L294" s="84" t="b">
        <v>0</v>
      </c>
    </row>
    <row r="295" spans="1:12" ht="15">
      <c r="A295" s="84" t="s">
        <v>1959</v>
      </c>
      <c r="B295" s="84" t="s">
        <v>2016</v>
      </c>
      <c r="C295" s="84">
        <v>2</v>
      </c>
      <c r="D295" s="118">
        <v>0.00611353222105828</v>
      </c>
      <c r="E295" s="118">
        <v>2.03342375548695</v>
      </c>
      <c r="F295" s="84" t="s">
        <v>1458</v>
      </c>
      <c r="G295" s="84" t="b">
        <v>0</v>
      </c>
      <c r="H295" s="84" t="b">
        <v>0</v>
      </c>
      <c r="I295" s="84" t="b">
        <v>0</v>
      </c>
      <c r="J295" s="84" t="b">
        <v>0</v>
      </c>
      <c r="K295" s="84" t="b">
        <v>0</v>
      </c>
      <c r="L295" s="84" t="b">
        <v>0</v>
      </c>
    </row>
    <row r="296" spans="1:12" ht="15">
      <c r="A296" s="84" t="s">
        <v>1591</v>
      </c>
      <c r="B296" s="84" t="s">
        <v>1893</v>
      </c>
      <c r="C296" s="84">
        <v>2</v>
      </c>
      <c r="D296" s="118">
        <v>0.00611353222105828</v>
      </c>
      <c r="E296" s="118">
        <v>1.188325715472693</v>
      </c>
      <c r="F296" s="84" t="s">
        <v>1458</v>
      </c>
      <c r="G296" s="84" t="b">
        <v>0</v>
      </c>
      <c r="H296" s="84" t="b">
        <v>0</v>
      </c>
      <c r="I296" s="84" t="b">
        <v>0</v>
      </c>
      <c r="J296" s="84" t="b">
        <v>0</v>
      </c>
      <c r="K296" s="84" t="b">
        <v>0</v>
      </c>
      <c r="L296" s="84" t="b">
        <v>0</v>
      </c>
    </row>
    <row r="297" spans="1:12" ht="15">
      <c r="A297" s="84" t="s">
        <v>1593</v>
      </c>
      <c r="B297" s="84" t="s">
        <v>1960</v>
      </c>
      <c r="C297" s="84">
        <v>2</v>
      </c>
      <c r="D297" s="118">
        <v>0.00611353222105828</v>
      </c>
      <c r="E297" s="118">
        <v>1.6074550232146687</v>
      </c>
      <c r="F297" s="84" t="s">
        <v>1458</v>
      </c>
      <c r="G297" s="84" t="b">
        <v>0</v>
      </c>
      <c r="H297" s="84" t="b">
        <v>0</v>
      </c>
      <c r="I297" s="84" t="b">
        <v>0</v>
      </c>
      <c r="J297" s="84" t="b">
        <v>0</v>
      </c>
      <c r="K297" s="84" t="b">
        <v>1</v>
      </c>
      <c r="L297" s="84" t="b">
        <v>0</v>
      </c>
    </row>
    <row r="298" spans="1:12" ht="15">
      <c r="A298" s="84" t="s">
        <v>1960</v>
      </c>
      <c r="B298" s="84" t="s">
        <v>2029</v>
      </c>
      <c r="C298" s="84">
        <v>2</v>
      </c>
      <c r="D298" s="118">
        <v>0.00611353222105828</v>
      </c>
      <c r="E298" s="118">
        <v>2.03342375548695</v>
      </c>
      <c r="F298" s="84" t="s">
        <v>1458</v>
      </c>
      <c r="G298" s="84" t="b">
        <v>0</v>
      </c>
      <c r="H298" s="84" t="b">
        <v>1</v>
      </c>
      <c r="I298" s="84" t="b">
        <v>0</v>
      </c>
      <c r="J298" s="84" t="b">
        <v>0</v>
      </c>
      <c r="K298" s="84" t="b">
        <v>1</v>
      </c>
      <c r="L298" s="84" t="b">
        <v>0</v>
      </c>
    </row>
    <row r="299" spans="1:12" ht="15">
      <c r="A299" s="84" t="s">
        <v>2029</v>
      </c>
      <c r="B299" s="84" t="s">
        <v>2030</v>
      </c>
      <c r="C299" s="84">
        <v>2</v>
      </c>
      <c r="D299" s="118">
        <v>0.00611353222105828</v>
      </c>
      <c r="E299" s="118">
        <v>2.209515014542631</v>
      </c>
      <c r="F299" s="84" t="s">
        <v>1458</v>
      </c>
      <c r="G299" s="84" t="b">
        <v>0</v>
      </c>
      <c r="H299" s="84" t="b">
        <v>1</v>
      </c>
      <c r="I299" s="84" t="b">
        <v>0</v>
      </c>
      <c r="J299" s="84" t="b">
        <v>0</v>
      </c>
      <c r="K299" s="84" t="b">
        <v>0</v>
      </c>
      <c r="L299" s="84" t="b">
        <v>0</v>
      </c>
    </row>
    <row r="300" spans="1:12" ht="15">
      <c r="A300" s="84" t="s">
        <v>2030</v>
      </c>
      <c r="B300" s="84" t="s">
        <v>1961</v>
      </c>
      <c r="C300" s="84">
        <v>2</v>
      </c>
      <c r="D300" s="118">
        <v>0.00611353222105828</v>
      </c>
      <c r="E300" s="118">
        <v>2.209515014542631</v>
      </c>
      <c r="F300" s="84" t="s">
        <v>1458</v>
      </c>
      <c r="G300" s="84" t="b">
        <v>0</v>
      </c>
      <c r="H300" s="84" t="b">
        <v>0</v>
      </c>
      <c r="I300" s="84" t="b">
        <v>0</v>
      </c>
      <c r="J300" s="84" t="b">
        <v>0</v>
      </c>
      <c r="K300" s="84" t="b">
        <v>0</v>
      </c>
      <c r="L300" s="84" t="b">
        <v>0</v>
      </c>
    </row>
    <row r="301" spans="1:12" ht="15">
      <c r="A301" s="84" t="s">
        <v>1961</v>
      </c>
      <c r="B301" s="84" t="s">
        <v>2031</v>
      </c>
      <c r="C301" s="84">
        <v>2</v>
      </c>
      <c r="D301" s="118">
        <v>0.00611353222105828</v>
      </c>
      <c r="E301" s="118">
        <v>2.209515014542631</v>
      </c>
      <c r="F301" s="84" t="s">
        <v>1458</v>
      </c>
      <c r="G301" s="84" t="b">
        <v>0</v>
      </c>
      <c r="H301" s="84" t="b">
        <v>0</v>
      </c>
      <c r="I301" s="84" t="b">
        <v>0</v>
      </c>
      <c r="J301" s="84" t="b">
        <v>0</v>
      </c>
      <c r="K301" s="84" t="b">
        <v>1</v>
      </c>
      <c r="L301" s="84" t="b">
        <v>0</v>
      </c>
    </row>
    <row r="302" spans="1:12" ht="15">
      <c r="A302" s="84" t="s">
        <v>2031</v>
      </c>
      <c r="B302" s="84" t="s">
        <v>2032</v>
      </c>
      <c r="C302" s="84">
        <v>2</v>
      </c>
      <c r="D302" s="118">
        <v>0.00611353222105828</v>
      </c>
      <c r="E302" s="118">
        <v>2.209515014542631</v>
      </c>
      <c r="F302" s="84" t="s">
        <v>1458</v>
      </c>
      <c r="G302" s="84" t="b">
        <v>0</v>
      </c>
      <c r="H302" s="84" t="b">
        <v>1</v>
      </c>
      <c r="I302" s="84" t="b">
        <v>0</v>
      </c>
      <c r="J302" s="84" t="b">
        <v>0</v>
      </c>
      <c r="K302" s="84" t="b">
        <v>0</v>
      </c>
      <c r="L302" s="84" t="b">
        <v>0</v>
      </c>
    </row>
    <row r="303" spans="1:12" ht="15">
      <c r="A303" s="84" t="s">
        <v>2032</v>
      </c>
      <c r="B303" s="84" t="s">
        <v>2033</v>
      </c>
      <c r="C303" s="84">
        <v>2</v>
      </c>
      <c r="D303" s="118">
        <v>0.00611353222105828</v>
      </c>
      <c r="E303" s="118">
        <v>2.209515014542631</v>
      </c>
      <c r="F303" s="84" t="s">
        <v>1458</v>
      </c>
      <c r="G303" s="84" t="b">
        <v>0</v>
      </c>
      <c r="H303" s="84" t="b">
        <v>0</v>
      </c>
      <c r="I303" s="84" t="b">
        <v>0</v>
      </c>
      <c r="J303" s="84" t="b">
        <v>0</v>
      </c>
      <c r="K303" s="84" t="b">
        <v>0</v>
      </c>
      <c r="L303" s="84" t="b">
        <v>0</v>
      </c>
    </row>
    <row r="304" spans="1:12" ht="15">
      <c r="A304" s="84" t="s">
        <v>2033</v>
      </c>
      <c r="B304" s="84" t="s">
        <v>2034</v>
      </c>
      <c r="C304" s="84">
        <v>2</v>
      </c>
      <c r="D304" s="118">
        <v>0.00611353222105828</v>
      </c>
      <c r="E304" s="118">
        <v>2.209515014542631</v>
      </c>
      <c r="F304" s="84" t="s">
        <v>1458</v>
      </c>
      <c r="G304" s="84" t="b">
        <v>0</v>
      </c>
      <c r="H304" s="84" t="b">
        <v>0</v>
      </c>
      <c r="I304" s="84" t="b">
        <v>0</v>
      </c>
      <c r="J304" s="84" t="b">
        <v>0</v>
      </c>
      <c r="K304" s="84" t="b">
        <v>0</v>
      </c>
      <c r="L304" s="84" t="b">
        <v>0</v>
      </c>
    </row>
    <row r="305" spans="1:12" ht="15">
      <c r="A305" s="84" t="s">
        <v>2034</v>
      </c>
      <c r="B305" s="84" t="s">
        <v>1592</v>
      </c>
      <c r="C305" s="84">
        <v>2</v>
      </c>
      <c r="D305" s="118">
        <v>0.00611353222105828</v>
      </c>
      <c r="E305" s="118">
        <v>1.5563025007672873</v>
      </c>
      <c r="F305" s="84" t="s">
        <v>1458</v>
      </c>
      <c r="G305" s="84" t="b">
        <v>0</v>
      </c>
      <c r="H305" s="84" t="b">
        <v>0</v>
      </c>
      <c r="I305" s="84" t="b">
        <v>0</v>
      </c>
      <c r="J305" s="84" t="b">
        <v>0</v>
      </c>
      <c r="K305" s="84" t="b">
        <v>0</v>
      </c>
      <c r="L305" s="84" t="b">
        <v>0</v>
      </c>
    </row>
    <row r="306" spans="1:12" ht="15">
      <c r="A306" s="84" t="s">
        <v>1626</v>
      </c>
      <c r="B306" s="84" t="s">
        <v>1889</v>
      </c>
      <c r="C306" s="84">
        <v>2</v>
      </c>
      <c r="D306" s="118">
        <v>0.00611353222105828</v>
      </c>
      <c r="E306" s="118">
        <v>2.209515014542631</v>
      </c>
      <c r="F306" s="84" t="s">
        <v>1458</v>
      </c>
      <c r="G306" s="84" t="b">
        <v>0</v>
      </c>
      <c r="H306" s="84" t="b">
        <v>0</v>
      </c>
      <c r="I306" s="84" t="b">
        <v>0</v>
      </c>
      <c r="J306" s="84" t="b">
        <v>0</v>
      </c>
      <c r="K306" s="84" t="b">
        <v>0</v>
      </c>
      <c r="L306" s="84" t="b">
        <v>0</v>
      </c>
    </row>
    <row r="307" spans="1:12" ht="15">
      <c r="A307" s="84" t="s">
        <v>1889</v>
      </c>
      <c r="B307" s="84" t="s">
        <v>1904</v>
      </c>
      <c r="C307" s="84">
        <v>2</v>
      </c>
      <c r="D307" s="118">
        <v>0.00611353222105828</v>
      </c>
      <c r="E307" s="118">
        <v>1.8115750058705935</v>
      </c>
      <c r="F307" s="84" t="s">
        <v>1458</v>
      </c>
      <c r="G307" s="84" t="b">
        <v>0</v>
      </c>
      <c r="H307" s="84" t="b">
        <v>0</v>
      </c>
      <c r="I307" s="84" t="b">
        <v>0</v>
      </c>
      <c r="J307" s="84" t="b">
        <v>1</v>
      </c>
      <c r="K307" s="84" t="b">
        <v>0</v>
      </c>
      <c r="L307" s="84" t="b">
        <v>0</v>
      </c>
    </row>
    <row r="308" spans="1:12" ht="15">
      <c r="A308" s="84" t="s">
        <v>1904</v>
      </c>
      <c r="B308" s="84" t="s">
        <v>1586</v>
      </c>
      <c r="C308" s="84">
        <v>2</v>
      </c>
      <c r="D308" s="118">
        <v>0.00611353222105828</v>
      </c>
      <c r="E308" s="118">
        <v>0.9365137424788933</v>
      </c>
      <c r="F308" s="84" t="s">
        <v>1458</v>
      </c>
      <c r="G308" s="84" t="b">
        <v>1</v>
      </c>
      <c r="H308" s="84" t="b">
        <v>0</v>
      </c>
      <c r="I308" s="84" t="b">
        <v>0</v>
      </c>
      <c r="J308" s="84" t="b">
        <v>0</v>
      </c>
      <c r="K308" s="84" t="b">
        <v>0</v>
      </c>
      <c r="L308" s="84" t="b">
        <v>0</v>
      </c>
    </row>
    <row r="309" spans="1:12" ht="15">
      <c r="A309" s="84" t="s">
        <v>1586</v>
      </c>
      <c r="B309" s="84" t="s">
        <v>1916</v>
      </c>
      <c r="C309" s="84">
        <v>2</v>
      </c>
      <c r="D309" s="118">
        <v>0.00611353222105828</v>
      </c>
      <c r="E309" s="118">
        <v>0.9365137424788933</v>
      </c>
      <c r="F309" s="84" t="s">
        <v>1458</v>
      </c>
      <c r="G309" s="84" t="b">
        <v>0</v>
      </c>
      <c r="H309" s="84" t="b">
        <v>0</v>
      </c>
      <c r="I309" s="84" t="b">
        <v>0</v>
      </c>
      <c r="J309" s="84" t="b">
        <v>0</v>
      </c>
      <c r="K309" s="84" t="b">
        <v>0</v>
      </c>
      <c r="L309" s="84" t="b">
        <v>0</v>
      </c>
    </row>
    <row r="310" spans="1:12" ht="15">
      <c r="A310" s="84" t="s">
        <v>1916</v>
      </c>
      <c r="B310" s="84" t="s">
        <v>2025</v>
      </c>
      <c r="C310" s="84">
        <v>2</v>
      </c>
      <c r="D310" s="118">
        <v>0.00611353222105828</v>
      </c>
      <c r="E310" s="118">
        <v>1.8115750058705935</v>
      </c>
      <c r="F310" s="84" t="s">
        <v>1458</v>
      </c>
      <c r="G310" s="84" t="b">
        <v>0</v>
      </c>
      <c r="H310" s="84" t="b">
        <v>0</v>
      </c>
      <c r="I310" s="84" t="b">
        <v>0</v>
      </c>
      <c r="J310" s="84" t="b">
        <v>0</v>
      </c>
      <c r="K310" s="84" t="b">
        <v>0</v>
      </c>
      <c r="L310" s="84" t="b">
        <v>0</v>
      </c>
    </row>
    <row r="311" spans="1:12" ht="15">
      <c r="A311" s="84" t="s">
        <v>2025</v>
      </c>
      <c r="B311" s="84" t="s">
        <v>2026</v>
      </c>
      <c r="C311" s="84">
        <v>2</v>
      </c>
      <c r="D311" s="118">
        <v>0.00611353222105828</v>
      </c>
      <c r="E311" s="118">
        <v>2.209515014542631</v>
      </c>
      <c r="F311" s="84" t="s">
        <v>1458</v>
      </c>
      <c r="G311" s="84" t="b">
        <v>0</v>
      </c>
      <c r="H311" s="84" t="b">
        <v>0</v>
      </c>
      <c r="I311" s="84" t="b">
        <v>0</v>
      </c>
      <c r="J311" s="84" t="b">
        <v>0</v>
      </c>
      <c r="K311" s="84" t="b">
        <v>0</v>
      </c>
      <c r="L311" s="84" t="b">
        <v>0</v>
      </c>
    </row>
    <row r="312" spans="1:12" ht="15">
      <c r="A312" s="84" t="s">
        <v>2026</v>
      </c>
      <c r="B312" s="84" t="s">
        <v>2027</v>
      </c>
      <c r="C312" s="84">
        <v>2</v>
      </c>
      <c r="D312" s="118">
        <v>0.00611353222105828</v>
      </c>
      <c r="E312" s="118">
        <v>2.209515014542631</v>
      </c>
      <c r="F312" s="84" t="s">
        <v>1458</v>
      </c>
      <c r="G312" s="84" t="b">
        <v>0</v>
      </c>
      <c r="H312" s="84" t="b">
        <v>0</v>
      </c>
      <c r="I312" s="84" t="b">
        <v>0</v>
      </c>
      <c r="J312" s="84" t="b">
        <v>0</v>
      </c>
      <c r="K312" s="84" t="b">
        <v>0</v>
      </c>
      <c r="L312" s="84" t="b">
        <v>0</v>
      </c>
    </row>
    <row r="313" spans="1:12" ht="15">
      <c r="A313" s="84" t="s">
        <v>2027</v>
      </c>
      <c r="B313" s="84" t="s">
        <v>2028</v>
      </c>
      <c r="C313" s="84">
        <v>2</v>
      </c>
      <c r="D313" s="118">
        <v>0.00611353222105828</v>
      </c>
      <c r="E313" s="118">
        <v>2.209515014542631</v>
      </c>
      <c r="F313" s="84" t="s">
        <v>1458</v>
      </c>
      <c r="G313" s="84" t="b">
        <v>0</v>
      </c>
      <c r="H313" s="84" t="b">
        <v>0</v>
      </c>
      <c r="I313" s="84" t="b">
        <v>0</v>
      </c>
      <c r="J313" s="84" t="b">
        <v>0</v>
      </c>
      <c r="K313" s="84" t="b">
        <v>0</v>
      </c>
      <c r="L313" s="84" t="b">
        <v>0</v>
      </c>
    </row>
    <row r="314" spans="1:12" ht="15">
      <c r="A314" s="84" t="s">
        <v>2028</v>
      </c>
      <c r="B314" s="84" t="s">
        <v>1587</v>
      </c>
      <c r="C314" s="84">
        <v>2</v>
      </c>
      <c r="D314" s="118">
        <v>0.00611353222105828</v>
      </c>
      <c r="E314" s="118">
        <v>1.3064250275506875</v>
      </c>
      <c r="F314" s="84" t="s">
        <v>1458</v>
      </c>
      <c r="G314" s="84" t="b">
        <v>0</v>
      </c>
      <c r="H314" s="84" t="b">
        <v>0</v>
      </c>
      <c r="I314" s="84" t="b">
        <v>0</v>
      </c>
      <c r="J314" s="84" t="b">
        <v>0</v>
      </c>
      <c r="K314" s="84" t="b">
        <v>0</v>
      </c>
      <c r="L314" s="84" t="b">
        <v>0</v>
      </c>
    </row>
    <row r="315" spans="1:12" ht="15">
      <c r="A315" s="84" t="s">
        <v>236</v>
      </c>
      <c r="B315" s="84" t="s">
        <v>256</v>
      </c>
      <c r="C315" s="84">
        <v>8</v>
      </c>
      <c r="D315" s="118">
        <v>0.010358309356216544</v>
      </c>
      <c r="E315" s="118">
        <v>1.1391791757229102</v>
      </c>
      <c r="F315" s="84" t="s">
        <v>1459</v>
      </c>
      <c r="G315" s="84" t="b">
        <v>0</v>
      </c>
      <c r="H315" s="84" t="b">
        <v>0</v>
      </c>
      <c r="I315" s="84" t="b">
        <v>0</v>
      </c>
      <c r="J315" s="84" t="b">
        <v>0</v>
      </c>
      <c r="K315" s="84" t="b">
        <v>0</v>
      </c>
      <c r="L315" s="84" t="b">
        <v>0</v>
      </c>
    </row>
    <row r="316" spans="1:12" ht="15">
      <c r="A316" s="84" t="s">
        <v>256</v>
      </c>
      <c r="B316" s="84" t="s">
        <v>1596</v>
      </c>
      <c r="C316" s="84">
        <v>8</v>
      </c>
      <c r="D316" s="118">
        <v>0.010358309356216544</v>
      </c>
      <c r="E316" s="118">
        <v>1.1903316981702916</v>
      </c>
      <c r="F316" s="84" t="s">
        <v>1459</v>
      </c>
      <c r="G316" s="84" t="b">
        <v>0</v>
      </c>
      <c r="H316" s="84" t="b">
        <v>0</v>
      </c>
      <c r="I316" s="84" t="b">
        <v>0</v>
      </c>
      <c r="J316" s="84" t="b">
        <v>0</v>
      </c>
      <c r="K316" s="84" t="b">
        <v>0</v>
      </c>
      <c r="L316" s="84" t="b">
        <v>0</v>
      </c>
    </row>
    <row r="317" spans="1:12" ht="15">
      <c r="A317" s="84" t="s">
        <v>1596</v>
      </c>
      <c r="B317" s="84" t="s">
        <v>1597</v>
      </c>
      <c r="C317" s="84">
        <v>8</v>
      </c>
      <c r="D317" s="118">
        <v>0.010358309356216544</v>
      </c>
      <c r="E317" s="118">
        <v>1.1903316981702916</v>
      </c>
      <c r="F317" s="84" t="s">
        <v>1459</v>
      </c>
      <c r="G317" s="84" t="b">
        <v>0</v>
      </c>
      <c r="H317" s="84" t="b">
        <v>0</v>
      </c>
      <c r="I317" s="84" t="b">
        <v>0</v>
      </c>
      <c r="J317" s="84" t="b">
        <v>0</v>
      </c>
      <c r="K317" s="84" t="b">
        <v>0</v>
      </c>
      <c r="L317" s="84" t="b">
        <v>0</v>
      </c>
    </row>
    <row r="318" spans="1:12" ht="15">
      <c r="A318" s="84" t="s">
        <v>1597</v>
      </c>
      <c r="B318" s="84" t="s">
        <v>1553</v>
      </c>
      <c r="C318" s="84">
        <v>8</v>
      </c>
      <c r="D318" s="118">
        <v>0.010358309356216544</v>
      </c>
      <c r="E318" s="118">
        <v>1.1903316981702916</v>
      </c>
      <c r="F318" s="84" t="s">
        <v>1459</v>
      </c>
      <c r="G318" s="84" t="b">
        <v>0</v>
      </c>
      <c r="H318" s="84" t="b">
        <v>0</v>
      </c>
      <c r="I318" s="84" t="b">
        <v>0</v>
      </c>
      <c r="J318" s="84" t="b">
        <v>0</v>
      </c>
      <c r="K318" s="84" t="b">
        <v>0</v>
      </c>
      <c r="L318" s="84" t="b">
        <v>0</v>
      </c>
    </row>
    <row r="319" spans="1:12" ht="15">
      <c r="A319" s="84" t="s">
        <v>1553</v>
      </c>
      <c r="B319" s="84" t="s">
        <v>1598</v>
      </c>
      <c r="C319" s="84">
        <v>8</v>
      </c>
      <c r="D319" s="118">
        <v>0.010358309356216544</v>
      </c>
      <c r="E319" s="118">
        <v>1.1903316981702916</v>
      </c>
      <c r="F319" s="84" t="s">
        <v>1459</v>
      </c>
      <c r="G319" s="84" t="b">
        <v>0</v>
      </c>
      <c r="H319" s="84" t="b">
        <v>0</v>
      </c>
      <c r="I319" s="84" t="b">
        <v>0</v>
      </c>
      <c r="J319" s="84" t="b">
        <v>0</v>
      </c>
      <c r="K319" s="84" t="b">
        <v>0</v>
      </c>
      <c r="L319" s="84" t="b">
        <v>0</v>
      </c>
    </row>
    <row r="320" spans="1:12" ht="15">
      <c r="A320" s="84" t="s">
        <v>1598</v>
      </c>
      <c r="B320" s="84" t="s">
        <v>1587</v>
      </c>
      <c r="C320" s="84">
        <v>8</v>
      </c>
      <c r="D320" s="118">
        <v>0.010358309356216544</v>
      </c>
      <c r="E320" s="118">
        <v>1.05202900000401</v>
      </c>
      <c r="F320" s="84" t="s">
        <v>1459</v>
      </c>
      <c r="G320" s="84" t="b">
        <v>0</v>
      </c>
      <c r="H320" s="84" t="b">
        <v>0</v>
      </c>
      <c r="I320" s="84" t="b">
        <v>0</v>
      </c>
      <c r="J320" s="84" t="b">
        <v>0</v>
      </c>
      <c r="K320" s="84" t="b">
        <v>0</v>
      </c>
      <c r="L320" s="84" t="b">
        <v>0</v>
      </c>
    </row>
    <row r="321" spans="1:12" ht="15">
      <c r="A321" s="84" t="s">
        <v>1587</v>
      </c>
      <c r="B321" s="84" t="s">
        <v>1592</v>
      </c>
      <c r="C321" s="84">
        <v>8</v>
      </c>
      <c r="D321" s="118">
        <v>0.010358309356216544</v>
      </c>
      <c r="E321" s="118">
        <v>1.05202900000401</v>
      </c>
      <c r="F321" s="84" t="s">
        <v>1459</v>
      </c>
      <c r="G321" s="84" t="b">
        <v>0</v>
      </c>
      <c r="H321" s="84" t="b">
        <v>0</v>
      </c>
      <c r="I321" s="84" t="b">
        <v>0</v>
      </c>
      <c r="J321" s="84" t="b">
        <v>0</v>
      </c>
      <c r="K321" s="84" t="b">
        <v>0</v>
      </c>
      <c r="L321" s="84" t="b">
        <v>0</v>
      </c>
    </row>
    <row r="322" spans="1:12" ht="15">
      <c r="A322" s="84" t="s">
        <v>1592</v>
      </c>
      <c r="B322" s="84" t="s">
        <v>1887</v>
      </c>
      <c r="C322" s="84">
        <v>8</v>
      </c>
      <c r="D322" s="118">
        <v>0.010358309356216544</v>
      </c>
      <c r="E322" s="118">
        <v>1.1903316981702916</v>
      </c>
      <c r="F322" s="84" t="s">
        <v>1459</v>
      </c>
      <c r="G322" s="84" t="b">
        <v>0</v>
      </c>
      <c r="H322" s="84" t="b">
        <v>0</v>
      </c>
      <c r="I322" s="84" t="b">
        <v>0</v>
      </c>
      <c r="J322" s="84" t="b">
        <v>0</v>
      </c>
      <c r="K322" s="84" t="b">
        <v>0</v>
      </c>
      <c r="L322" s="84" t="b">
        <v>0</v>
      </c>
    </row>
    <row r="323" spans="1:12" ht="15">
      <c r="A323" s="84" t="s">
        <v>1887</v>
      </c>
      <c r="B323" s="84" t="s">
        <v>1586</v>
      </c>
      <c r="C323" s="84">
        <v>8</v>
      </c>
      <c r="D323" s="118">
        <v>0.010358309356216544</v>
      </c>
      <c r="E323" s="118">
        <v>1.05202900000401</v>
      </c>
      <c r="F323" s="84" t="s">
        <v>1459</v>
      </c>
      <c r="G323" s="84" t="b">
        <v>0</v>
      </c>
      <c r="H323" s="84" t="b">
        <v>0</v>
      </c>
      <c r="I323" s="84" t="b">
        <v>0</v>
      </c>
      <c r="J323" s="84" t="b">
        <v>0</v>
      </c>
      <c r="K323" s="84" t="b">
        <v>0</v>
      </c>
      <c r="L323" s="84" t="b">
        <v>0</v>
      </c>
    </row>
    <row r="324" spans="1:12" ht="15">
      <c r="A324" s="84" t="s">
        <v>1586</v>
      </c>
      <c r="B324" s="84" t="s">
        <v>1891</v>
      </c>
      <c r="C324" s="84">
        <v>8</v>
      </c>
      <c r="D324" s="118">
        <v>0.010358309356216544</v>
      </c>
      <c r="E324" s="118">
        <v>1.0142404391146103</v>
      </c>
      <c r="F324" s="84" t="s">
        <v>1459</v>
      </c>
      <c r="G324" s="84" t="b">
        <v>0</v>
      </c>
      <c r="H324" s="84" t="b">
        <v>0</v>
      </c>
      <c r="I324" s="84" t="b">
        <v>0</v>
      </c>
      <c r="J324" s="84" t="b">
        <v>0</v>
      </c>
      <c r="K324" s="84" t="b">
        <v>0</v>
      </c>
      <c r="L324" s="84" t="b">
        <v>0</v>
      </c>
    </row>
    <row r="325" spans="1:12" ht="15">
      <c r="A325" s="84" t="s">
        <v>1891</v>
      </c>
      <c r="B325" s="84" t="s">
        <v>1595</v>
      </c>
      <c r="C325" s="84">
        <v>8</v>
      </c>
      <c r="D325" s="118">
        <v>0.010358309356216544</v>
      </c>
      <c r="E325" s="118">
        <v>1.1391791757229102</v>
      </c>
      <c r="F325" s="84" t="s">
        <v>1459</v>
      </c>
      <c r="G325" s="84" t="b">
        <v>0</v>
      </c>
      <c r="H325" s="84" t="b">
        <v>0</v>
      </c>
      <c r="I325" s="84" t="b">
        <v>0</v>
      </c>
      <c r="J325" s="84" t="b">
        <v>0</v>
      </c>
      <c r="K325" s="84" t="b">
        <v>0</v>
      </c>
      <c r="L325" s="84" t="b">
        <v>0</v>
      </c>
    </row>
    <row r="326" spans="1:12" ht="15">
      <c r="A326" s="84" t="s">
        <v>1583</v>
      </c>
      <c r="B326" s="84" t="s">
        <v>1583</v>
      </c>
      <c r="C326" s="84">
        <v>34</v>
      </c>
      <c r="D326" s="118">
        <v>0.16075947412422031</v>
      </c>
      <c r="E326" s="118">
        <v>0.313204627784197</v>
      </c>
      <c r="F326" s="84" t="s">
        <v>1460</v>
      </c>
      <c r="G326" s="84" t="b">
        <v>0</v>
      </c>
      <c r="H326" s="84" t="b">
        <v>0</v>
      </c>
      <c r="I326" s="84" t="b">
        <v>0</v>
      </c>
      <c r="J326" s="84" t="b">
        <v>0</v>
      </c>
      <c r="K326" s="84" t="b">
        <v>0</v>
      </c>
      <c r="L326" s="84" t="b">
        <v>0</v>
      </c>
    </row>
    <row r="327" spans="1:12" ht="15">
      <c r="A327" s="84" t="s">
        <v>1584</v>
      </c>
      <c r="B327" s="84" t="s">
        <v>1583</v>
      </c>
      <c r="C327" s="84">
        <v>12</v>
      </c>
      <c r="D327" s="118">
        <v>0.0567386379261954</v>
      </c>
      <c r="E327" s="118">
        <v>0.42517838722812923</v>
      </c>
      <c r="F327" s="84" t="s">
        <v>1460</v>
      </c>
      <c r="G327" s="84" t="b">
        <v>0</v>
      </c>
      <c r="H327" s="84" t="b">
        <v>0</v>
      </c>
      <c r="I327" s="84" t="b">
        <v>0</v>
      </c>
      <c r="J327" s="84" t="b">
        <v>0</v>
      </c>
      <c r="K327" s="84" t="b">
        <v>0</v>
      </c>
      <c r="L327" s="84" t="b">
        <v>0</v>
      </c>
    </row>
    <row r="328" spans="1:12" ht="15">
      <c r="A328" s="84" t="s">
        <v>1583</v>
      </c>
      <c r="B328" s="84" t="s">
        <v>1584</v>
      </c>
      <c r="C328" s="84">
        <v>10</v>
      </c>
      <c r="D328" s="118">
        <v>0.04728219827182951</v>
      </c>
      <c r="E328" s="118">
        <v>0.3459971411805044</v>
      </c>
      <c r="F328" s="84" t="s">
        <v>1460</v>
      </c>
      <c r="G328" s="84" t="b">
        <v>0</v>
      </c>
      <c r="H328" s="84" t="b">
        <v>0</v>
      </c>
      <c r="I328" s="84" t="b">
        <v>0</v>
      </c>
      <c r="J328" s="84" t="b">
        <v>0</v>
      </c>
      <c r="K328" s="84" t="b">
        <v>0</v>
      </c>
      <c r="L328" s="84" t="b">
        <v>0</v>
      </c>
    </row>
    <row r="329" spans="1:12" ht="15">
      <c r="A329" s="84" t="s">
        <v>1600</v>
      </c>
      <c r="B329" s="84" t="s">
        <v>1583</v>
      </c>
      <c r="C329" s="84">
        <v>4</v>
      </c>
      <c r="D329" s="118">
        <v>0.018912879308731805</v>
      </c>
      <c r="E329" s="118">
        <v>0.42517838722812923</v>
      </c>
      <c r="F329" s="84" t="s">
        <v>1460</v>
      </c>
      <c r="G329" s="84" t="b">
        <v>0</v>
      </c>
      <c r="H329" s="84" t="b">
        <v>0</v>
      </c>
      <c r="I329" s="84" t="b">
        <v>0</v>
      </c>
      <c r="J329" s="84" t="b">
        <v>0</v>
      </c>
      <c r="K329" s="84" t="b">
        <v>0</v>
      </c>
      <c r="L329" s="84" t="b">
        <v>0</v>
      </c>
    </row>
    <row r="330" spans="1:12" ht="15">
      <c r="A330" s="84" t="s">
        <v>1587</v>
      </c>
      <c r="B330" s="84" t="s">
        <v>1585</v>
      </c>
      <c r="C330" s="84">
        <v>3</v>
      </c>
      <c r="D330" s="118">
        <v>0.006690608360297608</v>
      </c>
      <c r="E330" s="118">
        <v>1.359361102738486</v>
      </c>
      <c r="F330" s="84" t="s">
        <v>1460</v>
      </c>
      <c r="G330" s="84" t="b">
        <v>0</v>
      </c>
      <c r="H330" s="84" t="b">
        <v>0</v>
      </c>
      <c r="I330" s="84" t="b">
        <v>0</v>
      </c>
      <c r="J330" s="84" t="b">
        <v>0</v>
      </c>
      <c r="K330" s="84" t="b">
        <v>0</v>
      </c>
      <c r="L330" s="84" t="b">
        <v>0</v>
      </c>
    </row>
    <row r="331" spans="1:12" ht="15">
      <c r="A331" s="84" t="s">
        <v>1583</v>
      </c>
      <c r="B331" s="84" t="s">
        <v>1601</v>
      </c>
      <c r="C331" s="84">
        <v>3</v>
      </c>
      <c r="D331" s="118">
        <v>0.01418465948154885</v>
      </c>
      <c r="E331" s="118">
        <v>0.3971496636278857</v>
      </c>
      <c r="F331" s="84" t="s">
        <v>1460</v>
      </c>
      <c r="G331" s="84" t="b">
        <v>0</v>
      </c>
      <c r="H331" s="84" t="b">
        <v>0</v>
      </c>
      <c r="I331" s="84" t="b">
        <v>0</v>
      </c>
      <c r="J331" s="84" t="b">
        <v>0</v>
      </c>
      <c r="K331" s="84" t="b">
        <v>0</v>
      </c>
      <c r="L331" s="84" t="b">
        <v>0</v>
      </c>
    </row>
    <row r="332" spans="1:12" ht="15">
      <c r="A332" s="84" t="s">
        <v>1583</v>
      </c>
      <c r="B332" s="84" t="s">
        <v>1600</v>
      </c>
      <c r="C332" s="84">
        <v>3</v>
      </c>
      <c r="D332" s="118">
        <v>0.01418465948154885</v>
      </c>
      <c r="E332" s="118">
        <v>0.3002396506198293</v>
      </c>
      <c r="F332" s="84" t="s">
        <v>1460</v>
      </c>
      <c r="G332" s="84" t="b">
        <v>0</v>
      </c>
      <c r="H332" s="84" t="b">
        <v>0</v>
      </c>
      <c r="I332" s="84" t="b">
        <v>0</v>
      </c>
      <c r="J332" s="84" t="b">
        <v>0</v>
      </c>
      <c r="K332" s="84" t="b">
        <v>0</v>
      </c>
      <c r="L332" s="84" t="b">
        <v>0</v>
      </c>
    </row>
    <row r="333" spans="1:12" ht="15">
      <c r="A333" s="84" t="s">
        <v>2047</v>
      </c>
      <c r="B333" s="84" t="s">
        <v>1583</v>
      </c>
      <c r="C333" s="84">
        <v>2</v>
      </c>
      <c r="D333" s="118">
        <v>0.009456439654365902</v>
      </c>
      <c r="E333" s="118">
        <v>0.5220884002361856</v>
      </c>
      <c r="F333" s="84" t="s">
        <v>1460</v>
      </c>
      <c r="G333" s="84" t="b">
        <v>0</v>
      </c>
      <c r="H333" s="84" t="b">
        <v>0</v>
      </c>
      <c r="I333" s="84" t="b">
        <v>0</v>
      </c>
      <c r="J333" s="84" t="b">
        <v>0</v>
      </c>
      <c r="K333" s="84" t="b">
        <v>0</v>
      </c>
      <c r="L333" s="84" t="b">
        <v>0</v>
      </c>
    </row>
    <row r="334" spans="1:12" ht="15">
      <c r="A334" s="84" t="s">
        <v>1601</v>
      </c>
      <c r="B334" s="84" t="s">
        <v>1584</v>
      </c>
      <c r="C334" s="84">
        <v>2</v>
      </c>
      <c r="D334" s="118">
        <v>0.009456439654365902</v>
      </c>
      <c r="E334" s="118">
        <v>0.785329835010767</v>
      </c>
      <c r="F334" s="84" t="s">
        <v>1460</v>
      </c>
      <c r="G334" s="84" t="b">
        <v>0</v>
      </c>
      <c r="H334" s="84" t="b">
        <v>0</v>
      </c>
      <c r="I334" s="84" t="b">
        <v>0</v>
      </c>
      <c r="J334" s="84" t="b">
        <v>0</v>
      </c>
      <c r="K334" s="84" t="b">
        <v>0</v>
      </c>
      <c r="L334" s="84" t="b">
        <v>0</v>
      </c>
    </row>
    <row r="335" spans="1:12" ht="15">
      <c r="A335" s="84" t="s">
        <v>2038</v>
      </c>
      <c r="B335" s="84" t="s">
        <v>2039</v>
      </c>
      <c r="C335" s="84">
        <v>2</v>
      </c>
      <c r="D335" s="118">
        <v>0.006304293102910602</v>
      </c>
      <c r="E335" s="118">
        <v>1.9614210940664483</v>
      </c>
      <c r="F335" s="84" t="s">
        <v>1460</v>
      </c>
      <c r="G335" s="84" t="b">
        <v>0</v>
      </c>
      <c r="H335" s="84" t="b">
        <v>1</v>
      </c>
      <c r="I335" s="84" t="b">
        <v>0</v>
      </c>
      <c r="J335" s="84" t="b">
        <v>0</v>
      </c>
      <c r="K335" s="84" t="b">
        <v>0</v>
      </c>
      <c r="L335" s="84" t="b">
        <v>0</v>
      </c>
    </row>
    <row r="336" spans="1:12" ht="15">
      <c r="A336" s="84" t="s">
        <v>2039</v>
      </c>
      <c r="B336" s="84" t="s">
        <v>2040</v>
      </c>
      <c r="C336" s="84">
        <v>2</v>
      </c>
      <c r="D336" s="118">
        <v>0.006304293102910602</v>
      </c>
      <c r="E336" s="118">
        <v>1.9614210940664483</v>
      </c>
      <c r="F336" s="84" t="s">
        <v>1460</v>
      </c>
      <c r="G336" s="84" t="b">
        <v>0</v>
      </c>
      <c r="H336" s="84" t="b">
        <v>0</v>
      </c>
      <c r="I336" s="84" t="b">
        <v>0</v>
      </c>
      <c r="J336" s="84" t="b">
        <v>0</v>
      </c>
      <c r="K336" s="84" t="b">
        <v>0</v>
      </c>
      <c r="L336" s="84" t="b">
        <v>0</v>
      </c>
    </row>
    <row r="337" spans="1:12" ht="15">
      <c r="A337" s="84" t="s">
        <v>2040</v>
      </c>
      <c r="B337" s="84" t="s">
        <v>2041</v>
      </c>
      <c r="C337" s="84">
        <v>2</v>
      </c>
      <c r="D337" s="118">
        <v>0.006304293102910602</v>
      </c>
      <c r="E337" s="118">
        <v>1.9614210940664483</v>
      </c>
      <c r="F337" s="84" t="s">
        <v>1460</v>
      </c>
      <c r="G337" s="84" t="b">
        <v>0</v>
      </c>
      <c r="H337" s="84" t="b">
        <v>0</v>
      </c>
      <c r="I337" s="84" t="b">
        <v>0</v>
      </c>
      <c r="J337" s="84" t="b">
        <v>0</v>
      </c>
      <c r="K337" s="84" t="b">
        <v>0</v>
      </c>
      <c r="L337" s="84" t="b">
        <v>0</v>
      </c>
    </row>
    <row r="338" spans="1:12" ht="15">
      <c r="A338" s="84" t="s">
        <v>2041</v>
      </c>
      <c r="B338" s="84" t="s">
        <v>2042</v>
      </c>
      <c r="C338" s="84">
        <v>2</v>
      </c>
      <c r="D338" s="118">
        <v>0.006304293102910602</v>
      </c>
      <c r="E338" s="118">
        <v>1.9614210940664483</v>
      </c>
      <c r="F338" s="84" t="s">
        <v>1460</v>
      </c>
      <c r="G338" s="84" t="b">
        <v>0</v>
      </c>
      <c r="H338" s="84" t="b">
        <v>0</v>
      </c>
      <c r="I338" s="84" t="b">
        <v>0</v>
      </c>
      <c r="J338" s="84" t="b">
        <v>0</v>
      </c>
      <c r="K338" s="84" t="b">
        <v>0</v>
      </c>
      <c r="L338" s="84" t="b">
        <v>0</v>
      </c>
    </row>
    <row r="339" spans="1:12" ht="15">
      <c r="A339" s="84" t="s">
        <v>2042</v>
      </c>
      <c r="B339" s="84" t="s">
        <v>1933</v>
      </c>
      <c r="C339" s="84">
        <v>2</v>
      </c>
      <c r="D339" s="118">
        <v>0.006304293102910602</v>
      </c>
      <c r="E339" s="118">
        <v>1.9614210940664483</v>
      </c>
      <c r="F339" s="84" t="s">
        <v>1460</v>
      </c>
      <c r="G339" s="84" t="b">
        <v>0</v>
      </c>
      <c r="H339" s="84" t="b">
        <v>0</v>
      </c>
      <c r="I339" s="84" t="b">
        <v>0</v>
      </c>
      <c r="J339" s="84" t="b">
        <v>0</v>
      </c>
      <c r="K339" s="84" t="b">
        <v>0</v>
      </c>
      <c r="L339" s="84" t="b">
        <v>0</v>
      </c>
    </row>
    <row r="340" spans="1:12" ht="15">
      <c r="A340" s="84" t="s">
        <v>1933</v>
      </c>
      <c r="B340" s="84" t="s">
        <v>2043</v>
      </c>
      <c r="C340" s="84">
        <v>2</v>
      </c>
      <c r="D340" s="118">
        <v>0.006304293102910602</v>
      </c>
      <c r="E340" s="118">
        <v>1.9614210940664483</v>
      </c>
      <c r="F340" s="84" t="s">
        <v>1460</v>
      </c>
      <c r="G340" s="84" t="b">
        <v>0</v>
      </c>
      <c r="H340" s="84" t="b">
        <v>0</v>
      </c>
      <c r="I340" s="84" t="b">
        <v>0</v>
      </c>
      <c r="J340" s="84" t="b">
        <v>0</v>
      </c>
      <c r="K340" s="84" t="b">
        <v>0</v>
      </c>
      <c r="L340" s="84" t="b">
        <v>0</v>
      </c>
    </row>
    <row r="341" spans="1:12" ht="15">
      <c r="A341" s="84" t="s">
        <v>2043</v>
      </c>
      <c r="B341" s="84" t="s">
        <v>2044</v>
      </c>
      <c r="C341" s="84">
        <v>2</v>
      </c>
      <c r="D341" s="118">
        <v>0.006304293102910602</v>
      </c>
      <c r="E341" s="118">
        <v>1.9614210940664483</v>
      </c>
      <c r="F341" s="84" t="s">
        <v>1460</v>
      </c>
      <c r="G341" s="84" t="b">
        <v>0</v>
      </c>
      <c r="H341" s="84" t="b">
        <v>0</v>
      </c>
      <c r="I341" s="84" t="b">
        <v>0</v>
      </c>
      <c r="J341" s="84" t="b">
        <v>0</v>
      </c>
      <c r="K341" s="84" t="b">
        <v>0</v>
      </c>
      <c r="L341" s="84" t="b">
        <v>0</v>
      </c>
    </row>
    <row r="342" spans="1:12" ht="15">
      <c r="A342" s="84" t="s">
        <v>2044</v>
      </c>
      <c r="B342" s="84" t="s">
        <v>2045</v>
      </c>
      <c r="C342" s="84">
        <v>2</v>
      </c>
      <c r="D342" s="118">
        <v>0.006304293102910602</v>
      </c>
      <c r="E342" s="118">
        <v>1.9614210940664483</v>
      </c>
      <c r="F342" s="84" t="s">
        <v>1460</v>
      </c>
      <c r="G342" s="84" t="b">
        <v>0</v>
      </c>
      <c r="H342" s="84" t="b">
        <v>0</v>
      </c>
      <c r="I342" s="84" t="b">
        <v>0</v>
      </c>
      <c r="J342" s="84" t="b">
        <v>0</v>
      </c>
      <c r="K342" s="84" t="b">
        <v>0</v>
      </c>
      <c r="L342" s="84" t="b">
        <v>0</v>
      </c>
    </row>
    <row r="343" spans="1:12" ht="15">
      <c r="A343" s="84" t="s">
        <v>2045</v>
      </c>
      <c r="B343" s="84" t="s">
        <v>1585</v>
      </c>
      <c r="C343" s="84">
        <v>2</v>
      </c>
      <c r="D343" s="118">
        <v>0.006304293102910602</v>
      </c>
      <c r="E343" s="118">
        <v>1.359361102738486</v>
      </c>
      <c r="F343" s="84" t="s">
        <v>1460</v>
      </c>
      <c r="G343" s="84" t="b">
        <v>0</v>
      </c>
      <c r="H343" s="84" t="b">
        <v>0</v>
      </c>
      <c r="I343" s="84" t="b">
        <v>0</v>
      </c>
      <c r="J343" s="84" t="b">
        <v>0</v>
      </c>
      <c r="K343" s="84" t="b">
        <v>0</v>
      </c>
      <c r="L343" s="84" t="b">
        <v>0</v>
      </c>
    </row>
    <row r="344" spans="1:12" ht="15">
      <c r="A344" s="84" t="s">
        <v>1585</v>
      </c>
      <c r="B344" s="84" t="s">
        <v>2046</v>
      </c>
      <c r="C344" s="84">
        <v>2</v>
      </c>
      <c r="D344" s="118">
        <v>0.006304293102910602</v>
      </c>
      <c r="E344" s="118">
        <v>1.4173530497161726</v>
      </c>
      <c r="F344" s="84" t="s">
        <v>1460</v>
      </c>
      <c r="G344" s="84" t="b">
        <v>0</v>
      </c>
      <c r="H344" s="84" t="b">
        <v>0</v>
      </c>
      <c r="I344" s="84" t="b">
        <v>0</v>
      </c>
      <c r="J344" s="84" t="b">
        <v>0</v>
      </c>
      <c r="K344" s="84" t="b">
        <v>0</v>
      </c>
      <c r="L344" s="84" t="b">
        <v>0</v>
      </c>
    </row>
    <row r="345" spans="1:12" ht="15">
      <c r="A345" s="84" t="s">
        <v>1606</v>
      </c>
      <c r="B345" s="84" t="s">
        <v>2024</v>
      </c>
      <c r="C345" s="84">
        <v>2</v>
      </c>
      <c r="D345" s="118">
        <v>0.009456439654365902</v>
      </c>
      <c r="E345" s="118">
        <v>1.9614210940664483</v>
      </c>
      <c r="F345" s="84" t="s">
        <v>1460</v>
      </c>
      <c r="G345" s="84" t="b">
        <v>0</v>
      </c>
      <c r="H345" s="84" t="b">
        <v>0</v>
      </c>
      <c r="I345" s="84" t="b">
        <v>0</v>
      </c>
      <c r="J345" s="84" t="b">
        <v>0</v>
      </c>
      <c r="K345" s="84" t="b">
        <v>0</v>
      </c>
      <c r="L345" s="84" t="b">
        <v>0</v>
      </c>
    </row>
    <row r="346" spans="1:12" ht="15">
      <c r="A346" s="84" t="s">
        <v>1606</v>
      </c>
      <c r="B346" s="84" t="s">
        <v>1607</v>
      </c>
      <c r="C346" s="84">
        <v>9</v>
      </c>
      <c r="D346" s="118">
        <v>0</v>
      </c>
      <c r="E346" s="118">
        <v>0.8718322932615016</v>
      </c>
      <c r="F346" s="84" t="s">
        <v>1461</v>
      </c>
      <c r="G346" s="84" t="b">
        <v>0</v>
      </c>
      <c r="H346" s="84" t="b">
        <v>0</v>
      </c>
      <c r="I346" s="84" t="b">
        <v>0</v>
      </c>
      <c r="J346" s="84" t="b">
        <v>0</v>
      </c>
      <c r="K346" s="84" t="b">
        <v>1</v>
      </c>
      <c r="L346" s="84" t="b">
        <v>0</v>
      </c>
    </row>
    <row r="347" spans="1:12" ht="15">
      <c r="A347" s="84" t="s">
        <v>1607</v>
      </c>
      <c r="B347" s="84" t="s">
        <v>1608</v>
      </c>
      <c r="C347" s="84">
        <v>9</v>
      </c>
      <c r="D347" s="118">
        <v>0</v>
      </c>
      <c r="E347" s="118">
        <v>0.8718322932615016</v>
      </c>
      <c r="F347" s="84" t="s">
        <v>1461</v>
      </c>
      <c r="G347" s="84" t="b">
        <v>0</v>
      </c>
      <c r="H347" s="84" t="b">
        <v>1</v>
      </c>
      <c r="I347" s="84" t="b">
        <v>0</v>
      </c>
      <c r="J347" s="84" t="b">
        <v>0</v>
      </c>
      <c r="K347" s="84" t="b">
        <v>0</v>
      </c>
      <c r="L347" s="84" t="b">
        <v>0</v>
      </c>
    </row>
    <row r="348" spans="1:12" ht="15">
      <c r="A348" s="84" t="s">
        <v>1608</v>
      </c>
      <c r="B348" s="84" t="s">
        <v>1609</v>
      </c>
      <c r="C348" s="84">
        <v>9</v>
      </c>
      <c r="D348" s="118">
        <v>0</v>
      </c>
      <c r="E348" s="118">
        <v>0.8718322932615016</v>
      </c>
      <c r="F348" s="84" t="s">
        <v>1461</v>
      </c>
      <c r="G348" s="84" t="b">
        <v>0</v>
      </c>
      <c r="H348" s="84" t="b">
        <v>0</v>
      </c>
      <c r="I348" s="84" t="b">
        <v>0</v>
      </c>
      <c r="J348" s="84" t="b">
        <v>0</v>
      </c>
      <c r="K348" s="84" t="b">
        <v>0</v>
      </c>
      <c r="L348" s="84" t="b">
        <v>0</v>
      </c>
    </row>
    <row r="349" spans="1:12" ht="15">
      <c r="A349" s="84" t="s">
        <v>1609</v>
      </c>
      <c r="B349" s="84" t="s">
        <v>1610</v>
      </c>
      <c r="C349" s="84">
        <v>9</v>
      </c>
      <c r="D349" s="118">
        <v>0</v>
      </c>
      <c r="E349" s="118">
        <v>0.8718322932615016</v>
      </c>
      <c r="F349" s="84" t="s">
        <v>1461</v>
      </c>
      <c r="G349" s="84" t="b">
        <v>0</v>
      </c>
      <c r="H349" s="84" t="b">
        <v>0</v>
      </c>
      <c r="I349" s="84" t="b">
        <v>0</v>
      </c>
      <c r="J349" s="84" t="b">
        <v>0</v>
      </c>
      <c r="K349" s="84" t="b">
        <v>1</v>
      </c>
      <c r="L349" s="84" t="b">
        <v>0</v>
      </c>
    </row>
    <row r="350" spans="1:12" ht="15">
      <c r="A350" s="84" t="s">
        <v>1586</v>
      </c>
      <c r="B350" s="84" t="s">
        <v>1606</v>
      </c>
      <c r="C350" s="84">
        <v>6</v>
      </c>
      <c r="D350" s="118">
        <v>0.013901941504395887</v>
      </c>
      <c r="E350" s="118">
        <v>0.7468935566532016</v>
      </c>
      <c r="F350" s="84" t="s">
        <v>1461</v>
      </c>
      <c r="G350" s="84" t="b">
        <v>0</v>
      </c>
      <c r="H350" s="84" t="b">
        <v>0</v>
      </c>
      <c r="I350" s="84" t="b">
        <v>0</v>
      </c>
      <c r="J350" s="84" t="b">
        <v>0</v>
      </c>
      <c r="K350" s="84" t="b">
        <v>0</v>
      </c>
      <c r="L350" s="84" t="b">
        <v>0</v>
      </c>
    </row>
    <row r="351" spans="1:12" ht="15">
      <c r="A351" s="84" t="s">
        <v>1610</v>
      </c>
      <c r="B351" s="84" t="s">
        <v>1585</v>
      </c>
      <c r="C351" s="84">
        <v>6</v>
      </c>
      <c r="D351" s="118">
        <v>0.013901941504395887</v>
      </c>
      <c r="E351" s="118">
        <v>0.6957410342058203</v>
      </c>
      <c r="F351" s="84" t="s">
        <v>1461</v>
      </c>
      <c r="G351" s="84" t="b">
        <v>0</v>
      </c>
      <c r="H351" s="84" t="b">
        <v>1</v>
      </c>
      <c r="I351" s="84" t="b">
        <v>0</v>
      </c>
      <c r="J351" s="84" t="b">
        <v>0</v>
      </c>
      <c r="K351" s="84" t="b">
        <v>0</v>
      </c>
      <c r="L351" s="84" t="b">
        <v>0</v>
      </c>
    </row>
    <row r="352" spans="1:12" ht="15">
      <c r="A352" s="84" t="s">
        <v>1585</v>
      </c>
      <c r="B352" s="84" t="s">
        <v>1587</v>
      </c>
      <c r="C352" s="84">
        <v>6</v>
      </c>
      <c r="D352" s="118">
        <v>0.013901941504395887</v>
      </c>
      <c r="E352" s="118">
        <v>1.0479235523171828</v>
      </c>
      <c r="F352" s="84" t="s">
        <v>1461</v>
      </c>
      <c r="G352" s="84" t="b">
        <v>0</v>
      </c>
      <c r="H352" s="84" t="b">
        <v>0</v>
      </c>
      <c r="I352" s="84" t="b">
        <v>0</v>
      </c>
      <c r="J352" s="84" t="b">
        <v>0</v>
      </c>
      <c r="K352" s="84" t="b">
        <v>0</v>
      </c>
      <c r="L352" s="84" t="b">
        <v>0</v>
      </c>
    </row>
    <row r="353" spans="1:12" ht="15">
      <c r="A353" s="84" t="s">
        <v>245</v>
      </c>
      <c r="B353" s="84" t="s">
        <v>1586</v>
      </c>
      <c r="C353" s="84">
        <v>5</v>
      </c>
      <c r="D353" s="118">
        <v>0.016794243756796452</v>
      </c>
      <c r="E353" s="118">
        <v>0.7768567800306448</v>
      </c>
      <c r="F353" s="84" t="s">
        <v>1461</v>
      </c>
      <c r="G353" s="84" t="b">
        <v>0</v>
      </c>
      <c r="H353" s="84" t="b">
        <v>0</v>
      </c>
      <c r="I353" s="84" t="b">
        <v>0</v>
      </c>
      <c r="J353" s="84" t="b">
        <v>0</v>
      </c>
      <c r="K353" s="84" t="b">
        <v>0</v>
      </c>
      <c r="L353" s="84" t="b">
        <v>0</v>
      </c>
    </row>
    <row r="354" spans="1:12" ht="15">
      <c r="A354" s="84" t="s">
        <v>1610</v>
      </c>
      <c r="B354" s="84" t="s">
        <v>1586</v>
      </c>
      <c r="C354" s="84">
        <v>3</v>
      </c>
      <c r="D354" s="118">
        <v>0.01883373373893404</v>
      </c>
      <c r="E354" s="118">
        <v>0.44586356098922036</v>
      </c>
      <c r="F354" s="84" t="s">
        <v>1461</v>
      </c>
      <c r="G354" s="84" t="b">
        <v>0</v>
      </c>
      <c r="H354" s="84" t="b">
        <v>1</v>
      </c>
      <c r="I354" s="84" t="b">
        <v>0</v>
      </c>
      <c r="J354" s="84" t="b">
        <v>0</v>
      </c>
      <c r="K354" s="84" t="b">
        <v>0</v>
      </c>
      <c r="L354" s="84" t="b">
        <v>0</v>
      </c>
    </row>
    <row r="355" spans="1:12" ht="15">
      <c r="A355" s="84" t="s">
        <v>1586</v>
      </c>
      <c r="B355" s="84" t="s">
        <v>1585</v>
      </c>
      <c r="C355" s="84">
        <v>3</v>
      </c>
      <c r="D355" s="118">
        <v>0.01883373373893404</v>
      </c>
      <c r="E355" s="118">
        <v>0.3947110385418391</v>
      </c>
      <c r="F355" s="84" t="s">
        <v>1461</v>
      </c>
      <c r="G355" s="84" t="b">
        <v>0</v>
      </c>
      <c r="H355" s="84" t="b">
        <v>0</v>
      </c>
      <c r="I355" s="84" t="b">
        <v>0</v>
      </c>
      <c r="J355" s="84" t="b">
        <v>0</v>
      </c>
      <c r="K355" s="84" t="b">
        <v>0</v>
      </c>
      <c r="L355" s="84" t="b">
        <v>0</v>
      </c>
    </row>
    <row r="356" spans="1:12" ht="15">
      <c r="A356" s="84" t="s">
        <v>245</v>
      </c>
      <c r="B356" s="84" t="s">
        <v>1606</v>
      </c>
      <c r="C356" s="84">
        <v>2</v>
      </c>
      <c r="D356" s="118">
        <v>0.017189802994087993</v>
      </c>
      <c r="E356" s="118">
        <v>0.3789167713586072</v>
      </c>
      <c r="F356" s="84" t="s">
        <v>1461</v>
      </c>
      <c r="G356" s="84" t="b">
        <v>0</v>
      </c>
      <c r="H356" s="84" t="b">
        <v>0</v>
      </c>
      <c r="I356" s="84" t="b">
        <v>0</v>
      </c>
      <c r="J356" s="84" t="b">
        <v>0</v>
      </c>
      <c r="K356" s="84" t="b">
        <v>0</v>
      </c>
      <c r="L356" s="84" t="b">
        <v>0</v>
      </c>
    </row>
    <row r="357" spans="1:12" ht="15">
      <c r="A357" s="84" t="s">
        <v>1583</v>
      </c>
      <c r="B357" s="84" t="s">
        <v>1583</v>
      </c>
      <c r="C357" s="84">
        <v>1240</v>
      </c>
      <c r="D357" s="118">
        <v>0.14322089638395924</v>
      </c>
      <c r="E357" s="118">
        <v>0.18833015066627568</v>
      </c>
      <c r="F357" s="84" t="s">
        <v>1462</v>
      </c>
      <c r="G357" s="84" t="b">
        <v>0</v>
      </c>
      <c r="H357" s="84" t="b">
        <v>0</v>
      </c>
      <c r="I357" s="84" t="b">
        <v>0</v>
      </c>
      <c r="J357" s="84" t="b">
        <v>0</v>
      </c>
      <c r="K357" s="84" t="b">
        <v>0</v>
      </c>
      <c r="L357" s="84" t="b">
        <v>0</v>
      </c>
    </row>
    <row r="358" spans="1:12" ht="15">
      <c r="A358" s="84" t="s">
        <v>1584</v>
      </c>
      <c r="B358" s="84" t="s">
        <v>1583</v>
      </c>
      <c r="C358" s="84">
        <v>283</v>
      </c>
      <c r="D358" s="118">
        <v>0.03268670457795199</v>
      </c>
      <c r="E358" s="118">
        <v>0.264806848930654</v>
      </c>
      <c r="F358" s="84" t="s">
        <v>1462</v>
      </c>
      <c r="G358" s="84" t="b">
        <v>0</v>
      </c>
      <c r="H358" s="84" t="b">
        <v>0</v>
      </c>
      <c r="I358" s="84" t="b">
        <v>0</v>
      </c>
      <c r="J358" s="84" t="b">
        <v>0</v>
      </c>
      <c r="K358" s="84" t="b">
        <v>0</v>
      </c>
      <c r="L358" s="84" t="b">
        <v>0</v>
      </c>
    </row>
    <row r="359" spans="1:12" ht="15">
      <c r="A359" s="84" t="s">
        <v>1583</v>
      </c>
      <c r="B359" s="84" t="s">
        <v>1584</v>
      </c>
      <c r="C359" s="84">
        <v>253</v>
      </c>
      <c r="D359" s="118">
        <v>0.029221682891243297</v>
      </c>
      <c r="E359" s="118">
        <v>0.22250713596846983</v>
      </c>
      <c r="F359" s="84" t="s">
        <v>1462</v>
      </c>
      <c r="G359" s="84" t="b">
        <v>0</v>
      </c>
      <c r="H359" s="84" t="b">
        <v>0</v>
      </c>
      <c r="I359" s="84" t="b">
        <v>0</v>
      </c>
      <c r="J359" s="84" t="b">
        <v>0</v>
      </c>
      <c r="K359" s="84" t="b">
        <v>0</v>
      </c>
      <c r="L359" s="84" t="b">
        <v>0</v>
      </c>
    </row>
    <row r="360" spans="1:12" ht="15">
      <c r="A360" s="84" t="s">
        <v>1603</v>
      </c>
      <c r="B360" s="84" t="s">
        <v>1612</v>
      </c>
      <c r="C360" s="84">
        <v>106</v>
      </c>
      <c r="D360" s="118">
        <v>0</v>
      </c>
      <c r="E360" s="118">
        <v>1.5332827178434292</v>
      </c>
      <c r="F360" s="84" t="s">
        <v>1462</v>
      </c>
      <c r="G360" s="84" t="b">
        <v>0</v>
      </c>
      <c r="H360" s="84" t="b">
        <v>0</v>
      </c>
      <c r="I360" s="84" t="b">
        <v>0</v>
      </c>
      <c r="J360" s="84" t="b">
        <v>0</v>
      </c>
      <c r="K360" s="84" t="b">
        <v>0</v>
      </c>
      <c r="L360" s="84" t="b">
        <v>0</v>
      </c>
    </row>
    <row r="361" spans="1:12" ht="15">
      <c r="A361" s="84" t="s">
        <v>1612</v>
      </c>
      <c r="B361" s="84" t="s">
        <v>1613</v>
      </c>
      <c r="C361" s="84">
        <v>106</v>
      </c>
      <c r="D361" s="118">
        <v>0</v>
      </c>
      <c r="E361" s="118">
        <v>1.5332827178434292</v>
      </c>
      <c r="F361" s="84" t="s">
        <v>1462</v>
      </c>
      <c r="G361" s="84" t="b">
        <v>0</v>
      </c>
      <c r="H361" s="84" t="b">
        <v>0</v>
      </c>
      <c r="I361" s="84" t="b">
        <v>0</v>
      </c>
      <c r="J361" s="84" t="b">
        <v>0</v>
      </c>
      <c r="K361" s="84" t="b">
        <v>0</v>
      </c>
      <c r="L361" s="84" t="b">
        <v>0</v>
      </c>
    </row>
    <row r="362" spans="1:12" ht="15">
      <c r="A362" s="84" t="s">
        <v>1613</v>
      </c>
      <c r="B362" s="84" t="s">
        <v>1585</v>
      </c>
      <c r="C362" s="84">
        <v>106</v>
      </c>
      <c r="D362" s="118">
        <v>0</v>
      </c>
      <c r="E362" s="118">
        <v>1.5332827178434292</v>
      </c>
      <c r="F362" s="84" t="s">
        <v>1462</v>
      </c>
      <c r="G362" s="84" t="b">
        <v>0</v>
      </c>
      <c r="H362" s="84" t="b">
        <v>0</v>
      </c>
      <c r="I362" s="84" t="b">
        <v>0</v>
      </c>
      <c r="J362" s="84" t="b">
        <v>0</v>
      </c>
      <c r="K362" s="84" t="b">
        <v>0</v>
      </c>
      <c r="L362" s="84" t="b">
        <v>0</v>
      </c>
    </row>
    <row r="363" spans="1:12" ht="15">
      <c r="A363" s="84" t="s">
        <v>1587</v>
      </c>
      <c r="B363" s="84" t="s">
        <v>1586</v>
      </c>
      <c r="C363" s="84">
        <v>101</v>
      </c>
      <c r="D363" s="118">
        <v>0.0005746829232179773</v>
      </c>
      <c r="E363" s="118">
        <v>1.5542672093255567</v>
      </c>
      <c r="F363" s="84" t="s">
        <v>1462</v>
      </c>
      <c r="G363" s="84" t="b">
        <v>0</v>
      </c>
      <c r="H363" s="84" t="b">
        <v>0</v>
      </c>
      <c r="I363" s="84" t="b">
        <v>0</v>
      </c>
      <c r="J363" s="84" t="b">
        <v>0</v>
      </c>
      <c r="K363" s="84" t="b">
        <v>0</v>
      </c>
      <c r="L363" s="84" t="b">
        <v>0</v>
      </c>
    </row>
    <row r="364" spans="1:12" ht="15">
      <c r="A364" s="84" t="s">
        <v>1583</v>
      </c>
      <c r="B364" s="84" t="s">
        <v>1601</v>
      </c>
      <c r="C364" s="84">
        <v>77</v>
      </c>
      <c r="D364" s="118">
        <v>0.008893555662552307</v>
      </c>
      <c r="E364" s="118">
        <v>0.32432774748126547</v>
      </c>
      <c r="F364" s="84" t="s">
        <v>1462</v>
      </c>
      <c r="G364" s="84" t="b">
        <v>0</v>
      </c>
      <c r="H364" s="84" t="b">
        <v>0</v>
      </c>
      <c r="I364" s="84" t="b">
        <v>0</v>
      </c>
      <c r="J364" s="84" t="b">
        <v>0</v>
      </c>
      <c r="K364" s="84" t="b">
        <v>0</v>
      </c>
      <c r="L364" s="84" t="b">
        <v>0</v>
      </c>
    </row>
    <row r="365" spans="1:12" ht="15">
      <c r="A365" s="84" t="s">
        <v>1585</v>
      </c>
      <c r="B365" s="84" t="s">
        <v>1614</v>
      </c>
      <c r="C365" s="84">
        <v>67</v>
      </c>
      <c r="D365" s="118">
        <v>0.003627883822873429</v>
      </c>
      <c r="E365" s="118">
        <v>1.5332827178434292</v>
      </c>
      <c r="F365" s="84" t="s">
        <v>1462</v>
      </c>
      <c r="G365" s="84" t="b">
        <v>0</v>
      </c>
      <c r="H365" s="84" t="b">
        <v>0</v>
      </c>
      <c r="I365" s="84" t="b">
        <v>0</v>
      </c>
      <c r="J365" s="84" t="b">
        <v>0</v>
      </c>
      <c r="K365" s="84" t="b">
        <v>0</v>
      </c>
      <c r="L365" s="84" t="b">
        <v>0</v>
      </c>
    </row>
    <row r="366" spans="1:12" ht="15">
      <c r="A366" s="84" t="s">
        <v>1614</v>
      </c>
      <c r="B366" s="84" t="s">
        <v>1881</v>
      </c>
      <c r="C366" s="84">
        <v>67</v>
      </c>
      <c r="D366" s="118">
        <v>0.003627883822873429</v>
      </c>
      <c r="E366" s="118">
        <v>1.732513780407373</v>
      </c>
      <c r="F366" s="84" t="s">
        <v>1462</v>
      </c>
      <c r="G366" s="84" t="b">
        <v>0</v>
      </c>
      <c r="H366" s="84" t="b">
        <v>0</v>
      </c>
      <c r="I366" s="84" t="b">
        <v>0</v>
      </c>
      <c r="J366" s="84" t="b">
        <v>0</v>
      </c>
      <c r="K366" s="84" t="b">
        <v>0</v>
      </c>
      <c r="L366" s="84" t="b">
        <v>0</v>
      </c>
    </row>
    <row r="367" spans="1:12" ht="15">
      <c r="A367" s="84" t="s">
        <v>1586</v>
      </c>
      <c r="B367" s="84" t="s">
        <v>1603</v>
      </c>
      <c r="C367" s="84">
        <v>65</v>
      </c>
      <c r="D367" s="118">
        <v>0.003752848047957387</v>
      </c>
      <c r="E367" s="118">
        <v>1.341874700703642</v>
      </c>
      <c r="F367" s="84" t="s">
        <v>1462</v>
      </c>
      <c r="G367" s="84" t="b">
        <v>0</v>
      </c>
      <c r="H367" s="84" t="b">
        <v>0</v>
      </c>
      <c r="I367" s="84" t="b">
        <v>0</v>
      </c>
      <c r="J367" s="84" t="b">
        <v>0</v>
      </c>
      <c r="K367" s="84" t="b">
        <v>0</v>
      </c>
      <c r="L367" s="84" t="b">
        <v>0</v>
      </c>
    </row>
    <row r="368" spans="1:12" ht="15">
      <c r="A368" s="84" t="s">
        <v>1601</v>
      </c>
      <c r="B368" s="84" t="s">
        <v>1583</v>
      </c>
      <c r="C368" s="84">
        <v>65</v>
      </c>
      <c r="D368" s="118">
        <v>0.007507546987868831</v>
      </c>
      <c r="E368" s="118">
        <v>0.24438417756535097</v>
      </c>
      <c r="F368" s="84" t="s">
        <v>1462</v>
      </c>
      <c r="G368" s="84" t="b">
        <v>0</v>
      </c>
      <c r="H368" s="84" t="b">
        <v>0</v>
      </c>
      <c r="I368" s="84" t="b">
        <v>0</v>
      </c>
      <c r="J368" s="84" t="b">
        <v>0</v>
      </c>
      <c r="K368" s="84" t="b">
        <v>0</v>
      </c>
      <c r="L368" s="84" t="b">
        <v>0</v>
      </c>
    </row>
    <row r="369" spans="1:12" ht="15">
      <c r="A369" s="84" t="s">
        <v>1585</v>
      </c>
      <c r="B369" s="84" t="s">
        <v>1600</v>
      </c>
      <c r="C369" s="84">
        <v>39</v>
      </c>
      <c r="D369" s="118">
        <v>0.004504528192721299</v>
      </c>
      <c r="E369" s="118">
        <v>1.5332827178434292</v>
      </c>
      <c r="F369" s="84" t="s">
        <v>1462</v>
      </c>
      <c r="G369" s="84" t="b">
        <v>0</v>
      </c>
      <c r="H369" s="84" t="b">
        <v>0</v>
      </c>
      <c r="I369" s="84" t="b">
        <v>0</v>
      </c>
      <c r="J369" s="84" t="b">
        <v>0</v>
      </c>
      <c r="K369" s="84" t="b">
        <v>0</v>
      </c>
      <c r="L369" s="84" t="b">
        <v>0</v>
      </c>
    </row>
    <row r="370" spans="1:12" ht="15">
      <c r="A370" s="84" t="s">
        <v>1600</v>
      </c>
      <c r="B370" s="84" t="s">
        <v>1583</v>
      </c>
      <c r="C370" s="84">
        <v>39</v>
      </c>
      <c r="D370" s="118">
        <v>0.004504528192721299</v>
      </c>
      <c r="E370" s="118">
        <v>0.32356542361297586</v>
      </c>
      <c r="F370" s="84" t="s">
        <v>1462</v>
      </c>
      <c r="G370" s="84" t="b">
        <v>0</v>
      </c>
      <c r="H370" s="84" t="b">
        <v>0</v>
      </c>
      <c r="I370" s="84" t="b">
        <v>0</v>
      </c>
      <c r="J370" s="84" t="b">
        <v>0</v>
      </c>
      <c r="K370" s="84" t="b">
        <v>0</v>
      </c>
      <c r="L370" s="84" t="b">
        <v>0</v>
      </c>
    </row>
    <row r="371" spans="1:12" ht="15">
      <c r="A371" s="84" t="s">
        <v>1583</v>
      </c>
      <c r="B371" s="84" t="s">
        <v>1882</v>
      </c>
      <c r="C371" s="84">
        <v>39</v>
      </c>
      <c r="D371" s="118">
        <v>0.004504528192721299</v>
      </c>
      <c r="E371" s="118">
        <v>0.32993162499926404</v>
      </c>
      <c r="F371" s="84" t="s">
        <v>1462</v>
      </c>
      <c r="G371" s="84" t="b">
        <v>0</v>
      </c>
      <c r="H371" s="84" t="b">
        <v>0</v>
      </c>
      <c r="I371" s="84" t="b">
        <v>0</v>
      </c>
      <c r="J371" s="84" t="b">
        <v>0</v>
      </c>
      <c r="K371" s="84" t="b">
        <v>0</v>
      </c>
      <c r="L371" s="84" t="b">
        <v>0</v>
      </c>
    </row>
    <row r="372" spans="1:12" ht="15">
      <c r="A372" s="84" t="s">
        <v>1882</v>
      </c>
      <c r="B372" s="84" t="s">
        <v>1584</v>
      </c>
      <c r="C372" s="84">
        <v>39</v>
      </c>
      <c r="D372" s="118">
        <v>0.004504528192721299</v>
      </c>
      <c r="E372" s="118">
        <v>1.0480435729015871</v>
      </c>
      <c r="F372" s="84" t="s">
        <v>1462</v>
      </c>
      <c r="G372" s="84" t="b">
        <v>0</v>
      </c>
      <c r="H372" s="84" t="b">
        <v>0</v>
      </c>
      <c r="I372" s="84" t="b">
        <v>0</v>
      </c>
      <c r="J372" s="84" t="b">
        <v>0</v>
      </c>
      <c r="K372" s="84" t="b">
        <v>0</v>
      </c>
      <c r="L372" s="84" t="b">
        <v>0</v>
      </c>
    </row>
    <row r="373" spans="1:12" ht="15">
      <c r="A373" s="84" t="s">
        <v>1586</v>
      </c>
      <c r="B373" s="84" t="s">
        <v>260</v>
      </c>
      <c r="C373" s="84">
        <v>36</v>
      </c>
      <c r="D373" s="118">
        <v>0.004494072164042811</v>
      </c>
      <c r="E373" s="118">
        <v>1.5542672093255567</v>
      </c>
      <c r="F373" s="84" t="s">
        <v>1462</v>
      </c>
      <c r="G373" s="84" t="b">
        <v>0</v>
      </c>
      <c r="H373" s="84" t="b">
        <v>0</v>
      </c>
      <c r="I373" s="84" t="b">
        <v>0</v>
      </c>
      <c r="J373" s="84" t="b">
        <v>0</v>
      </c>
      <c r="K373" s="84" t="b">
        <v>0</v>
      </c>
      <c r="L373" s="84" t="b">
        <v>0</v>
      </c>
    </row>
    <row r="374" spans="1:12" ht="15">
      <c r="A374" s="84" t="s">
        <v>260</v>
      </c>
      <c r="B374" s="84" t="s">
        <v>259</v>
      </c>
      <c r="C374" s="84">
        <v>36</v>
      </c>
      <c r="D374" s="118">
        <v>0.004494072164042811</v>
      </c>
      <c r="E374" s="118">
        <v>2.002286082340912</v>
      </c>
      <c r="F374" s="84" t="s">
        <v>1462</v>
      </c>
      <c r="G374" s="84" t="b">
        <v>0</v>
      </c>
      <c r="H374" s="84" t="b">
        <v>0</v>
      </c>
      <c r="I374" s="84" t="b">
        <v>0</v>
      </c>
      <c r="J374" s="84" t="b">
        <v>0</v>
      </c>
      <c r="K374" s="84" t="b">
        <v>0</v>
      </c>
      <c r="L374" s="84" t="b">
        <v>0</v>
      </c>
    </row>
    <row r="375" spans="1:12" ht="15">
      <c r="A375" s="84" t="s">
        <v>259</v>
      </c>
      <c r="B375" s="84" t="s">
        <v>1603</v>
      </c>
      <c r="C375" s="84">
        <v>36</v>
      </c>
      <c r="D375" s="118">
        <v>0.004494072164042811</v>
      </c>
      <c r="E375" s="118">
        <v>1.5332827178434292</v>
      </c>
      <c r="F375" s="84" t="s">
        <v>1462</v>
      </c>
      <c r="G375" s="84" t="b">
        <v>0</v>
      </c>
      <c r="H375" s="84" t="b">
        <v>0</v>
      </c>
      <c r="I375" s="84" t="b">
        <v>0</v>
      </c>
      <c r="J375" s="84" t="b">
        <v>0</v>
      </c>
      <c r="K375" s="84" t="b">
        <v>0</v>
      </c>
      <c r="L375" s="84" t="b">
        <v>0</v>
      </c>
    </row>
    <row r="376" spans="1:12" ht="15">
      <c r="A376" s="84" t="s">
        <v>1884</v>
      </c>
      <c r="B376" s="84" t="s">
        <v>1583</v>
      </c>
      <c r="C376" s="84">
        <v>35</v>
      </c>
      <c r="D376" s="118">
        <v>0.0063793855098471025</v>
      </c>
      <c r="E376" s="118">
        <v>0.28784987134644135</v>
      </c>
      <c r="F376" s="84" t="s">
        <v>1462</v>
      </c>
      <c r="G376" s="84" t="b">
        <v>0</v>
      </c>
      <c r="H376" s="84" t="b">
        <v>0</v>
      </c>
      <c r="I376" s="84" t="b">
        <v>0</v>
      </c>
      <c r="J376" s="84" t="b">
        <v>0</v>
      </c>
      <c r="K376" s="84" t="b">
        <v>0</v>
      </c>
      <c r="L376" s="84" t="b">
        <v>0</v>
      </c>
    </row>
    <row r="377" spans="1:12" ht="15">
      <c r="A377" s="84" t="s">
        <v>1583</v>
      </c>
      <c r="B377" s="84" t="s">
        <v>1587</v>
      </c>
      <c r="C377" s="84">
        <v>21</v>
      </c>
      <c r="D377" s="118">
        <v>0.003941560174827174</v>
      </c>
      <c r="E377" s="118">
        <v>-0.35217045404945924</v>
      </c>
      <c r="F377" s="84" t="s">
        <v>1462</v>
      </c>
      <c r="G377" s="84" t="b">
        <v>0</v>
      </c>
      <c r="H377" s="84" t="b">
        <v>0</v>
      </c>
      <c r="I377" s="84" t="b">
        <v>0</v>
      </c>
      <c r="J377" s="84" t="b">
        <v>0</v>
      </c>
      <c r="K377" s="84" t="b">
        <v>0</v>
      </c>
      <c r="L377" s="84" t="b">
        <v>0</v>
      </c>
    </row>
    <row r="378" spans="1:12" ht="15">
      <c r="A378" s="84" t="s">
        <v>1583</v>
      </c>
      <c r="B378" s="84" t="s">
        <v>1884</v>
      </c>
      <c r="C378" s="84">
        <v>18</v>
      </c>
      <c r="D378" s="118">
        <v>0.0042296194256312035</v>
      </c>
      <c r="E378" s="118">
        <v>0.17023078213175222</v>
      </c>
      <c r="F378" s="84" t="s">
        <v>1462</v>
      </c>
      <c r="G378" s="84" t="b">
        <v>0</v>
      </c>
      <c r="H378" s="84" t="b">
        <v>0</v>
      </c>
      <c r="I378" s="84" t="b">
        <v>0</v>
      </c>
      <c r="J378" s="84" t="b">
        <v>0</v>
      </c>
      <c r="K378" s="84" t="b">
        <v>0</v>
      </c>
      <c r="L378" s="84" t="b">
        <v>0</v>
      </c>
    </row>
    <row r="379" spans="1:12" ht="15">
      <c r="A379" s="84" t="s">
        <v>1885</v>
      </c>
      <c r="B379" s="84" t="s">
        <v>1583</v>
      </c>
      <c r="C379" s="84">
        <v>15</v>
      </c>
      <c r="D379" s="118">
        <v>0.00352468285469267</v>
      </c>
      <c r="E379" s="118">
        <v>0.24438417756535102</v>
      </c>
      <c r="F379" s="84" t="s">
        <v>1462</v>
      </c>
      <c r="G379" s="84" t="b">
        <v>0</v>
      </c>
      <c r="H379" s="84" t="b">
        <v>0</v>
      </c>
      <c r="I379" s="84" t="b">
        <v>0</v>
      </c>
      <c r="J379" s="84" t="b">
        <v>0</v>
      </c>
      <c r="K379" s="84" t="b">
        <v>0</v>
      </c>
      <c r="L379" s="84" t="b">
        <v>0</v>
      </c>
    </row>
    <row r="380" spans="1:12" ht="15">
      <c r="A380" s="84" t="s">
        <v>1583</v>
      </c>
      <c r="B380" s="84" t="s">
        <v>1885</v>
      </c>
      <c r="C380" s="84">
        <v>13</v>
      </c>
      <c r="D380" s="118">
        <v>0.003167077687411471</v>
      </c>
      <c r="E380" s="118">
        <v>0.18860247220279477</v>
      </c>
      <c r="F380" s="84" t="s">
        <v>1462</v>
      </c>
      <c r="G380" s="84" t="b">
        <v>0</v>
      </c>
      <c r="H380" s="84" t="b">
        <v>0</v>
      </c>
      <c r="I380" s="84" t="b">
        <v>0</v>
      </c>
      <c r="J380" s="84" t="b">
        <v>0</v>
      </c>
      <c r="K380" s="84" t="b">
        <v>0</v>
      </c>
      <c r="L380" s="84" t="b">
        <v>0</v>
      </c>
    </row>
    <row r="381" spans="1:12" ht="15">
      <c r="A381" s="84" t="s">
        <v>1584</v>
      </c>
      <c r="B381" s="84" t="s">
        <v>1584</v>
      </c>
      <c r="C381" s="84">
        <v>12</v>
      </c>
      <c r="D381" s="118">
        <v>0.0034380669912909122</v>
      </c>
      <c r="E381" s="118">
        <v>-0.3833201912574</v>
      </c>
      <c r="F381" s="84" t="s">
        <v>1462</v>
      </c>
      <c r="G381" s="84" t="b">
        <v>0</v>
      </c>
      <c r="H381" s="84" t="b">
        <v>0</v>
      </c>
      <c r="I381" s="84" t="b">
        <v>0</v>
      </c>
      <c r="J381" s="84" t="b">
        <v>0</v>
      </c>
      <c r="K381" s="84" t="b">
        <v>0</v>
      </c>
      <c r="L381" s="84" t="b">
        <v>0</v>
      </c>
    </row>
    <row r="382" spans="1:12" ht="15">
      <c r="A382" s="84" t="s">
        <v>1601</v>
      </c>
      <c r="B382" s="84" t="s">
        <v>1584</v>
      </c>
      <c r="C382" s="84">
        <v>12</v>
      </c>
      <c r="D382" s="118">
        <v>0.0030354717068388185</v>
      </c>
      <c r="E382" s="118">
        <v>0.23513021625873168</v>
      </c>
      <c r="F382" s="84" t="s">
        <v>1462</v>
      </c>
      <c r="G382" s="84" t="b">
        <v>0</v>
      </c>
      <c r="H382" s="84" t="b">
        <v>0</v>
      </c>
      <c r="I382" s="84" t="b">
        <v>0</v>
      </c>
      <c r="J382" s="84" t="b">
        <v>0</v>
      </c>
      <c r="K382" s="84" t="b">
        <v>0</v>
      </c>
      <c r="L382" s="84" t="b">
        <v>0</v>
      </c>
    </row>
    <row r="383" spans="1:12" ht="15">
      <c r="A383" s="84" t="s">
        <v>1584</v>
      </c>
      <c r="B383" s="84" t="s">
        <v>1587</v>
      </c>
      <c r="C383" s="84">
        <v>10</v>
      </c>
      <c r="D383" s="118">
        <v>0.0027421839395003708</v>
      </c>
      <c r="E383" s="118">
        <v>0.04372219911894469</v>
      </c>
      <c r="F383" s="84" t="s">
        <v>1462</v>
      </c>
      <c r="G383" s="84" t="b">
        <v>0</v>
      </c>
      <c r="H383" s="84" t="b">
        <v>0</v>
      </c>
      <c r="I383" s="84" t="b">
        <v>0</v>
      </c>
      <c r="J383" s="84" t="b">
        <v>0</v>
      </c>
      <c r="K383" s="84" t="b">
        <v>0</v>
      </c>
      <c r="L383" s="84" t="b">
        <v>0</v>
      </c>
    </row>
    <row r="384" spans="1:12" ht="15">
      <c r="A384" s="84" t="s">
        <v>1889</v>
      </c>
      <c r="B384" s="84" t="s">
        <v>1587</v>
      </c>
      <c r="C384" s="84">
        <v>7</v>
      </c>
      <c r="D384" s="118">
        <v>0.002210697855367822</v>
      </c>
      <c r="E384" s="118">
        <v>1.5542672093255567</v>
      </c>
      <c r="F384" s="84" t="s">
        <v>1462</v>
      </c>
      <c r="G384" s="84" t="b">
        <v>0</v>
      </c>
      <c r="H384" s="84" t="b">
        <v>0</v>
      </c>
      <c r="I384" s="84" t="b">
        <v>0</v>
      </c>
      <c r="J384" s="84" t="b">
        <v>0</v>
      </c>
      <c r="K384" s="84" t="b">
        <v>0</v>
      </c>
      <c r="L384" s="84" t="b">
        <v>0</v>
      </c>
    </row>
    <row r="385" spans="1:12" ht="15">
      <c r="A385" s="84" t="s">
        <v>1583</v>
      </c>
      <c r="B385" s="84" t="s">
        <v>1890</v>
      </c>
      <c r="C385" s="84">
        <v>7</v>
      </c>
      <c r="D385" s="118">
        <v>0.0026675362927480748</v>
      </c>
      <c r="E385" s="118">
        <v>0.2719396780215773</v>
      </c>
      <c r="F385" s="84" t="s">
        <v>1462</v>
      </c>
      <c r="G385" s="84" t="b">
        <v>0</v>
      </c>
      <c r="H385" s="84" t="b">
        <v>0</v>
      </c>
      <c r="I385" s="84" t="b">
        <v>0</v>
      </c>
      <c r="J385" s="84" t="b">
        <v>0</v>
      </c>
      <c r="K385" s="84" t="b">
        <v>0</v>
      </c>
      <c r="L385" s="84" t="b">
        <v>0</v>
      </c>
    </row>
    <row r="386" spans="1:12" ht="15">
      <c r="A386" s="84" t="s">
        <v>1901</v>
      </c>
      <c r="B386" s="84" t="s">
        <v>1902</v>
      </c>
      <c r="C386" s="84">
        <v>6</v>
      </c>
      <c r="D386" s="118">
        <v>0.002002746587571903</v>
      </c>
      <c r="E386" s="118">
        <v>2.7804373327245555</v>
      </c>
      <c r="F386" s="84" t="s">
        <v>1462</v>
      </c>
      <c r="G386" s="84" t="b">
        <v>0</v>
      </c>
      <c r="H386" s="84" t="b">
        <v>0</v>
      </c>
      <c r="I386" s="84" t="b">
        <v>0</v>
      </c>
      <c r="J386" s="84" t="b">
        <v>0</v>
      </c>
      <c r="K386" s="84" t="b">
        <v>0</v>
      </c>
      <c r="L386" s="84" t="b">
        <v>0</v>
      </c>
    </row>
    <row r="387" spans="1:12" ht="15">
      <c r="A387" s="84" t="s">
        <v>1902</v>
      </c>
      <c r="B387" s="84" t="s">
        <v>1903</v>
      </c>
      <c r="C387" s="84">
        <v>6</v>
      </c>
      <c r="D387" s="118">
        <v>0.002002746587571903</v>
      </c>
      <c r="E387" s="118">
        <v>2.7804373327245555</v>
      </c>
      <c r="F387" s="84" t="s">
        <v>1462</v>
      </c>
      <c r="G387" s="84" t="b">
        <v>0</v>
      </c>
      <c r="H387" s="84" t="b">
        <v>0</v>
      </c>
      <c r="I387" s="84" t="b">
        <v>0</v>
      </c>
      <c r="J387" s="84" t="b">
        <v>0</v>
      </c>
      <c r="K387" s="84" t="b">
        <v>0</v>
      </c>
      <c r="L387" s="84" t="b">
        <v>0</v>
      </c>
    </row>
    <row r="388" spans="1:12" ht="15">
      <c r="A388" s="84" t="s">
        <v>1903</v>
      </c>
      <c r="B388" s="84" t="s">
        <v>1883</v>
      </c>
      <c r="C388" s="84">
        <v>6</v>
      </c>
      <c r="D388" s="118">
        <v>0.002002746587571903</v>
      </c>
      <c r="E388" s="118">
        <v>1.9675239760817</v>
      </c>
      <c r="F388" s="84" t="s">
        <v>1462</v>
      </c>
      <c r="G388" s="84" t="b">
        <v>0</v>
      </c>
      <c r="H388" s="84" t="b">
        <v>0</v>
      </c>
      <c r="I388" s="84" t="b">
        <v>0</v>
      </c>
      <c r="J388" s="84" t="b">
        <v>0</v>
      </c>
      <c r="K388" s="84" t="b">
        <v>0</v>
      </c>
      <c r="L388" s="84" t="b">
        <v>0</v>
      </c>
    </row>
    <row r="389" spans="1:12" ht="15">
      <c r="A389" s="84" t="s">
        <v>1883</v>
      </c>
      <c r="B389" s="84" t="s">
        <v>1907</v>
      </c>
      <c r="C389" s="84">
        <v>5</v>
      </c>
      <c r="D389" s="118">
        <v>0.0017752675815439303</v>
      </c>
      <c r="E389" s="118">
        <v>1.9675239760817</v>
      </c>
      <c r="F389" s="84" t="s">
        <v>1462</v>
      </c>
      <c r="G389" s="84" t="b">
        <v>0</v>
      </c>
      <c r="H389" s="84" t="b">
        <v>0</v>
      </c>
      <c r="I389" s="84" t="b">
        <v>0</v>
      </c>
      <c r="J389" s="84" t="b">
        <v>0</v>
      </c>
      <c r="K389" s="84" t="b">
        <v>0</v>
      </c>
      <c r="L389" s="84" t="b">
        <v>0</v>
      </c>
    </row>
    <row r="390" spans="1:12" ht="15">
      <c r="A390" s="84" t="s">
        <v>1907</v>
      </c>
      <c r="B390" s="84" t="s">
        <v>1908</v>
      </c>
      <c r="C390" s="84">
        <v>5</v>
      </c>
      <c r="D390" s="118">
        <v>0.0017752675815439303</v>
      </c>
      <c r="E390" s="118">
        <v>2.8596185787721806</v>
      </c>
      <c r="F390" s="84" t="s">
        <v>1462</v>
      </c>
      <c r="G390" s="84" t="b">
        <v>0</v>
      </c>
      <c r="H390" s="84" t="b">
        <v>0</v>
      </c>
      <c r="I390" s="84" t="b">
        <v>0</v>
      </c>
      <c r="J390" s="84" t="b">
        <v>0</v>
      </c>
      <c r="K390" s="84" t="b">
        <v>0</v>
      </c>
      <c r="L390" s="84" t="b">
        <v>0</v>
      </c>
    </row>
    <row r="391" spans="1:12" ht="15">
      <c r="A391" s="84" t="s">
        <v>1908</v>
      </c>
      <c r="B391" s="84" t="s">
        <v>1909</v>
      </c>
      <c r="C391" s="84">
        <v>5</v>
      </c>
      <c r="D391" s="118">
        <v>0.0017752675815439303</v>
      </c>
      <c r="E391" s="118">
        <v>2.8596185787721806</v>
      </c>
      <c r="F391" s="84" t="s">
        <v>1462</v>
      </c>
      <c r="G391" s="84" t="b">
        <v>0</v>
      </c>
      <c r="H391" s="84" t="b">
        <v>0</v>
      </c>
      <c r="I391" s="84" t="b">
        <v>0</v>
      </c>
      <c r="J391" s="84" t="b">
        <v>0</v>
      </c>
      <c r="K391" s="84" t="b">
        <v>0</v>
      </c>
      <c r="L391" s="84" t="b">
        <v>0</v>
      </c>
    </row>
    <row r="392" spans="1:12" ht="15">
      <c r="A392" s="84" t="s">
        <v>1913</v>
      </c>
      <c r="B392" s="84" t="s">
        <v>1583</v>
      </c>
      <c r="C392" s="84">
        <v>5</v>
      </c>
      <c r="D392" s="118">
        <v>0.0017752675815439303</v>
      </c>
      <c r="E392" s="118">
        <v>0.3235654236129759</v>
      </c>
      <c r="F392" s="84" t="s">
        <v>1462</v>
      </c>
      <c r="G392" s="84" t="b">
        <v>0</v>
      </c>
      <c r="H392" s="84" t="b">
        <v>0</v>
      </c>
      <c r="I392" s="84" t="b">
        <v>0</v>
      </c>
      <c r="J392" s="84" t="b">
        <v>0</v>
      </c>
      <c r="K392" s="84" t="b">
        <v>0</v>
      </c>
      <c r="L392" s="84" t="b">
        <v>0</v>
      </c>
    </row>
    <row r="393" spans="1:12" ht="15">
      <c r="A393" s="84" t="s">
        <v>1890</v>
      </c>
      <c r="B393" s="84" t="s">
        <v>1583</v>
      </c>
      <c r="C393" s="84">
        <v>5</v>
      </c>
      <c r="D393" s="118">
        <v>0.0017752675815439303</v>
      </c>
      <c r="E393" s="118">
        <v>0.0682929185096697</v>
      </c>
      <c r="F393" s="84" t="s">
        <v>1462</v>
      </c>
      <c r="G393" s="84" t="b">
        <v>0</v>
      </c>
      <c r="H393" s="84" t="b">
        <v>0</v>
      </c>
      <c r="I393" s="84" t="b">
        <v>0</v>
      </c>
      <c r="J393" s="84" t="b">
        <v>0</v>
      </c>
      <c r="K393" s="84" t="b">
        <v>0</v>
      </c>
      <c r="L393" s="84" t="b">
        <v>0</v>
      </c>
    </row>
    <row r="394" spans="1:12" ht="15">
      <c r="A394" s="84" t="s">
        <v>1912</v>
      </c>
      <c r="B394" s="84" t="s">
        <v>1583</v>
      </c>
      <c r="C394" s="84">
        <v>5</v>
      </c>
      <c r="D394" s="118">
        <v>0.0017752675815439303</v>
      </c>
      <c r="E394" s="118">
        <v>0.3235654236129759</v>
      </c>
      <c r="F394" s="84" t="s">
        <v>1462</v>
      </c>
      <c r="G394" s="84" t="b">
        <v>0</v>
      </c>
      <c r="H394" s="84" t="b">
        <v>0</v>
      </c>
      <c r="I394" s="84" t="b">
        <v>0</v>
      </c>
      <c r="J394" s="84" t="b">
        <v>0</v>
      </c>
      <c r="K394" s="84" t="b">
        <v>0</v>
      </c>
      <c r="L394" s="84" t="b">
        <v>0</v>
      </c>
    </row>
    <row r="395" spans="1:12" ht="15">
      <c r="A395" s="84" t="s">
        <v>1931</v>
      </c>
      <c r="B395" s="84" t="s">
        <v>1587</v>
      </c>
      <c r="C395" s="84">
        <v>4</v>
      </c>
      <c r="D395" s="118">
        <v>0.0015243064529989</v>
      </c>
      <c r="E395" s="118">
        <v>1.5542672093255567</v>
      </c>
      <c r="F395" s="84" t="s">
        <v>1462</v>
      </c>
      <c r="G395" s="84" t="b">
        <v>0</v>
      </c>
      <c r="H395" s="84" t="b">
        <v>0</v>
      </c>
      <c r="I395" s="84" t="b">
        <v>0</v>
      </c>
      <c r="J395" s="84" t="b">
        <v>0</v>
      </c>
      <c r="K395" s="84" t="b">
        <v>0</v>
      </c>
      <c r="L395" s="84" t="b">
        <v>0</v>
      </c>
    </row>
    <row r="396" spans="1:12" ht="15">
      <c r="A396" s="84" t="s">
        <v>1584</v>
      </c>
      <c r="B396" s="84" t="s">
        <v>1885</v>
      </c>
      <c r="C396" s="84">
        <v>4</v>
      </c>
      <c r="D396" s="118">
        <v>0.0015243064529989</v>
      </c>
      <c r="E396" s="118">
        <v>0.39483105912624356</v>
      </c>
      <c r="F396" s="84" t="s">
        <v>1462</v>
      </c>
      <c r="G396" s="84" t="b">
        <v>0</v>
      </c>
      <c r="H396" s="84" t="b">
        <v>0</v>
      </c>
      <c r="I396" s="84" t="b">
        <v>0</v>
      </c>
      <c r="J396" s="84" t="b">
        <v>0</v>
      </c>
      <c r="K396" s="84" t="b">
        <v>0</v>
      </c>
      <c r="L396" s="84" t="b">
        <v>0</v>
      </c>
    </row>
    <row r="397" spans="1:12" ht="15">
      <c r="A397" s="84" t="s">
        <v>1910</v>
      </c>
      <c r="B397" s="84" t="s">
        <v>1911</v>
      </c>
      <c r="C397" s="84">
        <v>4</v>
      </c>
      <c r="D397" s="118">
        <v>0.0015243064529989</v>
      </c>
      <c r="E397" s="118">
        <v>2.8596185787721806</v>
      </c>
      <c r="F397" s="84" t="s">
        <v>1462</v>
      </c>
      <c r="G397" s="84" t="b">
        <v>0</v>
      </c>
      <c r="H397" s="84" t="b">
        <v>0</v>
      </c>
      <c r="I397" s="84" t="b">
        <v>0</v>
      </c>
      <c r="J397" s="84" t="b">
        <v>0</v>
      </c>
      <c r="K397" s="84" t="b">
        <v>0</v>
      </c>
      <c r="L397" s="84" t="b">
        <v>0</v>
      </c>
    </row>
    <row r="398" spans="1:12" ht="15">
      <c r="A398" s="84" t="s">
        <v>1935</v>
      </c>
      <c r="B398" s="84" t="s">
        <v>1587</v>
      </c>
      <c r="C398" s="84">
        <v>3</v>
      </c>
      <c r="D398" s="118">
        <v>0.0012438786608621984</v>
      </c>
      <c r="E398" s="118">
        <v>1.5542672093255567</v>
      </c>
      <c r="F398" s="84" t="s">
        <v>1462</v>
      </c>
      <c r="G398" s="84" t="b">
        <v>0</v>
      </c>
      <c r="H398" s="84" t="b">
        <v>0</v>
      </c>
      <c r="I398" s="84" t="b">
        <v>0</v>
      </c>
      <c r="J398" s="84" t="b">
        <v>0</v>
      </c>
      <c r="K398" s="84" t="b">
        <v>0</v>
      </c>
      <c r="L398" s="84" t="b">
        <v>0</v>
      </c>
    </row>
    <row r="399" spans="1:12" ht="15">
      <c r="A399" s="84" t="s">
        <v>1883</v>
      </c>
      <c r="B399" s="84" t="s">
        <v>1943</v>
      </c>
      <c r="C399" s="84">
        <v>3</v>
      </c>
      <c r="D399" s="118">
        <v>0.0012438786608621984</v>
      </c>
      <c r="E399" s="118">
        <v>1.9675239760817</v>
      </c>
      <c r="F399" s="84" t="s">
        <v>1462</v>
      </c>
      <c r="G399" s="84" t="b">
        <v>0</v>
      </c>
      <c r="H399" s="84" t="b">
        <v>0</v>
      </c>
      <c r="I399" s="84" t="b">
        <v>0</v>
      </c>
      <c r="J399" s="84" t="b">
        <v>0</v>
      </c>
      <c r="K399" s="84" t="b">
        <v>0</v>
      </c>
      <c r="L399" s="84" t="b">
        <v>0</v>
      </c>
    </row>
    <row r="400" spans="1:12" ht="15">
      <c r="A400" s="84" t="s">
        <v>1909</v>
      </c>
      <c r="B400" s="84" t="s">
        <v>1587</v>
      </c>
      <c r="C400" s="84">
        <v>3</v>
      </c>
      <c r="D400" s="118">
        <v>0.0012438786608621984</v>
      </c>
      <c r="E400" s="118">
        <v>1.3324184597092004</v>
      </c>
      <c r="F400" s="84" t="s">
        <v>1462</v>
      </c>
      <c r="G400" s="84" t="b">
        <v>0</v>
      </c>
      <c r="H400" s="84" t="b">
        <v>0</v>
      </c>
      <c r="I400" s="84" t="b">
        <v>0</v>
      </c>
      <c r="J400" s="84" t="b">
        <v>0</v>
      </c>
      <c r="K400" s="84" t="b">
        <v>0</v>
      </c>
      <c r="L400" s="84" t="b">
        <v>0</v>
      </c>
    </row>
    <row r="401" spans="1:12" ht="15">
      <c r="A401" s="84" t="s">
        <v>1928</v>
      </c>
      <c r="B401" s="84" t="s">
        <v>1587</v>
      </c>
      <c r="C401" s="84">
        <v>3</v>
      </c>
      <c r="D401" s="118">
        <v>0.0012438786608621984</v>
      </c>
      <c r="E401" s="118">
        <v>1.4293284727172568</v>
      </c>
      <c r="F401" s="84" t="s">
        <v>1462</v>
      </c>
      <c r="G401" s="84" t="b">
        <v>0</v>
      </c>
      <c r="H401" s="84" t="b">
        <v>0</v>
      </c>
      <c r="I401" s="84" t="b">
        <v>0</v>
      </c>
      <c r="J401" s="84" t="b">
        <v>0</v>
      </c>
      <c r="K401" s="84" t="b">
        <v>0</v>
      </c>
      <c r="L401" s="84" t="b">
        <v>0</v>
      </c>
    </row>
    <row r="402" spans="1:12" ht="15">
      <c r="A402" s="84" t="s">
        <v>1930</v>
      </c>
      <c r="B402" s="84" t="s">
        <v>1587</v>
      </c>
      <c r="C402" s="84">
        <v>3</v>
      </c>
      <c r="D402" s="118">
        <v>0.0012438786608621984</v>
      </c>
      <c r="E402" s="118">
        <v>1.4293284727172568</v>
      </c>
      <c r="F402" s="84" t="s">
        <v>1462</v>
      </c>
      <c r="G402" s="84" t="b">
        <v>0</v>
      </c>
      <c r="H402" s="84" t="b">
        <v>0</v>
      </c>
      <c r="I402" s="84" t="b">
        <v>0</v>
      </c>
      <c r="J402" s="84" t="b">
        <v>0</v>
      </c>
      <c r="K402" s="84" t="b">
        <v>0</v>
      </c>
      <c r="L402" s="84" t="b">
        <v>0</v>
      </c>
    </row>
    <row r="403" spans="1:12" ht="15">
      <c r="A403" s="84" t="s">
        <v>1938</v>
      </c>
      <c r="B403" s="84" t="s">
        <v>1587</v>
      </c>
      <c r="C403" s="84">
        <v>3</v>
      </c>
      <c r="D403" s="118">
        <v>0.0012438786608621984</v>
      </c>
      <c r="E403" s="118">
        <v>1.5542672093255567</v>
      </c>
      <c r="F403" s="84" t="s">
        <v>1462</v>
      </c>
      <c r="G403" s="84" t="b">
        <v>0</v>
      </c>
      <c r="H403" s="84" t="b">
        <v>0</v>
      </c>
      <c r="I403" s="84" t="b">
        <v>0</v>
      </c>
      <c r="J403" s="84" t="b">
        <v>0</v>
      </c>
      <c r="K403" s="84" t="b">
        <v>0</v>
      </c>
      <c r="L403" s="84" t="b">
        <v>0</v>
      </c>
    </row>
    <row r="404" spans="1:12" ht="15">
      <c r="A404" s="84" t="s">
        <v>1584</v>
      </c>
      <c r="B404" s="84" t="s">
        <v>1884</v>
      </c>
      <c r="C404" s="84">
        <v>3</v>
      </c>
      <c r="D404" s="118">
        <v>0.0012438786608621984</v>
      </c>
      <c r="E404" s="118">
        <v>0.11019147965043175</v>
      </c>
      <c r="F404" s="84" t="s">
        <v>1462</v>
      </c>
      <c r="G404" s="84" t="b">
        <v>0</v>
      </c>
      <c r="H404" s="84" t="b">
        <v>0</v>
      </c>
      <c r="I404" s="84" t="b">
        <v>0</v>
      </c>
      <c r="J404" s="84" t="b">
        <v>0</v>
      </c>
      <c r="K404" s="84" t="b">
        <v>0</v>
      </c>
      <c r="L404" s="84" t="b">
        <v>0</v>
      </c>
    </row>
    <row r="405" spans="1:12" ht="15">
      <c r="A405" s="84" t="s">
        <v>1584</v>
      </c>
      <c r="B405" s="84" t="s">
        <v>1914</v>
      </c>
      <c r="C405" s="84">
        <v>3</v>
      </c>
      <c r="D405" s="118">
        <v>0.0012438786608621984</v>
      </c>
      <c r="E405" s="118">
        <v>0.8261948232852309</v>
      </c>
      <c r="F405" s="84" t="s">
        <v>1462</v>
      </c>
      <c r="G405" s="84" t="b">
        <v>0</v>
      </c>
      <c r="H405" s="84" t="b">
        <v>0</v>
      </c>
      <c r="I405" s="84" t="b">
        <v>0</v>
      </c>
      <c r="J405" s="84" t="b">
        <v>0</v>
      </c>
      <c r="K405" s="84" t="b">
        <v>0</v>
      </c>
      <c r="L405" s="84" t="b">
        <v>0</v>
      </c>
    </row>
    <row r="406" spans="1:12" ht="15">
      <c r="A406" s="84" t="s">
        <v>1911</v>
      </c>
      <c r="B406" s="84" t="s">
        <v>1583</v>
      </c>
      <c r="C406" s="84">
        <v>3</v>
      </c>
      <c r="D406" s="118">
        <v>0.0012438786608621984</v>
      </c>
      <c r="E406" s="118">
        <v>0.19862668700467595</v>
      </c>
      <c r="F406" s="84" t="s">
        <v>1462</v>
      </c>
      <c r="G406" s="84" t="b">
        <v>0</v>
      </c>
      <c r="H406" s="84" t="b">
        <v>0</v>
      </c>
      <c r="I406" s="84" t="b">
        <v>0</v>
      </c>
      <c r="J406" s="84" t="b">
        <v>0</v>
      </c>
      <c r="K406" s="84" t="b">
        <v>0</v>
      </c>
      <c r="L406" s="84" t="b">
        <v>0</v>
      </c>
    </row>
    <row r="407" spans="1:12" ht="15">
      <c r="A407" s="84" t="s">
        <v>1583</v>
      </c>
      <c r="B407" s="84" t="s">
        <v>1946</v>
      </c>
      <c r="C407" s="84">
        <v>3</v>
      </c>
      <c r="D407" s="118">
        <v>0.0012438786608621984</v>
      </c>
      <c r="E407" s="118">
        <v>0.3299316249992641</v>
      </c>
      <c r="F407" s="84" t="s">
        <v>1462</v>
      </c>
      <c r="G407" s="84" t="b">
        <v>0</v>
      </c>
      <c r="H407" s="84" t="b">
        <v>0</v>
      </c>
      <c r="I407" s="84" t="b">
        <v>0</v>
      </c>
      <c r="J407" s="84" t="b">
        <v>0</v>
      </c>
      <c r="K407" s="84" t="b">
        <v>0</v>
      </c>
      <c r="L407" s="84" t="b">
        <v>0</v>
      </c>
    </row>
    <row r="408" spans="1:12" ht="15">
      <c r="A408" s="84" t="s">
        <v>1946</v>
      </c>
      <c r="B408" s="84" t="s">
        <v>1947</v>
      </c>
      <c r="C408" s="84">
        <v>3</v>
      </c>
      <c r="D408" s="118">
        <v>0.0012438786608621984</v>
      </c>
      <c r="E408" s="118">
        <v>3.0814673283885368</v>
      </c>
      <c r="F408" s="84" t="s">
        <v>1462</v>
      </c>
      <c r="G408" s="84" t="b">
        <v>0</v>
      </c>
      <c r="H408" s="84" t="b">
        <v>0</v>
      </c>
      <c r="I408" s="84" t="b">
        <v>0</v>
      </c>
      <c r="J408" s="84" t="b">
        <v>0</v>
      </c>
      <c r="K408" s="84" t="b">
        <v>0</v>
      </c>
      <c r="L408" s="84" t="b">
        <v>0</v>
      </c>
    </row>
    <row r="409" spans="1:12" ht="15">
      <c r="A409" s="84" t="s">
        <v>1583</v>
      </c>
      <c r="B409" s="84" t="s">
        <v>1912</v>
      </c>
      <c r="C409" s="84">
        <v>3</v>
      </c>
      <c r="D409" s="118">
        <v>0.0012438786608621984</v>
      </c>
      <c r="E409" s="118">
        <v>0.10808287538290777</v>
      </c>
      <c r="F409" s="84" t="s">
        <v>1462</v>
      </c>
      <c r="G409" s="84" t="b">
        <v>0</v>
      </c>
      <c r="H409" s="84" t="b">
        <v>0</v>
      </c>
      <c r="I409" s="84" t="b">
        <v>0</v>
      </c>
      <c r="J409" s="84" t="b">
        <v>0</v>
      </c>
      <c r="K409" s="84" t="b">
        <v>0</v>
      </c>
      <c r="L409" s="84" t="b">
        <v>0</v>
      </c>
    </row>
    <row r="410" spans="1:12" ht="15">
      <c r="A410" s="84" t="s">
        <v>1986</v>
      </c>
      <c r="B410" s="84" t="s">
        <v>1883</v>
      </c>
      <c r="C410" s="84">
        <v>2</v>
      </c>
      <c r="D410" s="118">
        <v>0.0009238234712169478</v>
      </c>
      <c r="E410" s="118">
        <v>1.9675239760817</v>
      </c>
      <c r="F410" s="84" t="s">
        <v>1462</v>
      </c>
      <c r="G410" s="84" t="b">
        <v>0</v>
      </c>
      <c r="H410" s="84" t="b">
        <v>0</v>
      </c>
      <c r="I410" s="84" t="b">
        <v>0</v>
      </c>
      <c r="J410" s="84" t="b">
        <v>0</v>
      </c>
      <c r="K410" s="84" t="b">
        <v>0</v>
      </c>
      <c r="L410" s="84" t="b">
        <v>0</v>
      </c>
    </row>
    <row r="411" spans="1:12" ht="15">
      <c r="A411" s="84" t="s">
        <v>1943</v>
      </c>
      <c r="B411" s="84" t="s">
        <v>1987</v>
      </c>
      <c r="C411" s="84">
        <v>2</v>
      </c>
      <c r="D411" s="118">
        <v>0.0009238234712169478</v>
      </c>
      <c r="E411" s="118">
        <v>3.0814673283885368</v>
      </c>
      <c r="F411" s="84" t="s">
        <v>1462</v>
      </c>
      <c r="G411" s="84" t="b">
        <v>0</v>
      </c>
      <c r="H411" s="84" t="b">
        <v>0</v>
      </c>
      <c r="I411" s="84" t="b">
        <v>0</v>
      </c>
      <c r="J411" s="84" t="b">
        <v>0</v>
      </c>
      <c r="K411" s="84" t="b">
        <v>0</v>
      </c>
      <c r="L411" s="84" t="b">
        <v>0</v>
      </c>
    </row>
    <row r="412" spans="1:12" ht="15">
      <c r="A412" s="84" t="s">
        <v>1987</v>
      </c>
      <c r="B412" s="84" t="s">
        <v>1587</v>
      </c>
      <c r="C412" s="84">
        <v>2</v>
      </c>
      <c r="D412" s="118">
        <v>0.0009238234712169478</v>
      </c>
      <c r="E412" s="118">
        <v>1.5542672093255567</v>
      </c>
      <c r="F412" s="84" t="s">
        <v>1462</v>
      </c>
      <c r="G412" s="84" t="b">
        <v>0</v>
      </c>
      <c r="H412" s="84" t="b">
        <v>0</v>
      </c>
      <c r="I412" s="84" t="b">
        <v>0</v>
      </c>
      <c r="J412" s="84" t="b">
        <v>0</v>
      </c>
      <c r="K412" s="84" t="b">
        <v>0</v>
      </c>
      <c r="L412" s="84" t="b">
        <v>0</v>
      </c>
    </row>
    <row r="413" spans="1:12" ht="15">
      <c r="A413" s="84" t="s">
        <v>1936</v>
      </c>
      <c r="B413" s="84" t="s">
        <v>1906</v>
      </c>
      <c r="C413" s="84">
        <v>2</v>
      </c>
      <c r="D413" s="118">
        <v>0.0009238234712169478</v>
      </c>
      <c r="E413" s="118">
        <v>2.6835273197164993</v>
      </c>
      <c r="F413" s="84" t="s">
        <v>1462</v>
      </c>
      <c r="G413" s="84" t="b">
        <v>0</v>
      </c>
      <c r="H413" s="84" t="b">
        <v>0</v>
      </c>
      <c r="I413" s="84" t="b">
        <v>0</v>
      </c>
      <c r="J413" s="84" t="b">
        <v>0</v>
      </c>
      <c r="K413" s="84" t="b">
        <v>0</v>
      </c>
      <c r="L413" s="84" t="b">
        <v>0</v>
      </c>
    </row>
    <row r="414" spans="1:12" ht="15">
      <c r="A414" s="84" t="s">
        <v>1997</v>
      </c>
      <c r="B414" s="84" t="s">
        <v>1587</v>
      </c>
      <c r="C414" s="84">
        <v>2</v>
      </c>
      <c r="D414" s="118">
        <v>0.0009238234712169478</v>
      </c>
      <c r="E414" s="118">
        <v>1.5542672093255567</v>
      </c>
      <c r="F414" s="84" t="s">
        <v>1462</v>
      </c>
      <c r="G414" s="84" t="b">
        <v>0</v>
      </c>
      <c r="H414" s="84" t="b">
        <v>0</v>
      </c>
      <c r="I414" s="84" t="b">
        <v>0</v>
      </c>
      <c r="J414" s="84" t="b">
        <v>0</v>
      </c>
      <c r="K414" s="84" t="b">
        <v>0</v>
      </c>
      <c r="L414" s="84" t="b">
        <v>0</v>
      </c>
    </row>
    <row r="415" spans="1:12" ht="15">
      <c r="A415" s="84" t="s">
        <v>1982</v>
      </c>
      <c r="B415" s="84" t="s">
        <v>1883</v>
      </c>
      <c r="C415" s="84">
        <v>2</v>
      </c>
      <c r="D415" s="118">
        <v>0.0009238234712169478</v>
      </c>
      <c r="E415" s="118">
        <v>1.9675239760817</v>
      </c>
      <c r="F415" s="84" t="s">
        <v>1462</v>
      </c>
      <c r="G415" s="84" t="b">
        <v>0</v>
      </c>
      <c r="H415" s="84" t="b">
        <v>0</v>
      </c>
      <c r="I415" s="84" t="b">
        <v>0</v>
      </c>
      <c r="J415" s="84" t="b">
        <v>0</v>
      </c>
      <c r="K415" s="84" t="b">
        <v>0</v>
      </c>
      <c r="L415" s="84" t="b">
        <v>0</v>
      </c>
    </row>
    <row r="416" spans="1:12" ht="15">
      <c r="A416" s="84" t="s">
        <v>1883</v>
      </c>
      <c r="B416" s="84" t="s">
        <v>1983</v>
      </c>
      <c r="C416" s="84">
        <v>2</v>
      </c>
      <c r="D416" s="118">
        <v>0.0009238234712169478</v>
      </c>
      <c r="E416" s="118">
        <v>1.9675239760817</v>
      </c>
      <c r="F416" s="84" t="s">
        <v>1462</v>
      </c>
      <c r="G416" s="84" t="b">
        <v>0</v>
      </c>
      <c r="H416" s="84" t="b">
        <v>0</v>
      </c>
      <c r="I416" s="84" t="b">
        <v>0</v>
      </c>
      <c r="J416" s="84" t="b">
        <v>0</v>
      </c>
      <c r="K416" s="84" t="b">
        <v>0</v>
      </c>
      <c r="L416" s="84" t="b">
        <v>0</v>
      </c>
    </row>
    <row r="417" spans="1:12" ht="15">
      <c r="A417" s="84" t="s">
        <v>1976</v>
      </c>
      <c r="B417" s="84" t="s">
        <v>1931</v>
      </c>
      <c r="C417" s="84">
        <v>2</v>
      </c>
      <c r="D417" s="118">
        <v>0.0009238234712169478</v>
      </c>
      <c r="E417" s="118">
        <v>2.956528591780237</v>
      </c>
      <c r="F417" s="84" t="s">
        <v>1462</v>
      </c>
      <c r="G417" s="84" t="b">
        <v>0</v>
      </c>
      <c r="H417" s="84" t="b">
        <v>0</v>
      </c>
      <c r="I417" s="84" t="b">
        <v>0</v>
      </c>
      <c r="J417" s="84" t="b">
        <v>0</v>
      </c>
      <c r="K417" s="84" t="b">
        <v>0</v>
      </c>
      <c r="L417" s="84" t="b">
        <v>0</v>
      </c>
    </row>
    <row r="418" spans="1:12" ht="15">
      <c r="A418" s="84" t="s">
        <v>1979</v>
      </c>
      <c r="B418" s="84" t="s">
        <v>1980</v>
      </c>
      <c r="C418" s="84">
        <v>2</v>
      </c>
      <c r="D418" s="118">
        <v>0.0009238234712169478</v>
      </c>
      <c r="E418" s="118">
        <v>3.257558587444218</v>
      </c>
      <c r="F418" s="84" t="s">
        <v>1462</v>
      </c>
      <c r="G418" s="84" t="b">
        <v>0</v>
      </c>
      <c r="H418" s="84" t="b">
        <v>0</v>
      </c>
      <c r="I418" s="84" t="b">
        <v>0</v>
      </c>
      <c r="J418" s="84" t="b">
        <v>0</v>
      </c>
      <c r="K418" s="84" t="b">
        <v>0</v>
      </c>
      <c r="L418" s="84" t="b">
        <v>0</v>
      </c>
    </row>
    <row r="419" spans="1:12" ht="15">
      <c r="A419" s="84" t="s">
        <v>1980</v>
      </c>
      <c r="B419" s="84" t="s">
        <v>1883</v>
      </c>
      <c r="C419" s="84">
        <v>2</v>
      </c>
      <c r="D419" s="118">
        <v>0.0009238234712169478</v>
      </c>
      <c r="E419" s="118">
        <v>1.9675239760817</v>
      </c>
      <c r="F419" s="84" t="s">
        <v>1462</v>
      </c>
      <c r="G419" s="84" t="b">
        <v>0</v>
      </c>
      <c r="H419" s="84" t="b">
        <v>0</v>
      </c>
      <c r="I419" s="84" t="b">
        <v>0</v>
      </c>
      <c r="J419" s="84" t="b">
        <v>0</v>
      </c>
      <c r="K419" s="84" t="b">
        <v>0</v>
      </c>
      <c r="L419" s="84" t="b">
        <v>0</v>
      </c>
    </row>
    <row r="420" spans="1:12" ht="15">
      <c r="A420" s="84" t="s">
        <v>1995</v>
      </c>
      <c r="B420" s="84" t="s">
        <v>1883</v>
      </c>
      <c r="C420" s="84">
        <v>2</v>
      </c>
      <c r="D420" s="118">
        <v>0.0009238234712169478</v>
      </c>
      <c r="E420" s="118">
        <v>1.9675239760817</v>
      </c>
      <c r="F420" s="84" t="s">
        <v>1462</v>
      </c>
      <c r="G420" s="84" t="b">
        <v>0</v>
      </c>
      <c r="H420" s="84" t="b">
        <v>0</v>
      </c>
      <c r="I420" s="84" t="b">
        <v>0</v>
      </c>
      <c r="J420" s="84" t="b">
        <v>0</v>
      </c>
      <c r="K420" s="84" t="b">
        <v>0</v>
      </c>
      <c r="L420" s="84" t="b">
        <v>0</v>
      </c>
    </row>
    <row r="421" spans="1:12" ht="15">
      <c r="A421" s="84" t="s">
        <v>1583</v>
      </c>
      <c r="B421" s="84" t="s">
        <v>1914</v>
      </c>
      <c r="C421" s="84">
        <v>2</v>
      </c>
      <c r="D421" s="118">
        <v>0.0009238234712169478</v>
      </c>
      <c r="E421" s="118">
        <v>-0.06800838367277351</v>
      </c>
      <c r="F421" s="84" t="s">
        <v>1462</v>
      </c>
      <c r="G421" s="84" t="b">
        <v>0</v>
      </c>
      <c r="H421" s="84" t="b">
        <v>0</v>
      </c>
      <c r="I421" s="84" t="b">
        <v>0</v>
      </c>
      <c r="J421" s="84" t="b">
        <v>0</v>
      </c>
      <c r="K421" s="84" t="b">
        <v>0</v>
      </c>
      <c r="L421" s="84" t="b">
        <v>0</v>
      </c>
    </row>
    <row r="422" spans="1:12" ht="15">
      <c r="A422" s="84" t="s">
        <v>1914</v>
      </c>
      <c r="B422" s="84" t="s">
        <v>1587</v>
      </c>
      <c r="C422" s="84">
        <v>2</v>
      </c>
      <c r="D422" s="118">
        <v>0.0009238234712169478</v>
      </c>
      <c r="E422" s="118">
        <v>1.1563272006535192</v>
      </c>
      <c r="F422" s="84" t="s">
        <v>1462</v>
      </c>
      <c r="G422" s="84" t="b">
        <v>0</v>
      </c>
      <c r="H422" s="84" t="b">
        <v>0</v>
      </c>
      <c r="I422" s="84" t="b">
        <v>0</v>
      </c>
      <c r="J422" s="84" t="b">
        <v>0</v>
      </c>
      <c r="K422" s="84" t="b">
        <v>0</v>
      </c>
      <c r="L422" s="84" t="b">
        <v>0</v>
      </c>
    </row>
    <row r="423" spans="1:12" ht="15">
      <c r="A423" s="84" t="s">
        <v>1583</v>
      </c>
      <c r="B423" s="84" t="s">
        <v>1913</v>
      </c>
      <c r="C423" s="84">
        <v>2</v>
      </c>
      <c r="D423" s="118">
        <v>0.0009238234712169478</v>
      </c>
      <c r="E423" s="118">
        <v>0.028901629335282834</v>
      </c>
      <c r="F423" s="84" t="s">
        <v>1462</v>
      </c>
      <c r="G423" s="84" t="b">
        <v>0</v>
      </c>
      <c r="H423" s="84" t="b">
        <v>0</v>
      </c>
      <c r="I423" s="84" t="b">
        <v>0</v>
      </c>
      <c r="J423" s="84" t="b">
        <v>0</v>
      </c>
      <c r="K423" s="84" t="b">
        <v>0</v>
      </c>
      <c r="L423" s="84" t="b">
        <v>0</v>
      </c>
    </row>
    <row r="424" spans="1:12" ht="15">
      <c r="A424" s="84" t="s">
        <v>1884</v>
      </c>
      <c r="B424" s="84" t="s">
        <v>1584</v>
      </c>
      <c r="C424" s="84">
        <v>2</v>
      </c>
      <c r="D424" s="118">
        <v>0.0009238234712169478</v>
      </c>
      <c r="E424" s="118">
        <v>-0.2307100280512417</v>
      </c>
      <c r="F424" s="84" t="s">
        <v>1462</v>
      </c>
      <c r="G424" s="84" t="b">
        <v>0</v>
      </c>
      <c r="H424" s="84" t="b">
        <v>0</v>
      </c>
      <c r="I424" s="84" t="b">
        <v>0</v>
      </c>
      <c r="J424" s="84" t="b">
        <v>0</v>
      </c>
      <c r="K424" s="84" t="b">
        <v>0</v>
      </c>
      <c r="L424" s="84" t="b">
        <v>0</v>
      </c>
    </row>
    <row r="425" spans="1:12" ht="15">
      <c r="A425" s="84" t="s">
        <v>1885</v>
      </c>
      <c r="B425" s="84" t="s">
        <v>1584</v>
      </c>
      <c r="C425" s="84">
        <v>2</v>
      </c>
      <c r="D425" s="118">
        <v>0.0009238234712169478</v>
      </c>
      <c r="E425" s="118">
        <v>0.09380106346226234</v>
      </c>
      <c r="F425" s="84" t="s">
        <v>1462</v>
      </c>
      <c r="G425" s="84" t="b">
        <v>0</v>
      </c>
      <c r="H425" s="84" t="b">
        <v>0</v>
      </c>
      <c r="I425" s="84" t="b">
        <v>0</v>
      </c>
      <c r="J425" s="84" t="b">
        <v>0</v>
      </c>
      <c r="K425" s="84" t="b">
        <v>0</v>
      </c>
      <c r="L425" s="84" t="b">
        <v>0</v>
      </c>
    </row>
    <row r="426" spans="1:12" ht="15">
      <c r="A426" s="84" t="s">
        <v>1914</v>
      </c>
      <c r="B426" s="84" t="s">
        <v>1584</v>
      </c>
      <c r="C426" s="84">
        <v>2</v>
      </c>
      <c r="D426" s="118">
        <v>0.0009238234712169478</v>
      </c>
      <c r="E426" s="118">
        <v>0.6501035642295496</v>
      </c>
      <c r="F426" s="84" t="s">
        <v>1462</v>
      </c>
      <c r="G426" s="84" t="b">
        <v>0</v>
      </c>
      <c r="H426" s="84" t="b">
        <v>0</v>
      </c>
      <c r="I426" s="84" t="b">
        <v>0</v>
      </c>
      <c r="J426" s="84" t="b">
        <v>0</v>
      </c>
      <c r="K426" s="84" t="b">
        <v>0</v>
      </c>
      <c r="L426" s="84" t="b">
        <v>0</v>
      </c>
    </row>
    <row r="427" spans="1:12" ht="15">
      <c r="A427" s="84" t="s">
        <v>1890</v>
      </c>
      <c r="B427" s="84" t="s">
        <v>1884</v>
      </c>
      <c r="C427" s="84">
        <v>2</v>
      </c>
      <c r="D427" s="118">
        <v>0.0009238234712169478</v>
      </c>
      <c r="E427" s="118">
        <v>1.4904027213620377</v>
      </c>
      <c r="F427" s="84" t="s">
        <v>1462</v>
      </c>
      <c r="G427" s="84" t="b">
        <v>0</v>
      </c>
      <c r="H427" s="84" t="b">
        <v>0</v>
      </c>
      <c r="I427" s="84" t="b">
        <v>0</v>
      </c>
      <c r="J427" s="84" t="b">
        <v>0</v>
      </c>
      <c r="K427" s="84" t="b">
        <v>0</v>
      </c>
      <c r="L427" s="84" t="b">
        <v>0</v>
      </c>
    </row>
    <row r="428" spans="1:12" ht="15">
      <c r="A428" s="84" t="s">
        <v>1583</v>
      </c>
      <c r="B428" s="84" t="s">
        <v>1998</v>
      </c>
      <c r="C428" s="84">
        <v>2</v>
      </c>
      <c r="D428" s="118">
        <v>0.0009238234712169478</v>
      </c>
      <c r="E428" s="118">
        <v>0.32993162499926404</v>
      </c>
      <c r="F428" s="84" t="s">
        <v>1462</v>
      </c>
      <c r="G428" s="84" t="b">
        <v>0</v>
      </c>
      <c r="H428" s="84" t="b">
        <v>0</v>
      </c>
      <c r="I428" s="84" t="b">
        <v>0</v>
      </c>
      <c r="J428" s="84" t="b">
        <v>0</v>
      </c>
      <c r="K428" s="84" t="b">
        <v>0</v>
      </c>
      <c r="L428" s="84" t="b">
        <v>0</v>
      </c>
    </row>
    <row r="429" spans="1:12" ht="15">
      <c r="A429" s="84" t="s">
        <v>1998</v>
      </c>
      <c r="B429" s="84" t="s">
        <v>1583</v>
      </c>
      <c r="C429" s="84">
        <v>2</v>
      </c>
      <c r="D429" s="118">
        <v>0.0009238234712169478</v>
      </c>
      <c r="E429" s="118">
        <v>0.3235654236129759</v>
      </c>
      <c r="F429" s="84" t="s">
        <v>1462</v>
      </c>
      <c r="G429" s="84" t="b">
        <v>0</v>
      </c>
      <c r="H429" s="84" t="b">
        <v>0</v>
      </c>
      <c r="I429" s="84" t="b">
        <v>0</v>
      </c>
      <c r="J429" s="84" t="b">
        <v>0</v>
      </c>
      <c r="K429" s="84" t="b">
        <v>0</v>
      </c>
      <c r="L429" s="84" t="b">
        <v>0</v>
      </c>
    </row>
    <row r="430" spans="1:12" ht="15">
      <c r="A430" s="84" t="s">
        <v>2005</v>
      </c>
      <c r="B430" s="84" t="s">
        <v>1583</v>
      </c>
      <c r="C430" s="84">
        <v>2</v>
      </c>
      <c r="D430" s="118">
        <v>0.0009238234712169478</v>
      </c>
      <c r="E430" s="118">
        <v>0.3235654236129759</v>
      </c>
      <c r="F430" s="84" t="s">
        <v>1462</v>
      </c>
      <c r="G430" s="84" t="b">
        <v>0</v>
      </c>
      <c r="H430" s="84" t="b">
        <v>0</v>
      </c>
      <c r="I430" s="84" t="b">
        <v>0</v>
      </c>
      <c r="J430" s="84" t="b">
        <v>0</v>
      </c>
      <c r="K430" s="84" t="b">
        <v>0</v>
      </c>
      <c r="L430" s="84" t="b">
        <v>0</v>
      </c>
    </row>
    <row r="431" spans="1:12" ht="15">
      <c r="A431" s="84" t="s">
        <v>1583</v>
      </c>
      <c r="B431" s="84" t="s">
        <v>2006</v>
      </c>
      <c r="C431" s="84">
        <v>2</v>
      </c>
      <c r="D431" s="118">
        <v>0.0009238234712169478</v>
      </c>
      <c r="E431" s="118">
        <v>0.32993162499926404</v>
      </c>
      <c r="F431" s="84" t="s">
        <v>1462</v>
      </c>
      <c r="G431" s="84" t="b">
        <v>0</v>
      </c>
      <c r="H431" s="84" t="b">
        <v>0</v>
      </c>
      <c r="I431" s="84" t="b">
        <v>0</v>
      </c>
      <c r="J431" s="84" t="b">
        <v>0</v>
      </c>
      <c r="K431" s="84" t="b">
        <v>0</v>
      </c>
      <c r="L431" s="84" t="b">
        <v>0</v>
      </c>
    </row>
    <row r="432" spans="1:12" ht="15">
      <c r="A432" s="84" t="s">
        <v>2006</v>
      </c>
      <c r="B432" s="84" t="s">
        <v>1583</v>
      </c>
      <c r="C432" s="84">
        <v>2</v>
      </c>
      <c r="D432" s="118">
        <v>0.0009238234712169478</v>
      </c>
      <c r="E432" s="118">
        <v>0.3235654236129759</v>
      </c>
      <c r="F432" s="84" t="s">
        <v>1462</v>
      </c>
      <c r="G432" s="84" t="b">
        <v>0</v>
      </c>
      <c r="H432" s="84" t="b">
        <v>0</v>
      </c>
      <c r="I432" s="84" t="b">
        <v>0</v>
      </c>
      <c r="J432" s="84" t="b">
        <v>0</v>
      </c>
      <c r="K432" s="84" t="b">
        <v>0</v>
      </c>
      <c r="L432" s="84" t="b">
        <v>0</v>
      </c>
    </row>
    <row r="433" spans="1:12" ht="15">
      <c r="A433" s="84" t="s">
        <v>1584</v>
      </c>
      <c r="B433" s="84" t="s">
        <v>1913</v>
      </c>
      <c r="C433" s="84">
        <v>2</v>
      </c>
      <c r="D433" s="118">
        <v>0.0009238234712169478</v>
      </c>
      <c r="E433" s="118">
        <v>0.747013577237606</v>
      </c>
      <c r="F433" s="84" t="s">
        <v>1462</v>
      </c>
      <c r="G433" s="84" t="b">
        <v>0</v>
      </c>
      <c r="H433" s="84" t="b">
        <v>0</v>
      </c>
      <c r="I433" s="84" t="b">
        <v>0</v>
      </c>
      <c r="J433" s="84" t="b">
        <v>0</v>
      </c>
      <c r="K433" s="84" t="b">
        <v>0</v>
      </c>
      <c r="L433" s="84" t="b">
        <v>0</v>
      </c>
    </row>
    <row r="434" spans="1:12" ht="15">
      <c r="A434" s="84" t="s">
        <v>1583</v>
      </c>
      <c r="B434" s="84" t="s">
        <v>1999</v>
      </c>
      <c r="C434" s="84">
        <v>2</v>
      </c>
      <c r="D434" s="118">
        <v>0.0009238234712169478</v>
      </c>
      <c r="E434" s="118">
        <v>0.32993162499926404</v>
      </c>
      <c r="F434" s="84" t="s">
        <v>1462</v>
      </c>
      <c r="G434" s="84" t="b">
        <v>0</v>
      </c>
      <c r="H434" s="84" t="b">
        <v>0</v>
      </c>
      <c r="I434" s="84" t="b">
        <v>0</v>
      </c>
      <c r="J434" s="84" t="b">
        <v>0</v>
      </c>
      <c r="K434" s="84" t="b">
        <v>0</v>
      </c>
      <c r="L434" s="84" t="b">
        <v>0</v>
      </c>
    </row>
    <row r="435" spans="1:12" ht="15">
      <c r="A435" s="84" t="s">
        <v>1948</v>
      </c>
      <c r="B435" s="84" t="s">
        <v>1583</v>
      </c>
      <c r="C435" s="84">
        <v>2</v>
      </c>
      <c r="D435" s="118">
        <v>0.0009238234712169478</v>
      </c>
      <c r="E435" s="118">
        <v>0.14747416455729465</v>
      </c>
      <c r="F435" s="84" t="s">
        <v>1462</v>
      </c>
      <c r="G435" s="84" t="b">
        <v>0</v>
      </c>
      <c r="H435" s="84" t="b">
        <v>0</v>
      </c>
      <c r="I435" s="84" t="b">
        <v>0</v>
      </c>
      <c r="J435" s="84" t="b">
        <v>0</v>
      </c>
      <c r="K435" s="84" t="b">
        <v>0</v>
      </c>
      <c r="L435" s="84" t="b">
        <v>0</v>
      </c>
    </row>
    <row r="436" spans="1:12" ht="15">
      <c r="A436" s="84" t="s">
        <v>2003</v>
      </c>
      <c r="B436" s="84" t="s">
        <v>1884</v>
      </c>
      <c r="C436" s="84">
        <v>2</v>
      </c>
      <c r="D436" s="118">
        <v>0.001085493715934446</v>
      </c>
      <c r="E436" s="118">
        <v>2.1436152351373816</v>
      </c>
      <c r="F436" s="84" t="s">
        <v>1462</v>
      </c>
      <c r="G436" s="84" t="b">
        <v>0</v>
      </c>
      <c r="H436" s="84" t="b">
        <v>0</v>
      </c>
      <c r="I436" s="84" t="b">
        <v>0</v>
      </c>
      <c r="J436" s="84" t="b">
        <v>0</v>
      </c>
      <c r="K436" s="84" t="b">
        <v>0</v>
      </c>
      <c r="L436" s="84" t="b">
        <v>0</v>
      </c>
    </row>
    <row r="437" spans="1:12" ht="15">
      <c r="A437" s="84" t="s">
        <v>1584</v>
      </c>
      <c r="B437" s="84" t="s">
        <v>2000</v>
      </c>
      <c r="C437" s="84">
        <v>2</v>
      </c>
      <c r="D437" s="118">
        <v>0.0009238234712169478</v>
      </c>
      <c r="E437" s="118">
        <v>1.0480435729015871</v>
      </c>
      <c r="F437" s="84" t="s">
        <v>1462</v>
      </c>
      <c r="G437" s="84" t="b">
        <v>0</v>
      </c>
      <c r="H437" s="84" t="b">
        <v>0</v>
      </c>
      <c r="I437" s="84" t="b">
        <v>0</v>
      </c>
      <c r="J437" s="84" t="b">
        <v>0</v>
      </c>
      <c r="K437" s="84" t="b">
        <v>0</v>
      </c>
      <c r="L437" s="84" t="b">
        <v>0</v>
      </c>
    </row>
    <row r="438" spans="1:12" ht="15">
      <c r="A438" s="84" t="s">
        <v>2000</v>
      </c>
      <c r="B438" s="84" t="s">
        <v>1583</v>
      </c>
      <c r="C438" s="84">
        <v>2</v>
      </c>
      <c r="D438" s="118">
        <v>0.0009238234712169478</v>
      </c>
      <c r="E438" s="118">
        <v>0.3235654236129759</v>
      </c>
      <c r="F438" s="84" t="s">
        <v>1462</v>
      </c>
      <c r="G438" s="84" t="b">
        <v>0</v>
      </c>
      <c r="H438" s="84" t="b">
        <v>0</v>
      </c>
      <c r="I438" s="84" t="b">
        <v>0</v>
      </c>
      <c r="J438" s="84" t="b">
        <v>0</v>
      </c>
      <c r="K438" s="84" t="b">
        <v>0</v>
      </c>
      <c r="L438" s="84" t="b">
        <v>0</v>
      </c>
    </row>
    <row r="439" spans="1:12" ht="15">
      <c r="A439" s="84" t="s">
        <v>1947</v>
      </c>
      <c r="B439" s="84" t="s">
        <v>1603</v>
      </c>
      <c r="C439" s="84">
        <v>2</v>
      </c>
      <c r="D439" s="118">
        <v>0.0009238234712169478</v>
      </c>
      <c r="E439" s="118">
        <v>1.3571914587877478</v>
      </c>
      <c r="F439" s="84" t="s">
        <v>1462</v>
      </c>
      <c r="G439" s="84" t="b">
        <v>0</v>
      </c>
      <c r="H439" s="84" t="b">
        <v>0</v>
      </c>
      <c r="I439" s="84" t="b">
        <v>0</v>
      </c>
      <c r="J439" s="84" t="b">
        <v>0</v>
      </c>
      <c r="K439" s="84" t="b">
        <v>0</v>
      </c>
      <c r="L439" s="84" t="b">
        <v>0</v>
      </c>
    </row>
    <row r="440" spans="1:12" ht="15">
      <c r="A440" s="84" t="s">
        <v>1583</v>
      </c>
      <c r="B440" s="84" t="s">
        <v>1603</v>
      </c>
      <c r="C440" s="84">
        <v>2</v>
      </c>
      <c r="D440" s="118">
        <v>0.0009238234712169478</v>
      </c>
      <c r="E440" s="118">
        <v>-1.3943442446015248</v>
      </c>
      <c r="F440" s="84" t="s">
        <v>1462</v>
      </c>
      <c r="G440" s="84" t="b">
        <v>0</v>
      </c>
      <c r="H440" s="84" t="b">
        <v>0</v>
      </c>
      <c r="I440" s="84" t="b">
        <v>0</v>
      </c>
      <c r="J440" s="84" t="b">
        <v>0</v>
      </c>
      <c r="K440" s="84" t="b">
        <v>0</v>
      </c>
      <c r="L440" s="84" t="b">
        <v>0</v>
      </c>
    </row>
    <row r="441" spans="1:12" ht="15">
      <c r="A441" s="84" t="s">
        <v>1941</v>
      </c>
      <c r="B441" s="84" t="s">
        <v>1942</v>
      </c>
      <c r="C441" s="84">
        <v>2</v>
      </c>
      <c r="D441" s="118">
        <v>0.0009238234712169478</v>
      </c>
      <c r="E441" s="118">
        <v>3.0814673283885368</v>
      </c>
      <c r="F441" s="84" t="s">
        <v>1462</v>
      </c>
      <c r="G441" s="84" t="b">
        <v>0</v>
      </c>
      <c r="H441" s="84" t="b">
        <v>0</v>
      </c>
      <c r="I441" s="84" t="b">
        <v>0</v>
      </c>
      <c r="J441" s="84" t="b">
        <v>0</v>
      </c>
      <c r="K441" s="84" t="b">
        <v>0</v>
      </c>
      <c r="L441" s="84" t="b">
        <v>0</v>
      </c>
    </row>
    <row r="442" spans="1:12" ht="15">
      <c r="A442" s="84" t="s">
        <v>1965</v>
      </c>
      <c r="B442" s="84" t="s">
        <v>1883</v>
      </c>
      <c r="C442" s="84">
        <v>2</v>
      </c>
      <c r="D442" s="118">
        <v>0.0009238234712169478</v>
      </c>
      <c r="E442" s="118">
        <v>1.9675239760817</v>
      </c>
      <c r="F442" s="84" t="s">
        <v>1462</v>
      </c>
      <c r="G442" s="84" t="b">
        <v>0</v>
      </c>
      <c r="H442" s="84" t="b">
        <v>0</v>
      </c>
      <c r="I442" s="84" t="b">
        <v>0</v>
      </c>
      <c r="J442" s="84" t="b">
        <v>0</v>
      </c>
      <c r="K442" s="84" t="b">
        <v>0</v>
      </c>
      <c r="L442" s="84" t="b">
        <v>0</v>
      </c>
    </row>
    <row r="443" spans="1:12" ht="15">
      <c r="A443" s="84" t="s">
        <v>1883</v>
      </c>
      <c r="B443" s="84" t="s">
        <v>1587</v>
      </c>
      <c r="C443" s="84">
        <v>2</v>
      </c>
      <c r="D443" s="118">
        <v>0.0009238234712169478</v>
      </c>
      <c r="E443" s="118">
        <v>0.2642325979630388</v>
      </c>
      <c r="F443" s="84" t="s">
        <v>1462</v>
      </c>
      <c r="G443" s="84" t="b">
        <v>0</v>
      </c>
      <c r="H443" s="84" t="b">
        <v>0</v>
      </c>
      <c r="I443" s="84" t="b">
        <v>0</v>
      </c>
      <c r="J443" s="84" t="b">
        <v>0</v>
      </c>
      <c r="K443" s="84" t="b">
        <v>0</v>
      </c>
      <c r="L443" s="84" t="b">
        <v>0</v>
      </c>
    </row>
    <row r="444" spans="1:12" ht="15">
      <c r="A444" s="84" t="s">
        <v>1909</v>
      </c>
      <c r="B444" s="84" t="s">
        <v>1906</v>
      </c>
      <c r="C444" s="84">
        <v>2</v>
      </c>
      <c r="D444" s="118">
        <v>0.0009238234712169478</v>
      </c>
      <c r="E444" s="118">
        <v>2.461678570100143</v>
      </c>
      <c r="F444" s="84" t="s">
        <v>1462</v>
      </c>
      <c r="G444" s="84" t="b">
        <v>0</v>
      </c>
      <c r="H444" s="84" t="b">
        <v>0</v>
      </c>
      <c r="I444" s="84" t="b">
        <v>0</v>
      </c>
      <c r="J444" s="84" t="b">
        <v>0</v>
      </c>
      <c r="K444" s="84" t="b">
        <v>0</v>
      </c>
      <c r="L444" s="84" t="b">
        <v>0</v>
      </c>
    </row>
    <row r="445" spans="1:12" ht="15">
      <c r="A445" s="84" t="s">
        <v>1906</v>
      </c>
      <c r="B445" s="84" t="s">
        <v>1938</v>
      </c>
      <c r="C445" s="84">
        <v>2</v>
      </c>
      <c r="D445" s="118">
        <v>0.0009238234712169478</v>
      </c>
      <c r="E445" s="118">
        <v>2.6835273197164993</v>
      </c>
      <c r="F445" s="84" t="s">
        <v>1462</v>
      </c>
      <c r="G445" s="84" t="b">
        <v>0</v>
      </c>
      <c r="H445" s="84" t="b">
        <v>0</v>
      </c>
      <c r="I445" s="84" t="b">
        <v>0</v>
      </c>
      <c r="J445" s="84" t="b">
        <v>0</v>
      </c>
      <c r="K445" s="84" t="b">
        <v>0</v>
      </c>
      <c r="L445" s="84" t="b">
        <v>0</v>
      </c>
    </row>
    <row r="446" spans="1:12" ht="15">
      <c r="A446" s="84" t="s">
        <v>1585</v>
      </c>
      <c r="B446" s="84" t="s">
        <v>1616</v>
      </c>
      <c r="C446" s="84">
        <v>3</v>
      </c>
      <c r="D446" s="118">
        <v>0</v>
      </c>
      <c r="E446" s="118">
        <v>0.7269987279362623</v>
      </c>
      <c r="F446" s="84" t="s">
        <v>1463</v>
      </c>
      <c r="G446" s="84" t="b">
        <v>0</v>
      </c>
      <c r="H446" s="84" t="b">
        <v>0</v>
      </c>
      <c r="I446" s="84" t="b">
        <v>0</v>
      </c>
      <c r="J446" s="84" t="b">
        <v>0</v>
      </c>
      <c r="K446" s="84" t="b">
        <v>0</v>
      </c>
      <c r="L446" s="84" t="b">
        <v>0</v>
      </c>
    </row>
    <row r="447" spans="1:12" ht="15">
      <c r="A447" s="84" t="s">
        <v>1586</v>
      </c>
      <c r="B447" s="84" t="s">
        <v>1587</v>
      </c>
      <c r="C447" s="84">
        <v>2</v>
      </c>
      <c r="D447" s="118">
        <v>0.018535922005861183</v>
      </c>
      <c r="E447" s="118">
        <v>0.7269987279362623</v>
      </c>
      <c r="F447" s="84" t="s">
        <v>1463</v>
      </c>
      <c r="G447" s="84" t="b">
        <v>0</v>
      </c>
      <c r="H447" s="84" t="b">
        <v>0</v>
      </c>
      <c r="I447" s="84" t="b">
        <v>0</v>
      </c>
      <c r="J447" s="84" t="b">
        <v>0</v>
      </c>
      <c r="K447" s="84" t="b">
        <v>0</v>
      </c>
      <c r="L447" s="84" t="b">
        <v>0</v>
      </c>
    </row>
    <row r="448" spans="1:12" ht="15">
      <c r="A448" s="84" t="s">
        <v>1587</v>
      </c>
      <c r="B448" s="84" t="s">
        <v>1585</v>
      </c>
      <c r="C448" s="84">
        <v>2</v>
      </c>
      <c r="D448" s="118">
        <v>0.018535922005861183</v>
      </c>
      <c r="E448" s="118">
        <v>0.5509074688805811</v>
      </c>
      <c r="F448" s="84" t="s">
        <v>1463</v>
      </c>
      <c r="G448" s="84" t="b">
        <v>0</v>
      </c>
      <c r="H448" s="84" t="b">
        <v>0</v>
      </c>
      <c r="I448" s="84" t="b">
        <v>0</v>
      </c>
      <c r="J448" s="84" t="b">
        <v>0</v>
      </c>
      <c r="K448" s="84" t="b">
        <v>0</v>
      </c>
      <c r="L448" s="84" t="b">
        <v>0</v>
      </c>
    </row>
    <row r="449" spans="1:12" ht="15">
      <c r="A449" s="84" t="s">
        <v>1586</v>
      </c>
      <c r="B449" s="84" t="s">
        <v>1619</v>
      </c>
      <c r="C449" s="84">
        <v>2</v>
      </c>
      <c r="D449" s="118">
        <v>0.01047210549136941</v>
      </c>
      <c r="E449" s="118">
        <v>1.550228353055094</v>
      </c>
      <c r="F449" s="84" t="s">
        <v>1464</v>
      </c>
      <c r="G449" s="84" t="b">
        <v>0</v>
      </c>
      <c r="H449" s="84" t="b">
        <v>0</v>
      </c>
      <c r="I449" s="84" t="b">
        <v>0</v>
      </c>
      <c r="J449" s="84" t="b">
        <v>0</v>
      </c>
      <c r="K449" s="84" t="b">
        <v>0</v>
      </c>
      <c r="L449" s="84" t="b">
        <v>0</v>
      </c>
    </row>
    <row r="450" spans="1:12" ht="15">
      <c r="A450" s="84" t="s">
        <v>1619</v>
      </c>
      <c r="B450" s="84" t="s">
        <v>1620</v>
      </c>
      <c r="C450" s="84">
        <v>2</v>
      </c>
      <c r="D450" s="118">
        <v>0.01047210549136941</v>
      </c>
      <c r="E450" s="118">
        <v>1.550228353055094</v>
      </c>
      <c r="F450" s="84" t="s">
        <v>1464</v>
      </c>
      <c r="G450" s="84" t="b">
        <v>0</v>
      </c>
      <c r="H450" s="84" t="b">
        <v>0</v>
      </c>
      <c r="I450" s="84" t="b">
        <v>0</v>
      </c>
      <c r="J450" s="84" t="b">
        <v>0</v>
      </c>
      <c r="K450" s="84" t="b">
        <v>0</v>
      </c>
      <c r="L450" s="84" t="b">
        <v>0</v>
      </c>
    </row>
    <row r="451" spans="1:12" ht="15">
      <c r="A451" s="84" t="s">
        <v>1620</v>
      </c>
      <c r="B451" s="84" t="s">
        <v>1621</v>
      </c>
      <c r="C451" s="84">
        <v>2</v>
      </c>
      <c r="D451" s="118">
        <v>0.01047210549136941</v>
      </c>
      <c r="E451" s="118">
        <v>1.550228353055094</v>
      </c>
      <c r="F451" s="84" t="s">
        <v>1464</v>
      </c>
      <c r="G451" s="84" t="b">
        <v>0</v>
      </c>
      <c r="H451" s="84" t="b">
        <v>0</v>
      </c>
      <c r="I451" s="84" t="b">
        <v>0</v>
      </c>
      <c r="J451" s="84" t="b">
        <v>0</v>
      </c>
      <c r="K451" s="84" t="b">
        <v>0</v>
      </c>
      <c r="L451" s="84" t="b">
        <v>0</v>
      </c>
    </row>
    <row r="452" spans="1:12" ht="15">
      <c r="A452" s="84" t="s">
        <v>1621</v>
      </c>
      <c r="B452" s="84" t="s">
        <v>1622</v>
      </c>
      <c r="C452" s="84">
        <v>2</v>
      </c>
      <c r="D452" s="118">
        <v>0.01047210549136941</v>
      </c>
      <c r="E452" s="118">
        <v>1.550228353055094</v>
      </c>
      <c r="F452" s="84" t="s">
        <v>1464</v>
      </c>
      <c r="G452" s="84" t="b">
        <v>0</v>
      </c>
      <c r="H452" s="84" t="b">
        <v>0</v>
      </c>
      <c r="I452" s="84" t="b">
        <v>0</v>
      </c>
      <c r="J452" s="84" t="b">
        <v>0</v>
      </c>
      <c r="K452" s="84" t="b">
        <v>0</v>
      </c>
      <c r="L452" s="84" t="b">
        <v>0</v>
      </c>
    </row>
    <row r="453" spans="1:12" ht="15">
      <c r="A453" s="84" t="s">
        <v>1622</v>
      </c>
      <c r="B453" s="84" t="s">
        <v>1623</v>
      </c>
      <c r="C453" s="84">
        <v>2</v>
      </c>
      <c r="D453" s="118">
        <v>0.01047210549136941</v>
      </c>
      <c r="E453" s="118">
        <v>1.550228353055094</v>
      </c>
      <c r="F453" s="84" t="s">
        <v>1464</v>
      </c>
      <c r="G453" s="84" t="b">
        <v>0</v>
      </c>
      <c r="H453" s="84" t="b">
        <v>0</v>
      </c>
      <c r="I453" s="84" t="b">
        <v>0</v>
      </c>
      <c r="J453" s="84" t="b">
        <v>0</v>
      </c>
      <c r="K453" s="84" t="b">
        <v>0</v>
      </c>
      <c r="L453" s="84" t="b">
        <v>0</v>
      </c>
    </row>
    <row r="454" spans="1:12" ht="15">
      <c r="A454" s="84" t="s">
        <v>1623</v>
      </c>
      <c r="B454" s="84" t="s">
        <v>1624</v>
      </c>
      <c r="C454" s="84">
        <v>2</v>
      </c>
      <c r="D454" s="118">
        <v>0.01047210549136941</v>
      </c>
      <c r="E454" s="118">
        <v>1.550228353055094</v>
      </c>
      <c r="F454" s="84" t="s">
        <v>1464</v>
      </c>
      <c r="G454" s="84" t="b">
        <v>0</v>
      </c>
      <c r="H454" s="84" t="b">
        <v>0</v>
      </c>
      <c r="I454" s="84" t="b">
        <v>0</v>
      </c>
      <c r="J454" s="84" t="b">
        <v>0</v>
      </c>
      <c r="K454" s="84" t="b">
        <v>0</v>
      </c>
      <c r="L454" s="84" t="b">
        <v>0</v>
      </c>
    </row>
    <row r="455" spans="1:12" ht="15">
      <c r="A455" s="84" t="s">
        <v>1624</v>
      </c>
      <c r="B455" s="84" t="s">
        <v>1606</v>
      </c>
      <c r="C455" s="84">
        <v>2</v>
      </c>
      <c r="D455" s="118">
        <v>0.01047210549136941</v>
      </c>
      <c r="E455" s="118">
        <v>1.550228353055094</v>
      </c>
      <c r="F455" s="84" t="s">
        <v>1464</v>
      </c>
      <c r="G455" s="84" t="b">
        <v>0</v>
      </c>
      <c r="H455" s="84" t="b">
        <v>0</v>
      </c>
      <c r="I455" s="84" t="b">
        <v>0</v>
      </c>
      <c r="J455" s="84" t="b">
        <v>0</v>
      </c>
      <c r="K455" s="84" t="b">
        <v>0</v>
      </c>
      <c r="L455" s="84" t="b">
        <v>0</v>
      </c>
    </row>
    <row r="456" spans="1:12" ht="15">
      <c r="A456" s="84" t="s">
        <v>1606</v>
      </c>
      <c r="B456" s="84" t="s">
        <v>2021</v>
      </c>
      <c r="C456" s="84">
        <v>2</v>
      </c>
      <c r="D456" s="118">
        <v>0.01047210549136941</v>
      </c>
      <c r="E456" s="118">
        <v>1.550228353055094</v>
      </c>
      <c r="F456" s="84" t="s">
        <v>1464</v>
      </c>
      <c r="G456" s="84" t="b">
        <v>0</v>
      </c>
      <c r="H456" s="84" t="b">
        <v>0</v>
      </c>
      <c r="I456" s="84" t="b">
        <v>0</v>
      </c>
      <c r="J456" s="84" t="b">
        <v>0</v>
      </c>
      <c r="K456" s="84" t="b">
        <v>0</v>
      </c>
      <c r="L456" s="84" t="b">
        <v>0</v>
      </c>
    </row>
    <row r="457" spans="1:12" ht="15">
      <c r="A457" s="84" t="s">
        <v>2021</v>
      </c>
      <c r="B457" s="84" t="s">
        <v>1933</v>
      </c>
      <c r="C457" s="84">
        <v>2</v>
      </c>
      <c r="D457" s="118">
        <v>0.01047210549136941</v>
      </c>
      <c r="E457" s="118">
        <v>1.550228353055094</v>
      </c>
      <c r="F457" s="84" t="s">
        <v>1464</v>
      </c>
      <c r="G457" s="84" t="b">
        <v>0</v>
      </c>
      <c r="H457" s="84" t="b">
        <v>0</v>
      </c>
      <c r="I457" s="84" t="b">
        <v>0</v>
      </c>
      <c r="J457" s="84" t="b">
        <v>0</v>
      </c>
      <c r="K457" s="84" t="b">
        <v>0</v>
      </c>
      <c r="L457" s="84" t="b">
        <v>0</v>
      </c>
    </row>
    <row r="458" spans="1:12" ht="15">
      <c r="A458" s="84" t="s">
        <v>1933</v>
      </c>
      <c r="B458" s="84" t="s">
        <v>2022</v>
      </c>
      <c r="C458" s="84">
        <v>2</v>
      </c>
      <c r="D458" s="118">
        <v>0.01047210549136941</v>
      </c>
      <c r="E458" s="118">
        <v>1.550228353055094</v>
      </c>
      <c r="F458" s="84" t="s">
        <v>1464</v>
      </c>
      <c r="G458" s="84" t="b">
        <v>0</v>
      </c>
      <c r="H458" s="84" t="b">
        <v>0</v>
      </c>
      <c r="I458" s="84" t="b">
        <v>0</v>
      </c>
      <c r="J458" s="84" t="b">
        <v>0</v>
      </c>
      <c r="K458" s="84" t="b">
        <v>1</v>
      </c>
      <c r="L458" s="84" t="b">
        <v>0</v>
      </c>
    </row>
    <row r="459" spans="1:12" ht="15">
      <c r="A459" s="84" t="s">
        <v>2022</v>
      </c>
      <c r="B459" s="84" t="s">
        <v>2023</v>
      </c>
      <c r="C459" s="84">
        <v>2</v>
      </c>
      <c r="D459" s="118">
        <v>0.01047210549136941</v>
      </c>
      <c r="E459" s="118">
        <v>1.550228353055094</v>
      </c>
      <c r="F459" s="84" t="s">
        <v>1464</v>
      </c>
      <c r="G459" s="84" t="b">
        <v>0</v>
      </c>
      <c r="H459" s="84" t="b">
        <v>1</v>
      </c>
      <c r="I459" s="84" t="b">
        <v>0</v>
      </c>
      <c r="J459" s="84" t="b">
        <v>0</v>
      </c>
      <c r="K459" s="84" t="b">
        <v>1</v>
      </c>
      <c r="L459" s="84" t="b">
        <v>0</v>
      </c>
    </row>
    <row r="460" spans="1:12" ht="15">
      <c r="A460" s="84" t="s">
        <v>1626</v>
      </c>
      <c r="B460" s="84" t="s">
        <v>1627</v>
      </c>
      <c r="C460" s="84">
        <v>2</v>
      </c>
      <c r="D460" s="118">
        <v>0</v>
      </c>
      <c r="E460" s="118">
        <v>0.7659167939666319</v>
      </c>
      <c r="F460" s="84" t="s">
        <v>1465</v>
      </c>
      <c r="G460" s="84" t="b">
        <v>0</v>
      </c>
      <c r="H460" s="84" t="b">
        <v>0</v>
      </c>
      <c r="I460" s="84" t="b">
        <v>0</v>
      </c>
      <c r="J460" s="84" t="b">
        <v>0</v>
      </c>
      <c r="K460" s="84" t="b">
        <v>0</v>
      </c>
      <c r="L460" s="84" t="b">
        <v>0</v>
      </c>
    </row>
    <row r="461" spans="1:12" ht="15">
      <c r="A461" s="84" t="s">
        <v>1627</v>
      </c>
      <c r="B461" s="84" t="s">
        <v>1628</v>
      </c>
      <c r="C461" s="84">
        <v>2</v>
      </c>
      <c r="D461" s="118">
        <v>0</v>
      </c>
      <c r="E461" s="118">
        <v>1.2430380486862944</v>
      </c>
      <c r="F461" s="84" t="s">
        <v>1465</v>
      </c>
      <c r="G461" s="84" t="b">
        <v>0</v>
      </c>
      <c r="H461" s="84" t="b">
        <v>0</v>
      </c>
      <c r="I461" s="84" t="b">
        <v>0</v>
      </c>
      <c r="J461" s="84" t="b">
        <v>0</v>
      </c>
      <c r="K461" s="84" t="b">
        <v>0</v>
      </c>
      <c r="L461" s="84" t="b">
        <v>0</v>
      </c>
    </row>
    <row r="462" spans="1:12" ht="15">
      <c r="A462" s="84" t="s">
        <v>1628</v>
      </c>
      <c r="B462" s="84" t="s">
        <v>1626</v>
      </c>
      <c r="C462" s="84">
        <v>2</v>
      </c>
      <c r="D462" s="118">
        <v>0</v>
      </c>
      <c r="E462" s="118">
        <v>0.8450980400142569</v>
      </c>
      <c r="F462" s="84" t="s">
        <v>1465</v>
      </c>
      <c r="G462" s="84" t="b">
        <v>0</v>
      </c>
      <c r="H462" s="84" t="b">
        <v>0</v>
      </c>
      <c r="I462" s="84" t="b">
        <v>0</v>
      </c>
      <c r="J462" s="84" t="b">
        <v>0</v>
      </c>
      <c r="K462" s="84" t="b">
        <v>0</v>
      </c>
      <c r="L462" s="84" t="b">
        <v>0</v>
      </c>
    </row>
    <row r="463" spans="1:12" ht="15">
      <c r="A463" s="84" t="s">
        <v>1626</v>
      </c>
      <c r="B463" s="84" t="s">
        <v>1629</v>
      </c>
      <c r="C463" s="84">
        <v>2</v>
      </c>
      <c r="D463" s="118">
        <v>0</v>
      </c>
      <c r="E463" s="118">
        <v>0.7659167939666319</v>
      </c>
      <c r="F463" s="84" t="s">
        <v>1465</v>
      </c>
      <c r="G463" s="84" t="b">
        <v>0</v>
      </c>
      <c r="H463" s="84" t="b">
        <v>0</v>
      </c>
      <c r="I463" s="84" t="b">
        <v>0</v>
      </c>
      <c r="J463" s="84" t="b">
        <v>0</v>
      </c>
      <c r="K463" s="84" t="b">
        <v>0</v>
      </c>
      <c r="L463" s="84" t="b">
        <v>0</v>
      </c>
    </row>
    <row r="464" spans="1:12" ht="15">
      <c r="A464" s="84" t="s">
        <v>1629</v>
      </c>
      <c r="B464" s="84" t="s">
        <v>1626</v>
      </c>
      <c r="C464" s="84">
        <v>2</v>
      </c>
      <c r="D464" s="118">
        <v>0</v>
      </c>
      <c r="E464" s="118">
        <v>0.8450980400142569</v>
      </c>
      <c r="F464" s="84" t="s">
        <v>1465</v>
      </c>
      <c r="G464" s="84" t="b">
        <v>0</v>
      </c>
      <c r="H464" s="84" t="b">
        <v>0</v>
      </c>
      <c r="I464" s="84" t="b">
        <v>0</v>
      </c>
      <c r="J464" s="84" t="b">
        <v>0</v>
      </c>
      <c r="K464" s="84" t="b">
        <v>0</v>
      </c>
      <c r="L464" s="84" t="b">
        <v>0</v>
      </c>
    </row>
    <row r="465" spans="1:12" ht="15">
      <c r="A465" s="84" t="s">
        <v>1626</v>
      </c>
      <c r="B465" s="84" t="s">
        <v>1630</v>
      </c>
      <c r="C465" s="84">
        <v>2</v>
      </c>
      <c r="D465" s="118">
        <v>0</v>
      </c>
      <c r="E465" s="118">
        <v>0.7659167939666319</v>
      </c>
      <c r="F465" s="84" t="s">
        <v>1465</v>
      </c>
      <c r="G465" s="84" t="b">
        <v>0</v>
      </c>
      <c r="H465" s="84" t="b">
        <v>0</v>
      </c>
      <c r="I465" s="84" t="b">
        <v>0</v>
      </c>
      <c r="J465" s="84" t="b">
        <v>0</v>
      </c>
      <c r="K465" s="84" t="b">
        <v>0</v>
      </c>
      <c r="L465" s="84" t="b">
        <v>0</v>
      </c>
    </row>
    <row r="466" spans="1:12" ht="15">
      <c r="A466" s="84" t="s">
        <v>1630</v>
      </c>
      <c r="B466" s="84" t="s">
        <v>1631</v>
      </c>
      <c r="C466" s="84">
        <v>2</v>
      </c>
      <c r="D466" s="118">
        <v>0</v>
      </c>
      <c r="E466" s="118">
        <v>1.2430380486862944</v>
      </c>
      <c r="F466" s="84" t="s">
        <v>1465</v>
      </c>
      <c r="G466" s="84" t="b">
        <v>0</v>
      </c>
      <c r="H466" s="84" t="b">
        <v>0</v>
      </c>
      <c r="I466" s="84" t="b">
        <v>0</v>
      </c>
      <c r="J466" s="84" t="b">
        <v>0</v>
      </c>
      <c r="K466" s="84" t="b">
        <v>0</v>
      </c>
      <c r="L466" s="84" t="b">
        <v>0</v>
      </c>
    </row>
    <row r="467" spans="1:12" ht="15">
      <c r="A467" s="84" t="s">
        <v>1631</v>
      </c>
      <c r="B467" s="84" t="s">
        <v>1632</v>
      </c>
      <c r="C467" s="84">
        <v>2</v>
      </c>
      <c r="D467" s="118">
        <v>0</v>
      </c>
      <c r="E467" s="118">
        <v>1.2430380486862944</v>
      </c>
      <c r="F467" s="84" t="s">
        <v>1465</v>
      </c>
      <c r="G467" s="84" t="b">
        <v>0</v>
      </c>
      <c r="H467" s="84" t="b">
        <v>0</v>
      </c>
      <c r="I467" s="84" t="b">
        <v>0</v>
      </c>
      <c r="J467" s="84" t="b">
        <v>0</v>
      </c>
      <c r="K467" s="84" t="b">
        <v>0</v>
      </c>
      <c r="L467" s="84" t="b">
        <v>0</v>
      </c>
    </row>
    <row r="468" spans="1:12" ht="15">
      <c r="A468" s="84" t="s">
        <v>1632</v>
      </c>
      <c r="B468" s="84" t="s">
        <v>1602</v>
      </c>
      <c r="C468" s="84">
        <v>2</v>
      </c>
      <c r="D468" s="118">
        <v>0</v>
      </c>
      <c r="E468" s="118">
        <v>1.2430380486862944</v>
      </c>
      <c r="F468" s="84" t="s">
        <v>1465</v>
      </c>
      <c r="G468" s="84" t="b">
        <v>0</v>
      </c>
      <c r="H468" s="84" t="b">
        <v>0</v>
      </c>
      <c r="I468" s="84" t="b">
        <v>0</v>
      </c>
      <c r="J468" s="84" t="b">
        <v>0</v>
      </c>
      <c r="K468" s="84" t="b">
        <v>0</v>
      </c>
      <c r="L468" s="84" t="b">
        <v>0</v>
      </c>
    </row>
    <row r="469" spans="1:12" ht="15">
      <c r="A469" s="84" t="s">
        <v>1602</v>
      </c>
      <c r="B469" s="84" t="s">
        <v>1603</v>
      </c>
      <c r="C469" s="84">
        <v>2</v>
      </c>
      <c r="D469" s="118">
        <v>0</v>
      </c>
      <c r="E469" s="118">
        <v>1.2430380486862944</v>
      </c>
      <c r="F469" s="84" t="s">
        <v>1465</v>
      </c>
      <c r="G469" s="84" t="b">
        <v>0</v>
      </c>
      <c r="H469" s="84" t="b">
        <v>0</v>
      </c>
      <c r="I469" s="84" t="b">
        <v>0</v>
      </c>
      <c r="J469" s="84" t="b">
        <v>0</v>
      </c>
      <c r="K469" s="84" t="b">
        <v>0</v>
      </c>
      <c r="L469" s="84" t="b">
        <v>0</v>
      </c>
    </row>
    <row r="470" spans="1:12" ht="15">
      <c r="A470" s="84" t="s">
        <v>1603</v>
      </c>
      <c r="B470" s="84" t="s">
        <v>1633</v>
      </c>
      <c r="C470" s="84">
        <v>2</v>
      </c>
      <c r="D470" s="118">
        <v>0</v>
      </c>
      <c r="E470" s="118">
        <v>1.2430380486862944</v>
      </c>
      <c r="F470" s="84" t="s">
        <v>1465</v>
      </c>
      <c r="G470" s="84" t="b">
        <v>0</v>
      </c>
      <c r="H470" s="84" t="b">
        <v>0</v>
      </c>
      <c r="I470" s="84" t="b">
        <v>0</v>
      </c>
      <c r="J470" s="84" t="b">
        <v>0</v>
      </c>
      <c r="K470" s="84" t="b">
        <v>0</v>
      </c>
      <c r="L470" s="84" t="b">
        <v>0</v>
      </c>
    </row>
    <row r="471" spans="1:12" ht="15">
      <c r="A471" s="84" t="s">
        <v>1633</v>
      </c>
      <c r="B471" s="84" t="s">
        <v>2035</v>
      </c>
      <c r="C471" s="84">
        <v>2</v>
      </c>
      <c r="D471" s="118">
        <v>0</v>
      </c>
      <c r="E471" s="118">
        <v>1.2430380486862944</v>
      </c>
      <c r="F471" s="84" t="s">
        <v>1465</v>
      </c>
      <c r="G471" s="84" t="b">
        <v>0</v>
      </c>
      <c r="H471" s="84" t="b">
        <v>0</v>
      </c>
      <c r="I471" s="84" t="b">
        <v>0</v>
      </c>
      <c r="J471" s="84" t="b">
        <v>0</v>
      </c>
      <c r="K471" s="84" t="b">
        <v>0</v>
      </c>
      <c r="L471" s="84" t="b">
        <v>0</v>
      </c>
    </row>
    <row r="472" spans="1:12" ht="15">
      <c r="A472" s="84" t="s">
        <v>2035</v>
      </c>
      <c r="B472" s="84" t="s">
        <v>2036</v>
      </c>
      <c r="C472" s="84">
        <v>2</v>
      </c>
      <c r="D472" s="118">
        <v>0</v>
      </c>
      <c r="E472" s="118">
        <v>1.2430380486862944</v>
      </c>
      <c r="F472" s="84" t="s">
        <v>1465</v>
      </c>
      <c r="G472" s="84" t="b">
        <v>0</v>
      </c>
      <c r="H472" s="84" t="b">
        <v>0</v>
      </c>
      <c r="I472" s="84" t="b">
        <v>0</v>
      </c>
      <c r="J472" s="84" t="b">
        <v>0</v>
      </c>
      <c r="K472" s="84" t="b">
        <v>0</v>
      </c>
      <c r="L472" s="84" t="b">
        <v>0</v>
      </c>
    </row>
    <row r="473" spans="1:12" ht="15">
      <c r="A473" s="84" t="s">
        <v>2036</v>
      </c>
      <c r="B473" s="84" t="s">
        <v>2037</v>
      </c>
      <c r="C473" s="84">
        <v>2</v>
      </c>
      <c r="D473" s="118">
        <v>0</v>
      </c>
      <c r="E473" s="118">
        <v>1.2430380486862944</v>
      </c>
      <c r="F473" s="84" t="s">
        <v>1465</v>
      </c>
      <c r="G473" s="84" t="b">
        <v>0</v>
      </c>
      <c r="H473" s="84" t="b">
        <v>0</v>
      </c>
      <c r="I473" s="84" t="b">
        <v>0</v>
      </c>
      <c r="J473" s="84" t="b">
        <v>0</v>
      </c>
      <c r="K473" s="84" t="b">
        <v>0</v>
      </c>
      <c r="L473" s="84" t="b">
        <v>0</v>
      </c>
    </row>
    <row r="474" spans="1:12" ht="15">
      <c r="A474" s="84" t="s">
        <v>1585</v>
      </c>
      <c r="B474" s="84" t="s">
        <v>1635</v>
      </c>
      <c r="C474" s="84">
        <v>2</v>
      </c>
      <c r="D474" s="118">
        <v>0</v>
      </c>
      <c r="E474" s="118">
        <v>0.5440680443502757</v>
      </c>
      <c r="F474" s="84" t="s">
        <v>1466</v>
      </c>
      <c r="G474" s="84" t="b">
        <v>0</v>
      </c>
      <c r="H474" s="84" t="b">
        <v>0</v>
      </c>
      <c r="I474" s="84" t="b">
        <v>0</v>
      </c>
      <c r="J474" s="84" t="b">
        <v>0</v>
      </c>
      <c r="K474" s="84" t="b">
        <v>0</v>
      </c>
      <c r="L474" s="84" t="b">
        <v>0</v>
      </c>
    </row>
    <row r="475" spans="1:12" ht="15">
      <c r="A475" s="84" t="s">
        <v>1635</v>
      </c>
      <c r="B475" s="84" t="s">
        <v>1636</v>
      </c>
      <c r="C475" s="84">
        <v>2</v>
      </c>
      <c r="D475" s="118">
        <v>0</v>
      </c>
      <c r="E475" s="118">
        <v>0.5440680443502757</v>
      </c>
      <c r="F475" s="84" t="s">
        <v>1466</v>
      </c>
      <c r="G475" s="84" t="b">
        <v>0</v>
      </c>
      <c r="H475" s="84" t="b">
        <v>0</v>
      </c>
      <c r="I475" s="84" t="b">
        <v>0</v>
      </c>
      <c r="J475" s="84" t="b">
        <v>0</v>
      </c>
      <c r="K475" s="84" t="b">
        <v>0</v>
      </c>
      <c r="L475" s="84" t="b">
        <v>0</v>
      </c>
    </row>
    <row r="476" spans="1:12" ht="15">
      <c r="A476" s="84" t="s">
        <v>1636</v>
      </c>
      <c r="B476" s="84" t="s">
        <v>1637</v>
      </c>
      <c r="C476" s="84">
        <v>2</v>
      </c>
      <c r="D476" s="118">
        <v>0</v>
      </c>
      <c r="E476" s="118">
        <v>0.5440680443502757</v>
      </c>
      <c r="F476" s="84" t="s">
        <v>1466</v>
      </c>
      <c r="G476" s="84" t="b">
        <v>0</v>
      </c>
      <c r="H476" s="84" t="b">
        <v>0</v>
      </c>
      <c r="I476" s="84" t="b">
        <v>0</v>
      </c>
      <c r="J476" s="84" t="b">
        <v>0</v>
      </c>
      <c r="K476" s="84" t="b">
        <v>0</v>
      </c>
      <c r="L47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2075</v>
      </c>
      <c r="B2" s="122" t="s">
        <v>2076</v>
      </c>
      <c r="C2" s="119" t="s">
        <v>2077</v>
      </c>
    </row>
    <row r="3" spans="1:3" ht="15">
      <c r="A3" s="121" t="s">
        <v>1458</v>
      </c>
      <c r="B3" s="121" t="s">
        <v>1458</v>
      </c>
      <c r="C3" s="34">
        <v>23</v>
      </c>
    </row>
    <row r="4" spans="1:3" ht="15">
      <c r="A4" s="121" t="s">
        <v>1458</v>
      </c>
      <c r="B4" s="121" t="s">
        <v>1459</v>
      </c>
      <c r="C4" s="34">
        <v>1</v>
      </c>
    </row>
    <row r="5" spans="1:3" ht="15">
      <c r="A5" s="121" t="s">
        <v>1459</v>
      </c>
      <c r="B5" s="121" t="s">
        <v>1458</v>
      </c>
      <c r="C5" s="34">
        <v>9</v>
      </c>
    </row>
    <row r="6" spans="1:3" ht="15">
      <c r="A6" s="121" t="s">
        <v>1459</v>
      </c>
      <c r="B6" s="121" t="s">
        <v>1459</v>
      </c>
      <c r="C6" s="34">
        <v>10</v>
      </c>
    </row>
    <row r="7" spans="1:3" ht="15">
      <c r="A7" s="121" t="s">
        <v>1459</v>
      </c>
      <c r="B7" s="121" t="s">
        <v>1461</v>
      </c>
      <c r="C7" s="34">
        <v>1</v>
      </c>
    </row>
    <row r="8" spans="1:3" ht="15">
      <c r="A8" s="121" t="s">
        <v>1460</v>
      </c>
      <c r="B8" s="121" t="s">
        <v>1460</v>
      </c>
      <c r="C8" s="34">
        <v>8</v>
      </c>
    </row>
    <row r="9" spans="1:3" ht="15">
      <c r="A9" s="121" t="s">
        <v>1461</v>
      </c>
      <c r="B9" s="121" t="s">
        <v>1461</v>
      </c>
      <c r="C9" s="34">
        <v>9</v>
      </c>
    </row>
    <row r="10" spans="1:3" ht="15">
      <c r="A10" s="121" t="s">
        <v>1462</v>
      </c>
      <c r="B10" s="121" t="s">
        <v>1462</v>
      </c>
      <c r="C10" s="34">
        <v>141</v>
      </c>
    </row>
    <row r="11" spans="1:3" ht="15">
      <c r="A11" s="121" t="s">
        <v>1463</v>
      </c>
      <c r="B11" s="121" t="s">
        <v>1463</v>
      </c>
      <c r="C11" s="34">
        <v>4</v>
      </c>
    </row>
    <row r="12" spans="1:3" ht="15">
      <c r="A12" s="121" t="s">
        <v>1464</v>
      </c>
      <c r="B12" s="121" t="s">
        <v>1464</v>
      </c>
      <c r="C12" s="34">
        <v>5</v>
      </c>
    </row>
    <row r="13" spans="1:3" ht="15">
      <c r="A13" s="121" t="s">
        <v>1465</v>
      </c>
      <c r="B13" s="121" t="s">
        <v>1465</v>
      </c>
      <c r="C13" s="34">
        <v>3</v>
      </c>
    </row>
    <row r="14" spans="1:3" ht="15">
      <c r="A14" s="121" t="s">
        <v>1466</v>
      </c>
      <c r="B14" s="121" t="s">
        <v>1466</v>
      </c>
      <c r="C14"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2092</v>
      </c>
      <c r="B1" s="13" t="s">
        <v>17</v>
      </c>
    </row>
    <row r="2" spans="1:2" ht="15">
      <c r="A2" s="78" t="s">
        <v>2093</v>
      </c>
      <c r="B2" s="78" t="s">
        <v>2099</v>
      </c>
    </row>
    <row r="3" spans="1:2" ht="15">
      <c r="A3" s="78" t="s">
        <v>2094</v>
      </c>
      <c r="B3" s="78" t="s">
        <v>2100</v>
      </c>
    </row>
    <row r="4" spans="1:2" ht="15">
      <c r="A4" s="78" t="s">
        <v>2095</v>
      </c>
      <c r="B4" s="78" t="s">
        <v>2101</v>
      </c>
    </row>
    <row r="5" spans="1:2" ht="15">
      <c r="A5" s="78" t="s">
        <v>2096</v>
      </c>
      <c r="B5" s="78" t="s">
        <v>2102</v>
      </c>
    </row>
    <row r="6" spans="1:2" ht="15">
      <c r="A6" s="78" t="s">
        <v>2097</v>
      </c>
      <c r="B6" s="78" t="s">
        <v>2103</v>
      </c>
    </row>
    <row r="7" spans="1:2" ht="15">
      <c r="A7" s="78" t="s">
        <v>2098</v>
      </c>
      <c r="B7" s="78" t="s">
        <v>2100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1457</v>
      </c>
      <c r="BB2" s="13" t="s">
        <v>1477</v>
      </c>
      <c r="BC2" s="13" t="s">
        <v>1478</v>
      </c>
      <c r="BD2" s="119" t="s">
        <v>2064</v>
      </c>
      <c r="BE2" s="119" t="s">
        <v>2065</v>
      </c>
      <c r="BF2" s="119" t="s">
        <v>2066</v>
      </c>
      <c r="BG2" s="119" t="s">
        <v>2067</v>
      </c>
      <c r="BH2" s="119" t="s">
        <v>2068</v>
      </c>
      <c r="BI2" s="119" t="s">
        <v>2069</v>
      </c>
      <c r="BJ2" s="119" t="s">
        <v>2070</v>
      </c>
      <c r="BK2" s="119" t="s">
        <v>2071</v>
      </c>
      <c r="BL2" s="119" t="s">
        <v>2072</v>
      </c>
    </row>
    <row r="3" spans="1:64" ht="15" customHeight="1">
      <c r="A3" s="64" t="s">
        <v>212</v>
      </c>
      <c r="B3" s="64" t="s">
        <v>212</v>
      </c>
      <c r="C3" s="65"/>
      <c r="D3" s="66"/>
      <c r="E3" s="67"/>
      <c r="F3" s="68"/>
      <c r="G3" s="65"/>
      <c r="H3" s="69"/>
      <c r="I3" s="70"/>
      <c r="J3" s="70"/>
      <c r="K3" s="34" t="s">
        <v>65</v>
      </c>
      <c r="L3" s="71">
        <v>3</v>
      </c>
      <c r="M3" s="71"/>
      <c r="N3" s="72"/>
      <c r="O3" s="78" t="s">
        <v>176</v>
      </c>
      <c r="P3" s="80">
        <v>43734.37826388889</v>
      </c>
      <c r="Q3" s="78" t="s">
        <v>263</v>
      </c>
      <c r="R3" s="82" t="s">
        <v>410</v>
      </c>
      <c r="S3" s="78" t="s">
        <v>527</v>
      </c>
      <c r="T3" s="78" t="s">
        <v>535</v>
      </c>
      <c r="U3" s="78"/>
      <c r="V3" s="82" t="s">
        <v>694</v>
      </c>
      <c r="W3" s="80">
        <v>43734.37826388889</v>
      </c>
      <c r="X3" s="82" t="s">
        <v>725</v>
      </c>
      <c r="Y3" s="78"/>
      <c r="Z3" s="78"/>
      <c r="AA3" s="84" t="s">
        <v>894</v>
      </c>
      <c r="AB3" s="78"/>
      <c r="AC3" s="78" t="b">
        <v>0</v>
      </c>
      <c r="AD3" s="78">
        <v>0</v>
      </c>
      <c r="AE3" s="84" t="s">
        <v>1066</v>
      </c>
      <c r="AF3" s="78" t="b">
        <v>1</v>
      </c>
      <c r="AG3" s="78" t="s">
        <v>1070</v>
      </c>
      <c r="AH3" s="78"/>
      <c r="AI3" s="84" t="s">
        <v>1074</v>
      </c>
      <c r="AJ3" s="78" t="b">
        <v>0</v>
      </c>
      <c r="AK3" s="78">
        <v>0</v>
      </c>
      <c r="AL3" s="84" t="s">
        <v>1066</v>
      </c>
      <c r="AM3" s="78" t="s">
        <v>1078</v>
      </c>
      <c r="AN3" s="78" t="b">
        <v>0</v>
      </c>
      <c r="AO3" s="84" t="s">
        <v>894</v>
      </c>
      <c r="AP3" s="78" t="s">
        <v>176</v>
      </c>
      <c r="AQ3" s="78">
        <v>0</v>
      </c>
      <c r="AR3" s="78">
        <v>0</v>
      </c>
      <c r="AS3" s="78" t="s">
        <v>1085</v>
      </c>
      <c r="AT3" s="78" t="s">
        <v>1086</v>
      </c>
      <c r="AU3" s="78" t="s">
        <v>1087</v>
      </c>
      <c r="AV3" s="78" t="s">
        <v>1086</v>
      </c>
      <c r="AW3" s="78" t="s">
        <v>1088</v>
      </c>
      <c r="AX3" s="78" t="s">
        <v>1086</v>
      </c>
      <c r="AY3" s="78" t="s">
        <v>1089</v>
      </c>
      <c r="AZ3" s="82" t="s">
        <v>1090</v>
      </c>
      <c r="BA3">
        <v>1</v>
      </c>
      <c r="BB3" s="78" t="str">
        <f>REPLACE(INDEX(GroupVertices[Group],MATCH(Edges25[[#This Row],[Vertex 1]],GroupVertices[Vertex],0)),1,1,"")</f>
        <v>3</v>
      </c>
      <c r="BC3" s="78" t="str">
        <f>REPLACE(INDEX(GroupVertices[Group],MATCH(Edges25[[#This Row],[Vertex 2]],GroupVertices[Vertex],0)),1,1,"")</f>
        <v>3</v>
      </c>
      <c r="BD3" s="48">
        <v>1</v>
      </c>
      <c r="BE3" s="49">
        <v>16.666666666666668</v>
      </c>
      <c r="BF3" s="48">
        <v>0</v>
      </c>
      <c r="BG3" s="49">
        <v>0</v>
      </c>
      <c r="BH3" s="48">
        <v>0</v>
      </c>
      <c r="BI3" s="49">
        <v>0</v>
      </c>
      <c r="BJ3" s="48">
        <v>5</v>
      </c>
      <c r="BK3" s="49">
        <v>83.33333333333333</v>
      </c>
      <c r="BL3" s="48">
        <v>6</v>
      </c>
    </row>
    <row r="4" spans="1:64" ht="15" customHeight="1">
      <c r="A4" s="64" t="s">
        <v>213</v>
      </c>
      <c r="B4" s="64" t="s">
        <v>213</v>
      </c>
      <c r="C4" s="65"/>
      <c r="D4" s="66"/>
      <c r="E4" s="67"/>
      <c r="F4" s="68"/>
      <c r="G4" s="65"/>
      <c r="H4" s="69"/>
      <c r="I4" s="70"/>
      <c r="J4" s="70"/>
      <c r="K4" s="34" t="s">
        <v>65</v>
      </c>
      <c r="L4" s="77">
        <v>4</v>
      </c>
      <c r="M4" s="77"/>
      <c r="N4" s="72"/>
      <c r="O4" s="79" t="s">
        <v>176</v>
      </c>
      <c r="P4" s="81">
        <v>43735.35428240741</v>
      </c>
      <c r="Q4" s="79" t="s">
        <v>264</v>
      </c>
      <c r="R4" s="79"/>
      <c r="S4" s="79"/>
      <c r="T4" s="79" t="s">
        <v>536</v>
      </c>
      <c r="U4" s="83" t="s">
        <v>576</v>
      </c>
      <c r="V4" s="83" t="s">
        <v>576</v>
      </c>
      <c r="W4" s="81">
        <v>43735.35428240741</v>
      </c>
      <c r="X4" s="83" t="s">
        <v>726</v>
      </c>
      <c r="Y4" s="79"/>
      <c r="Z4" s="79"/>
      <c r="AA4" s="85" t="s">
        <v>895</v>
      </c>
      <c r="AB4" s="79"/>
      <c r="AC4" s="79" t="b">
        <v>0</v>
      </c>
      <c r="AD4" s="79">
        <v>0</v>
      </c>
      <c r="AE4" s="85" t="s">
        <v>1066</v>
      </c>
      <c r="AF4" s="79" t="b">
        <v>0</v>
      </c>
      <c r="AG4" s="79" t="s">
        <v>1070</v>
      </c>
      <c r="AH4" s="79"/>
      <c r="AI4" s="85" t="s">
        <v>1066</v>
      </c>
      <c r="AJ4" s="79" t="b">
        <v>0</v>
      </c>
      <c r="AK4" s="79">
        <v>0</v>
      </c>
      <c r="AL4" s="85" t="s">
        <v>1066</v>
      </c>
      <c r="AM4" s="79" t="s">
        <v>1079</v>
      </c>
      <c r="AN4" s="79" t="b">
        <v>0</v>
      </c>
      <c r="AO4" s="85" t="s">
        <v>895</v>
      </c>
      <c r="AP4" s="79" t="s">
        <v>176</v>
      </c>
      <c r="AQ4" s="79">
        <v>0</v>
      </c>
      <c r="AR4" s="79">
        <v>0</v>
      </c>
      <c r="AS4" s="79"/>
      <c r="AT4" s="79"/>
      <c r="AU4" s="79"/>
      <c r="AV4" s="79"/>
      <c r="AW4" s="79"/>
      <c r="AX4" s="79"/>
      <c r="AY4" s="79"/>
      <c r="AZ4" s="79"/>
      <c r="BA4">
        <v>1</v>
      </c>
      <c r="BB4" s="78" t="str">
        <f>REPLACE(INDEX(GroupVertices[Group],MATCH(Edges25[[#This Row],[Vertex 1]],GroupVertices[Vertex],0)),1,1,"")</f>
        <v>3</v>
      </c>
      <c r="BC4" s="78" t="str">
        <f>REPLACE(INDEX(GroupVertices[Group],MATCH(Edges25[[#This Row],[Vertex 2]],GroupVertices[Vertex],0)),1,1,"")</f>
        <v>3</v>
      </c>
      <c r="BD4" s="48">
        <v>0</v>
      </c>
      <c r="BE4" s="49">
        <v>0</v>
      </c>
      <c r="BF4" s="48">
        <v>0</v>
      </c>
      <c r="BG4" s="49">
        <v>0</v>
      </c>
      <c r="BH4" s="48">
        <v>0</v>
      </c>
      <c r="BI4" s="49">
        <v>0</v>
      </c>
      <c r="BJ4" s="48">
        <v>23</v>
      </c>
      <c r="BK4" s="49">
        <v>100</v>
      </c>
      <c r="BL4" s="48">
        <v>23</v>
      </c>
    </row>
    <row r="5" spans="1:64" ht="15">
      <c r="A5" s="64" t="s">
        <v>214</v>
      </c>
      <c r="B5" s="64" t="s">
        <v>236</v>
      </c>
      <c r="C5" s="65"/>
      <c r="D5" s="66"/>
      <c r="E5" s="67"/>
      <c r="F5" s="68"/>
      <c r="G5" s="65"/>
      <c r="H5" s="69"/>
      <c r="I5" s="70"/>
      <c r="J5" s="70"/>
      <c r="K5" s="34" t="s">
        <v>65</v>
      </c>
      <c r="L5" s="77">
        <v>5</v>
      </c>
      <c r="M5" s="77"/>
      <c r="N5" s="72"/>
      <c r="O5" s="79" t="s">
        <v>261</v>
      </c>
      <c r="P5" s="81">
        <v>43735.379212962966</v>
      </c>
      <c r="Q5" s="79" t="s">
        <v>265</v>
      </c>
      <c r="R5" s="79"/>
      <c r="S5" s="79"/>
      <c r="T5" s="79" t="s">
        <v>537</v>
      </c>
      <c r="U5" s="79"/>
      <c r="V5" s="83" t="s">
        <v>695</v>
      </c>
      <c r="W5" s="81">
        <v>43735.379212962966</v>
      </c>
      <c r="X5" s="83" t="s">
        <v>727</v>
      </c>
      <c r="Y5" s="79"/>
      <c r="Z5" s="79"/>
      <c r="AA5" s="85" t="s">
        <v>896</v>
      </c>
      <c r="AB5" s="79"/>
      <c r="AC5" s="79" t="b">
        <v>0</v>
      </c>
      <c r="AD5" s="79">
        <v>0</v>
      </c>
      <c r="AE5" s="85" t="s">
        <v>1066</v>
      </c>
      <c r="AF5" s="79" t="b">
        <v>0</v>
      </c>
      <c r="AG5" s="79" t="s">
        <v>1070</v>
      </c>
      <c r="AH5" s="79"/>
      <c r="AI5" s="85" t="s">
        <v>1066</v>
      </c>
      <c r="AJ5" s="79" t="b">
        <v>0</v>
      </c>
      <c r="AK5" s="79">
        <v>4</v>
      </c>
      <c r="AL5" s="85" t="s">
        <v>950</v>
      </c>
      <c r="AM5" s="79" t="s">
        <v>1079</v>
      </c>
      <c r="AN5" s="79" t="b">
        <v>0</v>
      </c>
      <c r="AO5" s="85" t="s">
        <v>950</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0</v>
      </c>
      <c r="BE5" s="49">
        <v>0</v>
      </c>
      <c r="BF5" s="48">
        <v>0</v>
      </c>
      <c r="BG5" s="49">
        <v>0</v>
      </c>
      <c r="BH5" s="48">
        <v>0</v>
      </c>
      <c r="BI5" s="49">
        <v>0</v>
      </c>
      <c r="BJ5" s="48">
        <v>19</v>
      </c>
      <c r="BK5" s="49">
        <v>100</v>
      </c>
      <c r="BL5" s="48">
        <v>19</v>
      </c>
    </row>
    <row r="6" spans="1:64" ht="15">
      <c r="A6" s="64" t="s">
        <v>215</v>
      </c>
      <c r="B6" s="64" t="s">
        <v>236</v>
      </c>
      <c r="C6" s="65"/>
      <c r="D6" s="66"/>
      <c r="E6" s="67"/>
      <c r="F6" s="68"/>
      <c r="G6" s="65"/>
      <c r="H6" s="69"/>
      <c r="I6" s="70"/>
      <c r="J6" s="70"/>
      <c r="K6" s="34" t="s">
        <v>65</v>
      </c>
      <c r="L6" s="77">
        <v>6</v>
      </c>
      <c r="M6" s="77"/>
      <c r="N6" s="72"/>
      <c r="O6" s="79" t="s">
        <v>261</v>
      </c>
      <c r="P6" s="81">
        <v>43735.52216435185</v>
      </c>
      <c r="Q6" s="79" t="s">
        <v>265</v>
      </c>
      <c r="R6" s="79"/>
      <c r="S6" s="79"/>
      <c r="T6" s="79" t="s">
        <v>537</v>
      </c>
      <c r="U6" s="79"/>
      <c r="V6" s="83" t="s">
        <v>696</v>
      </c>
      <c r="W6" s="81">
        <v>43735.52216435185</v>
      </c>
      <c r="X6" s="83" t="s">
        <v>728</v>
      </c>
      <c r="Y6" s="79"/>
      <c r="Z6" s="79"/>
      <c r="AA6" s="85" t="s">
        <v>897</v>
      </c>
      <c r="AB6" s="79"/>
      <c r="AC6" s="79" t="b">
        <v>0</v>
      </c>
      <c r="AD6" s="79">
        <v>0</v>
      </c>
      <c r="AE6" s="85" t="s">
        <v>1066</v>
      </c>
      <c r="AF6" s="79" t="b">
        <v>0</v>
      </c>
      <c r="AG6" s="79" t="s">
        <v>1070</v>
      </c>
      <c r="AH6" s="79"/>
      <c r="AI6" s="85" t="s">
        <v>1066</v>
      </c>
      <c r="AJ6" s="79" t="b">
        <v>0</v>
      </c>
      <c r="AK6" s="79">
        <v>4</v>
      </c>
      <c r="AL6" s="85" t="s">
        <v>950</v>
      </c>
      <c r="AM6" s="79" t="s">
        <v>1080</v>
      </c>
      <c r="AN6" s="79" t="b">
        <v>0</v>
      </c>
      <c r="AO6" s="85" t="s">
        <v>950</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0</v>
      </c>
      <c r="BE6" s="49">
        <v>0</v>
      </c>
      <c r="BF6" s="48">
        <v>0</v>
      </c>
      <c r="BG6" s="49">
        <v>0</v>
      </c>
      <c r="BH6" s="48">
        <v>0</v>
      </c>
      <c r="BI6" s="49">
        <v>0</v>
      </c>
      <c r="BJ6" s="48">
        <v>19</v>
      </c>
      <c r="BK6" s="49">
        <v>100</v>
      </c>
      <c r="BL6" s="48">
        <v>19</v>
      </c>
    </row>
    <row r="7" spans="1:64" ht="15">
      <c r="A7" s="64" t="s">
        <v>216</v>
      </c>
      <c r="B7" s="64" t="s">
        <v>236</v>
      </c>
      <c r="C7" s="65"/>
      <c r="D7" s="66"/>
      <c r="E7" s="67"/>
      <c r="F7" s="68"/>
      <c r="G7" s="65"/>
      <c r="H7" s="69"/>
      <c r="I7" s="70"/>
      <c r="J7" s="70"/>
      <c r="K7" s="34" t="s">
        <v>65</v>
      </c>
      <c r="L7" s="77">
        <v>7</v>
      </c>
      <c r="M7" s="77"/>
      <c r="N7" s="72"/>
      <c r="O7" s="79" t="s">
        <v>261</v>
      </c>
      <c r="P7" s="81">
        <v>43735.632881944446</v>
      </c>
      <c r="Q7" s="79" t="s">
        <v>265</v>
      </c>
      <c r="R7" s="79"/>
      <c r="S7" s="79"/>
      <c r="T7" s="79" t="s">
        <v>537</v>
      </c>
      <c r="U7" s="79"/>
      <c r="V7" s="83" t="s">
        <v>697</v>
      </c>
      <c r="W7" s="81">
        <v>43735.632881944446</v>
      </c>
      <c r="X7" s="83" t="s">
        <v>729</v>
      </c>
      <c r="Y7" s="79"/>
      <c r="Z7" s="79"/>
      <c r="AA7" s="85" t="s">
        <v>898</v>
      </c>
      <c r="AB7" s="79"/>
      <c r="AC7" s="79" t="b">
        <v>0</v>
      </c>
      <c r="AD7" s="79">
        <v>0</v>
      </c>
      <c r="AE7" s="85" t="s">
        <v>1066</v>
      </c>
      <c r="AF7" s="79" t="b">
        <v>0</v>
      </c>
      <c r="AG7" s="79" t="s">
        <v>1070</v>
      </c>
      <c r="AH7" s="79"/>
      <c r="AI7" s="85" t="s">
        <v>1066</v>
      </c>
      <c r="AJ7" s="79" t="b">
        <v>0</v>
      </c>
      <c r="AK7" s="79">
        <v>5</v>
      </c>
      <c r="AL7" s="85" t="s">
        <v>950</v>
      </c>
      <c r="AM7" s="79" t="s">
        <v>1079</v>
      </c>
      <c r="AN7" s="79" t="b">
        <v>0</v>
      </c>
      <c r="AO7" s="85" t="s">
        <v>950</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19</v>
      </c>
      <c r="BK7" s="49">
        <v>100</v>
      </c>
      <c r="BL7" s="48">
        <v>19</v>
      </c>
    </row>
    <row r="8" spans="1:64" ht="15">
      <c r="A8" s="64" t="s">
        <v>217</v>
      </c>
      <c r="B8" s="64" t="s">
        <v>217</v>
      </c>
      <c r="C8" s="65"/>
      <c r="D8" s="66"/>
      <c r="E8" s="67"/>
      <c r="F8" s="68"/>
      <c r="G8" s="65"/>
      <c r="H8" s="69"/>
      <c r="I8" s="70"/>
      <c r="J8" s="70"/>
      <c r="K8" s="34" t="s">
        <v>65</v>
      </c>
      <c r="L8" s="77">
        <v>8</v>
      </c>
      <c r="M8" s="77"/>
      <c r="N8" s="72"/>
      <c r="O8" s="79" t="s">
        <v>176</v>
      </c>
      <c r="P8" s="81">
        <v>43736.34805555556</v>
      </c>
      <c r="Q8" s="79" t="s">
        <v>266</v>
      </c>
      <c r="R8" s="83" t="s">
        <v>411</v>
      </c>
      <c r="S8" s="79" t="s">
        <v>528</v>
      </c>
      <c r="T8" s="79" t="s">
        <v>538</v>
      </c>
      <c r="U8" s="83" t="s">
        <v>577</v>
      </c>
      <c r="V8" s="83" t="s">
        <v>577</v>
      </c>
      <c r="W8" s="81">
        <v>43736.34805555556</v>
      </c>
      <c r="X8" s="83" t="s">
        <v>730</v>
      </c>
      <c r="Y8" s="79"/>
      <c r="Z8" s="79"/>
      <c r="AA8" s="85" t="s">
        <v>899</v>
      </c>
      <c r="AB8" s="79"/>
      <c r="AC8" s="79" t="b">
        <v>0</v>
      </c>
      <c r="AD8" s="79">
        <v>0</v>
      </c>
      <c r="AE8" s="85" t="s">
        <v>1066</v>
      </c>
      <c r="AF8" s="79" t="b">
        <v>0</v>
      </c>
      <c r="AG8" s="79" t="s">
        <v>1071</v>
      </c>
      <c r="AH8" s="79"/>
      <c r="AI8" s="85" t="s">
        <v>1066</v>
      </c>
      <c r="AJ8" s="79" t="b">
        <v>0</v>
      </c>
      <c r="AK8" s="79">
        <v>0</v>
      </c>
      <c r="AL8" s="85" t="s">
        <v>1066</v>
      </c>
      <c r="AM8" s="79" t="s">
        <v>1079</v>
      </c>
      <c r="AN8" s="79" t="b">
        <v>0</v>
      </c>
      <c r="AO8" s="85" t="s">
        <v>899</v>
      </c>
      <c r="AP8" s="79" t="s">
        <v>176</v>
      </c>
      <c r="AQ8" s="79">
        <v>0</v>
      </c>
      <c r="AR8" s="79">
        <v>0</v>
      </c>
      <c r="AS8" s="79"/>
      <c r="AT8" s="79"/>
      <c r="AU8" s="79"/>
      <c r="AV8" s="79"/>
      <c r="AW8" s="79"/>
      <c r="AX8" s="79"/>
      <c r="AY8" s="79"/>
      <c r="AZ8" s="79"/>
      <c r="BA8">
        <v>1</v>
      </c>
      <c r="BB8" s="78" t="str">
        <f>REPLACE(INDEX(GroupVertices[Group],MATCH(Edges25[[#This Row],[Vertex 1]],GroupVertices[Vertex],0)),1,1,"")</f>
        <v>3</v>
      </c>
      <c r="BC8" s="78" t="str">
        <f>REPLACE(INDEX(GroupVertices[Group],MATCH(Edges25[[#This Row],[Vertex 2]],GroupVertices[Vertex],0)),1,1,"")</f>
        <v>3</v>
      </c>
      <c r="BD8" s="48">
        <v>0</v>
      </c>
      <c r="BE8" s="49">
        <v>0</v>
      </c>
      <c r="BF8" s="48">
        <v>0</v>
      </c>
      <c r="BG8" s="49">
        <v>0</v>
      </c>
      <c r="BH8" s="48">
        <v>0</v>
      </c>
      <c r="BI8" s="49">
        <v>0</v>
      </c>
      <c r="BJ8" s="48">
        <v>90</v>
      </c>
      <c r="BK8" s="49">
        <v>100</v>
      </c>
      <c r="BL8" s="48">
        <v>90</v>
      </c>
    </row>
    <row r="9" spans="1:64" ht="15">
      <c r="A9" s="64" t="s">
        <v>218</v>
      </c>
      <c r="B9" s="64" t="s">
        <v>218</v>
      </c>
      <c r="C9" s="65"/>
      <c r="D9" s="66"/>
      <c r="E9" s="67"/>
      <c r="F9" s="68"/>
      <c r="G9" s="65"/>
      <c r="H9" s="69"/>
      <c r="I9" s="70"/>
      <c r="J9" s="70"/>
      <c r="K9" s="34" t="s">
        <v>65</v>
      </c>
      <c r="L9" s="77">
        <v>9</v>
      </c>
      <c r="M9" s="77"/>
      <c r="N9" s="72"/>
      <c r="O9" s="79" t="s">
        <v>176</v>
      </c>
      <c r="P9" s="81">
        <v>42465.69287037037</v>
      </c>
      <c r="Q9" s="79" t="s">
        <v>267</v>
      </c>
      <c r="R9" s="79"/>
      <c r="S9" s="79"/>
      <c r="T9" s="79" t="s">
        <v>539</v>
      </c>
      <c r="U9" s="83" t="s">
        <v>578</v>
      </c>
      <c r="V9" s="83" t="s">
        <v>578</v>
      </c>
      <c r="W9" s="81">
        <v>42465.69287037037</v>
      </c>
      <c r="X9" s="83" t="s">
        <v>731</v>
      </c>
      <c r="Y9" s="79"/>
      <c r="Z9" s="79"/>
      <c r="AA9" s="85" t="s">
        <v>900</v>
      </c>
      <c r="AB9" s="79"/>
      <c r="AC9" s="79" t="b">
        <v>0</v>
      </c>
      <c r="AD9" s="79">
        <v>3</v>
      </c>
      <c r="AE9" s="85" t="s">
        <v>1066</v>
      </c>
      <c r="AF9" s="79" t="b">
        <v>0</v>
      </c>
      <c r="AG9" s="79" t="s">
        <v>1072</v>
      </c>
      <c r="AH9" s="79"/>
      <c r="AI9" s="85" t="s">
        <v>1066</v>
      </c>
      <c r="AJ9" s="79" t="b">
        <v>0</v>
      </c>
      <c r="AK9" s="79">
        <v>3</v>
      </c>
      <c r="AL9" s="85" t="s">
        <v>1066</v>
      </c>
      <c r="AM9" s="79" t="s">
        <v>1078</v>
      </c>
      <c r="AN9" s="79" t="b">
        <v>0</v>
      </c>
      <c r="AO9" s="85" t="s">
        <v>900</v>
      </c>
      <c r="AP9" s="79" t="s">
        <v>1084</v>
      </c>
      <c r="AQ9" s="79">
        <v>0</v>
      </c>
      <c r="AR9" s="79">
        <v>0</v>
      </c>
      <c r="AS9" s="79"/>
      <c r="AT9" s="79"/>
      <c r="AU9" s="79"/>
      <c r="AV9" s="79"/>
      <c r="AW9" s="79"/>
      <c r="AX9" s="79"/>
      <c r="AY9" s="79"/>
      <c r="AZ9" s="79"/>
      <c r="BA9">
        <v>1</v>
      </c>
      <c r="BB9" s="78" t="str">
        <f>REPLACE(INDEX(GroupVertices[Group],MATCH(Edges25[[#This Row],[Vertex 1]],GroupVertices[Vertex],0)),1,1,"")</f>
        <v>9</v>
      </c>
      <c r="BC9" s="78" t="str">
        <f>REPLACE(INDEX(GroupVertices[Group],MATCH(Edges25[[#This Row],[Vertex 2]],GroupVertices[Vertex],0)),1,1,"")</f>
        <v>9</v>
      </c>
      <c r="BD9" s="48">
        <v>0</v>
      </c>
      <c r="BE9" s="49">
        <v>0</v>
      </c>
      <c r="BF9" s="48">
        <v>0</v>
      </c>
      <c r="BG9" s="49">
        <v>0</v>
      </c>
      <c r="BH9" s="48">
        <v>0</v>
      </c>
      <c r="BI9" s="49">
        <v>0</v>
      </c>
      <c r="BJ9" s="48">
        <v>4</v>
      </c>
      <c r="BK9" s="49">
        <v>100</v>
      </c>
      <c r="BL9" s="48">
        <v>4</v>
      </c>
    </row>
    <row r="10" spans="1:64" ht="15">
      <c r="A10" s="64" t="s">
        <v>219</v>
      </c>
      <c r="B10" s="64" t="s">
        <v>218</v>
      </c>
      <c r="C10" s="65"/>
      <c r="D10" s="66"/>
      <c r="E10" s="67"/>
      <c r="F10" s="68"/>
      <c r="G10" s="65"/>
      <c r="H10" s="69"/>
      <c r="I10" s="70"/>
      <c r="J10" s="70"/>
      <c r="K10" s="34" t="s">
        <v>65</v>
      </c>
      <c r="L10" s="77">
        <v>10</v>
      </c>
      <c r="M10" s="77"/>
      <c r="N10" s="72"/>
      <c r="O10" s="79" t="s">
        <v>261</v>
      </c>
      <c r="P10" s="81">
        <v>43736.390543981484</v>
      </c>
      <c r="Q10" s="79" t="s">
        <v>268</v>
      </c>
      <c r="R10" s="79"/>
      <c r="S10" s="79"/>
      <c r="T10" s="79" t="s">
        <v>539</v>
      </c>
      <c r="U10" s="83" t="s">
        <v>578</v>
      </c>
      <c r="V10" s="83" t="s">
        <v>578</v>
      </c>
      <c r="W10" s="81">
        <v>43736.390543981484</v>
      </c>
      <c r="X10" s="83" t="s">
        <v>732</v>
      </c>
      <c r="Y10" s="79"/>
      <c r="Z10" s="79"/>
      <c r="AA10" s="85" t="s">
        <v>901</v>
      </c>
      <c r="AB10" s="79"/>
      <c r="AC10" s="79" t="b">
        <v>0</v>
      </c>
      <c r="AD10" s="79">
        <v>0</v>
      </c>
      <c r="AE10" s="85" t="s">
        <v>1066</v>
      </c>
      <c r="AF10" s="79" t="b">
        <v>0</v>
      </c>
      <c r="AG10" s="79" t="s">
        <v>1072</v>
      </c>
      <c r="AH10" s="79"/>
      <c r="AI10" s="85" t="s">
        <v>1066</v>
      </c>
      <c r="AJ10" s="79" t="b">
        <v>0</v>
      </c>
      <c r="AK10" s="79">
        <v>3</v>
      </c>
      <c r="AL10" s="85" t="s">
        <v>900</v>
      </c>
      <c r="AM10" s="79" t="s">
        <v>1078</v>
      </c>
      <c r="AN10" s="79" t="b">
        <v>0</v>
      </c>
      <c r="AO10" s="85" t="s">
        <v>900</v>
      </c>
      <c r="AP10" s="79" t="s">
        <v>176</v>
      </c>
      <c r="AQ10" s="79">
        <v>0</v>
      </c>
      <c r="AR10" s="79">
        <v>0</v>
      </c>
      <c r="AS10" s="79"/>
      <c r="AT10" s="79"/>
      <c r="AU10" s="79"/>
      <c r="AV10" s="79"/>
      <c r="AW10" s="79"/>
      <c r="AX10" s="79"/>
      <c r="AY10" s="79"/>
      <c r="AZ10" s="79"/>
      <c r="BA10">
        <v>1</v>
      </c>
      <c r="BB10" s="78" t="str">
        <f>REPLACE(INDEX(GroupVertices[Group],MATCH(Edges25[[#This Row],[Vertex 1]],GroupVertices[Vertex],0)),1,1,"")</f>
        <v>9</v>
      </c>
      <c r="BC10" s="78" t="str">
        <f>REPLACE(INDEX(GroupVertices[Group],MATCH(Edges25[[#This Row],[Vertex 2]],GroupVertices[Vertex],0)),1,1,"")</f>
        <v>9</v>
      </c>
      <c r="BD10" s="48">
        <v>0</v>
      </c>
      <c r="BE10" s="49">
        <v>0</v>
      </c>
      <c r="BF10" s="48">
        <v>0</v>
      </c>
      <c r="BG10" s="49">
        <v>0</v>
      </c>
      <c r="BH10" s="48">
        <v>0</v>
      </c>
      <c r="BI10" s="49">
        <v>0</v>
      </c>
      <c r="BJ10" s="48">
        <v>6</v>
      </c>
      <c r="BK10" s="49">
        <v>100</v>
      </c>
      <c r="BL10" s="48">
        <v>6</v>
      </c>
    </row>
    <row r="11" spans="1:64" ht="15">
      <c r="A11" s="64" t="s">
        <v>220</v>
      </c>
      <c r="B11" s="64" t="s">
        <v>236</v>
      </c>
      <c r="C11" s="65"/>
      <c r="D11" s="66"/>
      <c r="E11" s="67"/>
      <c r="F11" s="68"/>
      <c r="G11" s="65"/>
      <c r="H11" s="69"/>
      <c r="I11" s="70"/>
      <c r="J11" s="70"/>
      <c r="K11" s="34" t="s">
        <v>65</v>
      </c>
      <c r="L11" s="77">
        <v>11</v>
      </c>
      <c r="M11" s="77"/>
      <c r="N11" s="72"/>
      <c r="O11" s="79" t="s">
        <v>261</v>
      </c>
      <c r="P11" s="81">
        <v>43736.55915509259</v>
      </c>
      <c r="Q11" s="79" t="s">
        <v>269</v>
      </c>
      <c r="R11" s="79"/>
      <c r="S11" s="79"/>
      <c r="T11" s="79" t="s">
        <v>537</v>
      </c>
      <c r="U11" s="79"/>
      <c r="V11" s="83" t="s">
        <v>698</v>
      </c>
      <c r="W11" s="81">
        <v>43736.55915509259</v>
      </c>
      <c r="X11" s="83" t="s">
        <v>733</v>
      </c>
      <c r="Y11" s="79"/>
      <c r="Z11" s="79"/>
      <c r="AA11" s="85" t="s">
        <v>902</v>
      </c>
      <c r="AB11" s="79"/>
      <c r="AC11" s="79" t="b">
        <v>0</v>
      </c>
      <c r="AD11" s="79">
        <v>0</v>
      </c>
      <c r="AE11" s="85" t="s">
        <v>1066</v>
      </c>
      <c r="AF11" s="79" t="b">
        <v>0</v>
      </c>
      <c r="AG11" s="79" t="s">
        <v>1070</v>
      </c>
      <c r="AH11" s="79"/>
      <c r="AI11" s="85" t="s">
        <v>1066</v>
      </c>
      <c r="AJ11" s="79" t="b">
        <v>0</v>
      </c>
      <c r="AK11" s="79">
        <v>6</v>
      </c>
      <c r="AL11" s="85" t="s">
        <v>950</v>
      </c>
      <c r="AM11" s="79" t="s">
        <v>1081</v>
      </c>
      <c r="AN11" s="79" t="b">
        <v>0</v>
      </c>
      <c r="AO11" s="85" t="s">
        <v>950</v>
      </c>
      <c r="AP11" s="79" t="s">
        <v>176</v>
      </c>
      <c r="AQ11" s="79">
        <v>0</v>
      </c>
      <c r="AR11" s="79">
        <v>0</v>
      </c>
      <c r="AS11" s="79"/>
      <c r="AT11" s="79"/>
      <c r="AU11" s="79"/>
      <c r="AV11" s="79"/>
      <c r="AW11" s="79"/>
      <c r="AX11" s="79"/>
      <c r="AY11" s="79"/>
      <c r="AZ11" s="79"/>
      <c r="BA11">
        <v>2</v>
      </c>
      <c r="BB11" s="78" t="str">
        <f>REPLACE(INDEX(GroupVertices[Group],MATCH(Edges25[[#This Row],[Vertex 1]],GroupVertices[Vertex],0)),1,1,"")</f>
        <v>1</v>
      </c>
      <c r="BC11" s="78" t="str">
        <f>REPLACE(INDEX(GroupVertices[Group],MATCH(Edges25[[#This Row],[Vertex 2]],GroupVertices[Vertex],0)),1,1,"")</f>
        <v>1</v>
      </c>
      <c r="BD11" s="48">
        <v>0</v>
      </c>
      <c r="BE11" s="49">
        <v>0</v>
      </c>
      <c r="BF11" s="48">
        <v>0</v>
      </c>
      <c r="BG11" s="49">
        <v>0</v>
      </c>
      <c r="BH11" s="48">
        <v>0</v>
      </c>
      <c r="BI11" s="49">
        <v>0</v>
      </c>
      <c r="BJ11" s="48">
        <v>19</v>
      </c>
      <c r="BK11" s="49">
        <v>100</v>
      </c>
      <c r="BL11" s="48">
        <v>19</v>
      </c>
    </row>
    <row r="12" spans="1:64" ht="15">
      <c r="A12" s="64" t="s">
        <v>220</v>
      </c>
      <c r="B12" s="64" t="s">
        <v>236</v>
      </c>
      <c r="C12" s="65"/>
      <c r="D12" s="66"/>
      <c r="E12" s="67"/>
      <c r="F12" s="68"/>
      <c r="G12" s="65"/>
      <c r="H12" s="69"/>
      <c r="I12" s="70"/>
      <c r="J12" s="70"/>
      <c r="K12" s="34" t="s">
        <v>65</v>
      </c>
      <c r="L12" s="77">
        <v>12</v>
      </c>
      <c r="M12" s="77"/>
      <c r="N12" s="72"/>
      <c r="O12" s="79" t="s">
        <v>261</v>
      </c>
      <c r="P12" s="81">
        <v>43736.559594907405</v>
      </c>
      <c r="Q12" s="79" t="s">
        <v>270</v>
      </c>
      <c r="R12" s="79"/>
      <c r="S12" s="79"/>
      <c r="T12" s="79" t="s">
        <v>540</v>
      </c>
      <c r="U12" s="79"/>
      <c r="V12" s="83" t="s">
        <v>698</v>
      </c>
      <c r="W12" s="81">
        <v>43736.559594907405</v>
      </c>
      <c r="X12" s="83" t="s">
        <v>734</v>
      </c>
      <c r="Y12" s="79"/>
      <c r="Z12" s="79"/>
      <c r="AA12" s="85" t="s">
        <v>903</v>
      </c>
      <c r="AB12" s="79"/>
      <c r="AC12" s="79" t="b">
        <v>0</v>
      </c>
      <c r="AD12" s="79">
        <v>0</v>
      </c>
      <c r="AE12" s="85" t="s">
        <v>1066</v>
      </c>
      <c r="AF12" s="79" t="b">
        <v>0</v>
      </c>
      <c r="AG12" s="79" t="s">
        <v>1070</v>
      </c>
      <c r="AH12" s="79"/>
      <c r="AI12" s="85" t="s">
        <v>1066</v>
      </c>
      <c r="AJ12" s="79" t="b">
        <v>0</v>
      </c>
      <c r="AK12" s="79">
        <v>4</v>
      </c>
      <c r="AL12" s="85" t="s">
        <v>949</v>
      </c>
      <c r="AM12" s="79" t="s">
        <v>1081</v>
      </c>
      <c r="AN12" s="79" t="b">
        <v>0</v>
      </c>
      <c r="AO12" s="85" t="s">
        <v>949</v>
      </c>
      <c r="AP12" s="79" t="s">
        <v>176</v>
      </c>
      <c r="AQ12" s="79">
        <v>0</v>
      </c>
      <c r="AR12" s="79">
        <v>0</v>
      </c>
      <c r="AS12" s="79"/>
      <c r="AT12" s="79"/>
      <c r="AU12" s="79"/>
      <c r="AV12" s="79"/>
      <c r="AW12" s="79"/>
      <c r="AX12" s="79"/>
      <c r="AY12" s="79"/>
      <c r="AZ12" s="79"/>
      <c r="BA12">
        <v>2</v>
      </c>
      <c r="BB12" s="78" t="str">
        <f>REPLACE(INDEX(GroupVertices[Group],MATCH(Edges25[[#This Row],[Vertex 1]],GroupVertices[Vertex],0)),1,1,"")</f>
        <v>1</v>
      </c>
      <c r="BC12" s="78" t="str">
        <f>REPLACE(INDEX(GroupVertices[Group],MATCH(Edges25[[#This Row],[Vertex 2]],GroupVertices[Vertex],0)),1,1,"")</f>
        <v>1</v>
      </c>
      <c r="BD12" s="48">
        <v>1</v>
      </c>
      <c r="BE12" s="49">
        <v>4.761904761904762</v>
      </c>
      <c r="BF12" s="48">
        <v>0</v>
      </c>
      <c r="BG12" s="49">
        <v>0</v>
      </c>
      <c r="BH12" s="48">
        <v>0</v>
      </c>
      <c r="BI12" s="49">
        <v>0</v>
      </c>
      <c r="BJ12" s="48">
        <v>20</v>
      </c>
      <c r="BK12" s="49">
        <v>95.23809523809524</v>
      </c>
      <c r="BL12" s="48">
        <v>21</v>
      </c>
    </row>
    <row r="13" spans="1:64" ht="15">
      <c r="A13" s="64" t="s">
        <v>221</v>
      </c>
      <c r="B13" s="64" t="s">
        <v>221</v>
      </c>
      <c r="C13" s="65"/>
      <c r="D13" s="66"/>
      <c r="E13" s="67"/>
      <c r="F13" s="68"/>
      <c r="G13" s="65"/>
      <c r="H13" s="69"/>
      <c r="I13" s="70"/>
      <c r="J13" s="70"/>
      <c r="K13" s="34" t="s">
        <v>65</v>
      </c>
      <c r="L13" s="77">
        <v>13</v>
      </c>
      <c r="M13" s="77"/>
      <c r="N13" s="72"/>
      <c r="O13" s="79" t="s">
        <v>176</v>
      </c>
      <c r="P13" s="81">
        <v>42477.74377314815</v>
      </c>
      <c r="Q13" s="79" t="s">
        <v>271</v>
      </c>
      <c r="R13" s="79"/>
      <c r="S13" s="79"/>
      <c r="T13" s="79" t="s">
        <v>541</v>
      </c>
      <c r="U13" s="83" t="s">
        <v>579</v>
      </c>
      <c r="V13" s="83" t="s">
        <v>579</v>
      </c>
      <c r="W13" s="81">
        <v>42477.74377314815</v>
      </c>
      <c r="X13" s="83" t="s">
        <v>735</v>
      </c>
      <c r="Y13" s="79"/>
      <c r="Z13" s="79"/>
      <c r="AA13" s="85" t="s">
        <v>904</v>
      </c>
      <c r="AB13" s="85" t="s">
        <v>1063</v>
      </c>
      <c r="AC13" s="79" t="b">
        <v>0</v>
      </c>
      <c r="AD13" s="79">
        <v>11</v>
      </c>
      <c r="AE13" s="85" t="s">
        <v>1067</v>
      </c>
      <c r="AF13" s="79" t="b">
        <v>0</v>
      </c>
      <c r="AG13" s="79" t="s">
        <v>1070</v>
      </c>
      <c r="AH13" s="79"/>
      <c r="AI13" s="85" t="s">
        <v>1066</v>
      </c>
      <c r="AJ13" s="79" t="b">
        <v>0</v>
      </c>
      <c r="AK13" s="79">
        <v>10</v>
      </c>
      <c r="AL13" s="85" t="s">
        <v>1066</v>
      </c>
      <c r="AM13" s="79" t="s">
        <v>1082</v>
      </c>
      <c r="AN13" s="79" t="b">
        <v>0</v>
      </c>
      <c r="AO13" s="85" t="s">
        <v>1063</v>
      </c>
      <c r="AP13" s="79" t="s">
        <v>1084</v>
      </c>
      <c r="AQ13" s="79">
        <v>0</v>
      </c>
      <c r="AR13" s="79">
        <v>0</v>
      </c>
      <c r="AS13" s="79"/>
      <c r="AT13" s="79"/>
      <c r="AU13" s="79"/>
      <c r="AV13" s="79"/>
      <c r="AW13" s="79"/>
      <c r="AX13" s="79"/>
      <c r="AY13" s="79"/>
      <c r="AZ13" s="79"/>
      <c r="BA13">
        <v>2</v>
      </c>
      <c r="BB13" s="78" t="str">
        <f>REPLACE(INDEX(GroupVertices[Group],MATCH(Edges25[[#This Row],[Vertex 1]],GroupVertices[Vertex],0)),1,1,"")</f>
        <v>3</v>
      </c>
      <c r="BC13" s="78" t="str">
        <f>REPLACE(INDEX(GroupVertices[Group],MATCH(Edges25[[#This Row],[Vertex 2]],GroupVertices[Vertex],0)),1,1,"")</f>
        <v>3</v>
      </c>
      <c r="BD13" s="48">
        <v>0</v>
      </c>
      <c r="BE13" s="49">
        <v>0</v>
      </c>
      <c r="BF13" s="48">
        <v>1</v>
      </c>
      <c r="BG13" s="49">
        <v>5.555555555555555</v>
      </c>
      <c r="BH13" s="48">
        <v>0</v>
      </c>
      <c r="BI13" s="49">
        <v>0</v>
      </c>
      <c r="BJ13" s="48">
        <v>17</v>
      </c>
      <c r="BK13" s="49">
        <v>94.44444444444444</v>
      </c>
      <c r="BL13" s="48">
        <v>18</v>
      </c>
    </row>
    <row r="14" spans="1:64" ht="15">
      <c r="A14" s="64" t="s">
        <v>221</v>
      </c>
      <c r="B14" s="64" t="s">
        <v>221</v>
      </c>
      <c r="C14" s="65"/>
      <c r="D14" s="66"/>
      <c r="E14" s="67"/>
      <c r="F14" s="68"/>
      <c r="G14" s="65"/>
      <c r="H14" s="69"/>
      <c r="I14" s="70"/>
      <c r="J14" s="70"/>
      <c r="K14" s="34" t="s">
        <v>65</v>
      </c>
      <c r="L14" s="77">
        <v>14</v>
      </c>
      <c r="M14" s="77"/>
      <c r="N14" s="72"/>
      <c r="O14" s="79" t="s">
        <v>176</v>
      </c>
      <c r="P14" s="81">
        <v>43737.16050925926</v>
      </c>
      <c r="Q14" s="79" t="s">
        <v>272</v>
      </c>
      <c r="R14" s="79"/>
      <c r="S14" s="79"/>
      <c r="T14" s="79" t="s">
        <v>541</v>
      </c>
      <c r="U14" s="79"/>
      <c r="V14" s="83" t="s">
        <v>699</v>
      </c>
      <c r="W14" s="81">
        <v>43737.16050925926</v>
      </c>
      <c r="X14" s="83" t="s">
        <v>736</v>
      </c>
      <c r="Y14" s="79"/>
      <c r="Z14" s="79"/>
      <c r="AA14" s="85" t="s">
        <v>905</v>
      </c>
      <c r="AB14" s="79"/>
      <c r="AC14" s="79" t="b">
        <v>0</v>
      </c>
      <c r="AD14" s="79">
        <v>0</v>
      </c>
      <c r="AE14" s="85" t="s">
        <v>1066</v>
      </c>
      <c r="AF14" s="79" t="b">
        <v>0</v>
      </c>
      <c r="AG14" s="79" t="s">
        <v>1070</v>
      </c>
      <c r="AH14" s="79"/>
      <c r="AI14" s="85" t="s">
        <v>1066</v>
      </c>
      <c r="AJ14" s="79" t="b">
        <v>0</v>
      </c>
      <c r="AK14" s="79">
        <v>10</v>
      </c>
      <c r="AL14" s="85" t="s">
        <v>904</v>
      </c>
      <c r="AM14" s="79" t="s">
        <v>1079</v>
      </c>
      <c r="AN14" s="79" t="b">
        <v>0</v>
      </c>
      <c r="AO14" s="85" t="s">
        <v>904</v>
      </c>
      <c r="AP14" s="79" t="s">
        <v>176</v>
      </c>
      <c r="AQ14" s="79">
        <v>0</v>
      </c>
      <c r="AR14" s="79">
        <v>0</v>
      </c>
      <c r="AS14" s="79"/>
      <c r="AT14" s="79"/>
      <c r="AU14" s="79"/>
      <c r="AV14" s="79"/>
      <c r="AW14" s="79"/>
      <c r="AX14" s="79"/>
      <c r="AY14" s="79"/>
      <c r="AZ14" s="79"/>
      <c r="BA14">
        <v>2</v>
      </c>
      <c r="BB14" s="78" t="str">
        <f>REPLACE(INDEX(GroupVertices[Group],MATCH(Edges25[[#This Row],[Vertex 1]],GroupVertices[Vertex],0)),1,1,"")</f>
        <v>3</v>
      </c>
      <c r="BC14" s="78" t="str">
        <f>REPLACE(INDEX(GroupVertices[Group],MATCH(Edges25[[#This Row],[Vertex 2]],GroupVertices[Vertex],0)),1,1,"")</f>
        <v>3</v>
      </c>
      <c r="BD14" s="48">
        <v>0</v>
      </c>
      <c r="BE14" s="49">
        <v>0</v>
      </c>
      <c r="BF14" s="48">
        <v>1</v>
      </c>
      <c r="BG14" s="49">
        <v>5</v>
      </c>
      <c r="BH14" s="48">
        <v>0</v>
      </c>
      <c r="BI14" s="49">
        <v>0</v>
      </c>
      <c r="BJ14" s="48">
        <v>19</v>
      </c>
      <c r="BK14" s="49">
        <v>95</v>
      </c>
      <c r="BL14" s="48">
        <v>20</v>
      </c>
    </row>
    <row r="15" spans="1:64" ht="15">
      <c r="A15" s="64" t="s">
        <v>222</v>
      </c>
      <c r="B15" s="64" t="s">
        <v>252</v>
      </c>
      <c r="C15" s="65"/>
      <c r="D15" s="66"/>
      <c r="E15" s="67"/>
      <c r="F15" s="68"/>
      <c r="G15" s="65"/>
      <c r="H15" s="69"/>
      <c r="I15" s="70"/>
      <c r="J15" s="70"/>
      <c r="K15" s="34" t="s">
        <v>65</v>
      </c>
      <c r="L15" s="77">
        <v>15</v>
      </c>
      <c r="M15" s="77"/>
      <c r="N15" s="72"/>
      <c r="O15" s="79" t="s">
        <v>261</v>
      </c>
      <c r="P15" s="81">
        <v>43739.784467592595</v>
      </c>
      <c r="Q15" s="79" t="s">
        <v>273</v>
      </c>
      <c r="R15" s="79"/>
      <c r="S15" s="79"/>
      <c r="T15" s="79" t="s">
        <v>542</v>
      </c>
      <c r="U15" s="83" t="s">
        <v>580</v>
      </c>
      <c r="V15" s="83" t="s">
        <v>580</v>
      </c>
      <c r="W15" s="81">
        <v>43739.784467592595</v>
      </c>
      <c r="X15" s="83" t="s">
        <v>737</v>
      </c>
      <c r="Y15" s="79"/>
      <c r="Z15" s="79"/>
      <c r="AA15" s="85" t="s">
        <v>906</v>
      </c>
      <c r="AB15" s="79"/>
      <c r="AC15" s="79" t="b">
        <v>0</v>
      </c>
      <c r="AD15" s="79">
        <v>0</v>
      </c>
      <c r="AE15" s="85" t="s">
        <v>1066</v>
      </c>
      <c r="AF15" s="79" t="b">
        <v>0</v>
      </c>
      <c r="AG15" s="79" t="s">
        <v>1070</v>
      </c>
      <c r="AH15" s="79"/>
      <c r="AI15" s="85" t="s">
        <v>1066</v>
      </c>
      <c r="AJ15" s="79" t="b">
        <v>0</v>
      </c>
      <c r="AK15" s="79">
        <v>1</v>
      </c>
      <c r="AL15" s="85" t="s">
        <v>1066</v>
      </c>
      <c r="AM15" s="79" t="s">
        <v>1080</v>
      </c>
      <c r="AN15" s="79" t="b">
        <v>0</v>
      </c>
      <c r="AO15" s="85" t="s">
        <v>906</v>
      </c>
      <c r="AP15" s="79" t="s">
        <v>176</v>
      </c>
      <c r="AQ15" s="79">
        <v>0</v>
      </c>
      <c r="AR15" s="79">
        <v>0</v>
      </c>
      <c r="AS15" s="79"/>
      <c r="AT15" s="79"/>
      <c r="AU15" s="79"/>
      <c r="AV15" s="79"/>
      <c r="AW15" s="79"/>
      <c r="AX15" s="79"/>
      <c r="AY15" s="79"/>
      <c r="AZ15" s="79"/>
      <c r="BA15">
        <v>1</v>
      </c>
      <c r="BB15" s="78" t="str">
        <f>REPLACE(INDEX(GroupVertices[Group],MATCH(Edges25[[#This Row],[Vertex 1]],GroupVertices[Vertex],0)),1,1,"")</f>
        <v>8</v>
      </c>
      <c r="BC15" s="78" t="str">
        <f>REPLACE(INDEX(GroupVertices[Group],MATCH(Edges25[[#This Row],[Vertex 2]],GroupVertices[Vertex],0)),1,1,"")</f>
        <v>8</v>
      </c>
      <c r="BD15" s="48">
        <v>0</v>
      </c>
      <c r="BE15" s="49">
        <v>0</v>
      </c>
      <c r="BF15" s="48">
        <v>0</v>
      </c>
      <c r="BG15" s="49">
        <v>0</v>
      </c>
      <c r="BH15" s="48">
        <v>0</v>
      </c>
      <c r="BI15" s="49">
        <v>0</v>
      </c>
      <c r="BJ15" s="48">
        <v>20</v>
      </c>
      <c r="BK15" s="49">
        <v>100</v>
      </c>
      <c r="BL15" s="48">
        <v>20</v>
      </c>
    </row>
    <row r="16" spans="1:64" ht="15">
      <c r="A16" s="64" t="s">
        <v>223</v>
      </c>
      <c r="B16" s="64" t="s">
        <v>252</v>
      </c>
      <c r="C16" s="65"/>
      <c r="D16" s="66"/>
      <c r="E16" s="67"/>
      <c r="F16" s="68"/>
      <c r="G16" s="65"/>
      <c r="H16" s="69"/>
      <c r="I16" s="70"/>
      <c r="J16" s="70"/>
      <c r="K16" s="34" t="s">
        <v>65</v>
      </c>
      <c r="L16" s="77">
        <v>16</v>
      </c>
      <c r="M16" s="77"/>
      <c r="N16" s="72"/>
      <c r="O16" s="79" t="s">
        <v>261</v>
      </c>
      <c r="P16" s="81">
        <v>43739.78570601852</v>
      </c>
      <c r="Q16" s="79" t="s">
        <v>274</v>
      </c>
      <c r="R16" s="79"/>
      <c r="S16" s="79"/>
      <c r="T16" s="79" t="s">
        <v>543</v>
      </c>
      <c r="U16" s="79"/>
      <c r="V16" s="83" t="s">
        <v>700</v>
      </c>
      <c r="W16" s="81">
        <v>43739.78570601852</v>
      </c>
      <c r="X16" s="83" t="s">
        <v>738</v>
      </c>
      <c r="Y16" s="79"/>
      <c r="Z16" s="79"/>
      <c r="AA16" s="85" t="s">
        <v>907</v>
      </c>
      <c r="AB16" s="79"/>
      <c r="AC16" s="79" t="b">
        <v>0</v>
      </c>
      <c r="AD16" s="79">
        <v>0</v>
      </c>
      <c r="AE16" s="85" t="s">
        <v>1066</v>
      </c>
      <c r="AF16" s="79" t="b">
        <v>0</v>
      </c>
      <c r="AG16" s="79" t="s">
        <v>1070</v>
      </c>
      <c r="AH16" s="79"/>
      <c r="AI16" s="85" t="s">
        <v>1066</v>
      </c>
      <c r="AJ16" s="79" t="b">
        <v>0</v>
      </c>
      <c r="AK16" s="79">
        <v>1</v>
      </c>
      <c r="AL16" s="85" t="s">
        <v>906</v>
      </c>
      <c r="AM16" s="79" t="s">
        <v>1080</v>
      </c>
      <c r="AN16" s="79" t="b">
        <v>0</v>
      </c>
      <c r="AO16" s="85" t="s">
        <v>906</v>
      </c>
      <c r="AP16" s="79" t="s">
        <v>176</v>
      </c>
      <c r="AQ16" s="79">
        <v>0</v>
      </c>
      <c r="AR16" s="79">
        <v>0</v>
      </c>
      <c r="AS16" s="79"/>
      <c r="AT16" s="79"/>
      <c r="AU16" s="79"/>
      <c r="AV16" s="79"/>
      <c r="AW16" s="79"/>
      <c r="AX16" s="79"/>
      <c r="AY16" s="79"/>
      <c r="AZ16" s="79"/>
      <c r="BA16">
        <v>1</v>
      </c>
      <c r="BB16" s="78" t="str">
        <f>REPLACE(INDEX(GroupVertices[Group],MATCH(Edges25[[#This Row],[Vertex 1]],GroupVertices[Vertex],0)),1,1,"")</f>
        <v>8</v>
      </c>
      <c r="BC16" s="78" t="str">
        <f>REPLACE(INDEX(GroupVertices[Group],MATCH(Edges25[[#This Row],[Vertex 2]],GroupVertices[Vertex],0)),1,1,"")</f>
        <v>8</v>
      </c>
      <c r="BD16" s="48"/>
      <c r="BE16" s="49"/>
      <c r="BF16" s="48"/>
      <c r="BG16" s="49"/>
      <c r="BH16" s="48"/>
      <c r="BI16" s="49"/>
      <c r="BJ16" s="48"/>
      <c r="BK16" s="49"/>
      <c r="BL16" s="48"/>
    </row>
    <row r="17" spans="1:64" ht="15">
      <c r="A17" s="64" t="s">
        <v>224</v>
      </c>
      <c r="B17" s="64" t="s">
        <v>236</v>
      </c>
      <c r="C17" s="65"/>
      <c r="D17" s="66"/>
      <c r="E17" s="67"/>
      <c r="F17" s="68"/>
      <c r="G17" s="65"/>
      <c r="H17" s="69"/>
      <c r="I17" s="70"/>
      <c r="J17" s="70"/>
      <c r="K17" s="34" t="s">
        <v>65</v>
      </c>
      <c r="L17" s="77">
        <v>18</v>
      </c>
      <c r="M17" s="77"/>
      <c r="N17" s="72"/>
      <c r="O17" s="79" t="s">
        <v>261</v>
      </c>
      <c r="P17" s="81">
        <v>43740.3002662037</v>
      </c>
      <c r="Q17" s="79" t="s">
        <v>275</v>
      </c>
      <c r="R17" s="79"/>
      <c r="S17" s="79"/>
      <c r="T17" s="79" t="s">
        <v>544</v>
      </c>
      <c r="U17" s="79"/>
      <c r="V17" s="83" t="s">
        <v>701</v>
      </c>
      <c r="W17" s="81">
        <v>43740.3002662037</v>
      </c>
      <c r="X17" s="83" t="s">
        <v>739</v>
      </c>
      <c r="Y17" s="79"/>
      <c r="Z17" s="79"/>
      <c r="AA17" s="85" t="s">
        <v>908</v>
      </c>
      <c r="AB17" s="79"/>
      <c r="AC17" s="79" t="b">
        <v>0</v>
      </c>
      <c r="AD17" s="79">
        <v>0</v>
      </c>
      <c r="AE17" s="85" t="s">
        <v>1066</v>
      </c>
      <c r="AF17" s="79" t="b">
        <v>0</v>
      </c>
      <c r="AG17" s="79" t="s">
        <v>1070</v>
      </c>
      <c r="AH17" s="79"/>
      <c r="AI17" s="85" t="s">
        <v>1066</v>
      </c>
      <c r="AJ17" s="79" t="b">
        <v>0</v>
      </c>
      <c r="AK17" s="79">
        <v>1</v>
      </c>
      <c r="AL17" s="85" t="s">
        <v>953</v>
      </c>
      <c r="AM17" s="79" t="s">
        <v>1079</v>
      </c>
      <c r="AN17" s="79" t="b">
        <v>0</v>
      </c>
      <c r="AO17" s="85" t="s">
        <v>953</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0</v>
      </c>
      <c r="BE17" s="49">
        <v>0</v>
      </c>
      <c r="BF17" s="48">
        <v>0</v>
      </c>
      <c r="BG17" s="49">
        <v>0</v>
      </c>
      <c r="BH17" s="48">
        <v>0</v>
      </c>
      <c r="BI17" s="49">
        <v>0</v>
      </c>
      <c r="BJ17" s="48">
        <v>22</v>
      </c>
      <c r="BK17" s="49">
        <v>100</v>
      </c>
      <c r="BL17" s="48">
        <v>22</v>
      </c>
    </row>
    <row r="18" spans="1:64" ht="15">
      <c r="A18" s="64" t="s">
        <v>225</v>
      </c>
      <c r="B18" s="64" t="s">
        <v>236</v>
      </c>
      <c r="C18" s="65"/>
      <c r="D18" s="66"/>
      <c r="E18" s="67"/>
      <c r="F18" s="68"/>
      <c r="G18" s="65"/>
      <c r="H18" s="69"/>
      <c r="I18" s="70"/>
      <c r="J18" s="70"/>
      <c r="K18" s="34" t="s">
        <v>65</v>
      </c>
      <c r="L18" s="77">
        <v>19</v>
      </c>
      <c r="M18" s="77"/>
      <c r="N18" s="72"/>
      <c r="O18" s="79" t="s">
        <v>261</v>
      </c>
      <c r="P18" s="81">
        <v>43735.37923611111</v>
      </c>
      <c r="Q18" s="79" t="s">
        <v>265</v>
      </c>
      <c r="R18" s="79"/>
      <c r="S18" s="79"/>
      <c r="T18" s="79" t="s">
        <v>537</v>
      </c>
      <c r="U18" s="79"/>
      <c r="V18" s="83" t="s">
        <v>702</v>
      </c>
      <c r="W18" s="81">
        <v>43735.37923611111</v>
      </c>
      <c r="X18" s="83" t="s">
        <v>740</v>
      </c>
      <c r="Y18" s="79"/>
      <c r="Z18" s="79"/>
      <c r="AA18" s="85" t="s">
        <v>909</v>
      </c>
      <c r="AB18" s="79"/>
      <c r="AC18" s="79" t="b">
        <v>0</v>
      </c>
      <c r="AD18" s="79">
        <v>0</v>
      </c>
      <c r="AE18" s="85" t="s">
        <v>1066</v>
      </c>
      <c r="AF18" s="79" t="b">
        <v>0</v>
      </c>
      <c r="AG18" s="79" t="s">
        <v>1070</v>
      </c>
      <c r="AH18" s="79"/>
      <c r="AI18" s="85" t="s">
        <v>1066</v>
      </c>
      <c r="AJ18" s="79" t="b">
        <v>0</v>
      </c>
      <c r="AK18" s="79">
        <v>4</v>
      </c>
      <c r="AL18" s="85" t="s">
        <v>950</v>
      </c>
      <c r="AM18" s="79" t="s">
        <v>1080</v>
      </c>
      <c r="AN18" s="79" t="b">
        <v>0</v>
      </c>
      <c r="AO18" s="85" t="s">
        <v>950</v>
      </c>
      <c r="AP18" s="79" t="s">
        <v>176</v>
      </c>
      <c r="AQ18" s="79">
        <v>0</v>
      </c>
      <c r="AR18" s="79">
        <v>0</v>
      </c>
      <c r="AS18" s="79"/>
      <c r="AT18" s="79"/>
      <c r="AU18" s="79"/>
      <c r="AV18" s="79"/>
      <c r="AW18" s="79"/>
      <c r="AX18" s="79"/>
      <c r="AY18" s="79"/>
      <c r="AZ18" s="79"/>
      <c r="BA18">
        <v>4</v>
      </c>
      <c r="BB18" s="78" t="str">
        <f>REPLACE(INDEX(GroupVertices[Group],MATCH(Edges25[[#This Row],[Vertex 1]],GroupVertices[Vertex],0)),1,1,"")</f>
        <v>1</v>
      </c>
      <c r="BC18" s="78" t="str">
        <f>REPLACE(INDEX(GroupVertices[Group],MATCH(Edges25[[#This Row],[Vertex 2]],GroupVertices[Vertex],0)),1,1,"")</f>
        <v>1</v>
      </c>
      <c r="BD18" s="48">
        <v>0</v>
      </c>
      <c r="BE18" s="49">
        <v>0</v>
      </c>
      <c r="BF18" s="48">
        <v>0</v>
      </c>
      <c r="BG18" s="49">
        <v>0</v>
      </c>
      <c r="BH18" s="48">
        <v>0</v>
      </c>
      <c r="BI18" s="49">
        <v>0</v>
      </c>
      <c r="BJ18" s="48">
        <v>19</v>
      </c>
      <c r="BK18" s="49">
        <v>100</v>
      </c>
      <c r="BL18" s="48">
        <v>19</v>
      </c>
    </row>
    <row r="19" spans="1:64" ht="15">
      <c r="A19" s="64" t="s">
        <v>225</v>
      </c>
      <c r="B19" s="64" t="s">
        <v>236</v>
      </c>
      <c r="C19" s="65"/>
      <c r="D19" s="66"/>
      <c r="E19" s="67"/>
      <c r="F19" s="68"/>
      <c r="G19" s="65"/>
      <c r="H19" s="69"/>
      <c r="I19" s="70"/>
      <c r="J19" s="70"/>
      <c r="K19" s="34" t="s">
        <v>65</v>
      </c>
      <c r="L19" s="77">
        <v>20</v>
      </c>
      <c r="M19" s="77"/>
      <c r="N19" s="72"/>
      <c r="O19" s="79" t="s">
        <v>261</v>
      </c>
      <c r="P19" s="81">
        <v>43740.57130787037</v>
      </c>
      <c r="Q19" s="79" t="s">
        <v>276</v>
      </c>
      <c r="R19" s="79"/>
      <c r="S19" s="79"/>
      <c r="T19" s="79" t="s">
        <v>545</v>
      </c>
      <c r="U19" s="79"/>
      <c r="V19" s="83" t="s">
        <v>702</v>
      </c>
      <c r="W19" s="81">
        <v>43740.57130787037</v>
      </c>
      <c r="X19" s="83" t="s">
        <v>741</v>
      </c>
      <c r="Y19" s="79"/>
      <c r="Z19" s="79"/>
      <c r="AA19" s="85" t="s">
        <v>910</v>
      </c>
      <c r="AB19" s="79"/>
      <c r="AC19" s="79" t="b">
        <v>0</v>
      </c>
      <c r="AD19" s="79">
        <v>0</v>
      </c>
      <c r="AE19" s="85" t="s">
        <v>1066</v>
      </c>
      <c r="AF19" s="79" t="b">
        <v>0</v>
      </c>
      <c r="AG19" s="79" t="s">
        <v>1070</v>
      </c>
      <c r="AH19" s="79"/>
      <c r="AI19" s="85" t="s">
        <v>1066</v>
      </c>
      <c r="AJ19" s="79" t="b">
        <v>0</v>
      </c>
      <c r="AK19" s="79">
        <v>1</v>
      </c>
      <c r="AL19" s="85" t="s">
        <v>952</v>
      </c>
      <c r="AM19" s="79" t="s">
        <v>1079</v>
      </c>
      <c r="AN19" s="79" t="b">
        <v>0</v>
      </c>
      <c r="AO19" s="85" t="s">
        <v>952</v>
      </c>
      <c r="AP19" s="79" t="s">
        <v>176</v>
      </c>
      <c r="AQ19" s="79">
        <v>0</v>
      </c>
      <c r="AR19" s="79">
        <v>0</v>
      </c>
      <c r="AS19" s="79"/>
      <c r="AT19" s="79"/>
      <c r="AU19" s="79"/>
      <c r="AV19" s="79"/>
      <c r="AW19" s="79"/>
      <c r="AX19" s="79"/>
      <c r="AY19" s="79"/>
      <c r="AZ19" s="79"/>
      <c r="BA19">
        <v>4</v>
      </c>
      <c r="BB19" s="78" t="str">
        <f>REPLACE(INDEX(GroupVertices[Group],MATCH(Edges25[[#This Row],[Vertex 1]],GroupVertices[Vertex],0)),1,1,"")</f>
        <v>1</v>
      </c>
      <c r="BC19" s="78" t="str">
        <f>REPLACE(INDEX(GroupVertices[Group],MATCH(Edges25[[#This Row],[Vertex 2]],GroupVertices[Vertex],0)),1,1,"")</f>
        <v>1</v>
      </c>
      <c r="BD19" s="48">
        <v>0</v>
      </c>
      <c r="BE19" s="49">
        <v>0</v>
      </c>
      <c r="BF19" s="48">
        <v>3</v>
      </c>
      <c r="BG19" s="49">
        <v>15.789473684210526</v>
      </c>
      <c r="BH19" s="48">
        <v>0</v>
      </c>
      <c r="BI19" s="49">
        <v>0</v>
      </c>
      <c r="BJ19" s="48">
        <v>16</v>
      </c>
      <c r="BK19" s="49">
        <v>84.21052631578948</v>
      </c>
      <c r="BL19" s="48">
        <v>19</v>
      </c>
    </row>
    <row r="20" spans="1:64" ht="15">
      <c r="A20" s="64" t="s">
        <v>225</v>
      </c>
      <c r="B20" s="64" t="s">
        <v>236</v>
      </c>
      <c r="C20" s="65"/>
      <c r="D20" s="66"/>
      <c r="E20" s="67"/>
      <c r="F20" s="68"/>
      <c r="G20" s="65"/>
      <c r="H20" s="69"/>
      <c r="I20" s="70"/>
      <c r="J20" s="70"/>
      <c r="K20" s="34" t="s">
        <v>65</v>
      </c>
      <c r="L20" s="77">
        <v>21</v>
      </c>
      <c r="M20" s="77"/>
      <c r="N20" s="72"/>
      <c r="O20" s="79" t="s">
        <v>261</v>
      </c>
      <c r="P20" s="81">
        <v>43740.57655092593</v>
      </c>
      <c r="Q20" s="79" t="s">
        <v>277</v>
      </c>
      <c r="R20" s="79"/>
      <c r="S20" s="79"/>
      <c r="T20" s="79" t="s">
        <v>546</v>
      </c>
      <c r="U20" s="79"/>
      <c r="V20" s="83" t="s">
        <v>702</v>
      </c>
      <c r="W20" s="81">
        <v>43740.57655092593</v>
      </c>
      <c r="X20" s="83" t="s">
        <v>742</v>
      </c>
      <c r="Y20" s="79"/>
      <c r="Z20" s="79"/>
      <c r="AA20" s="85" t="s">
        <v>911</v>
      </c>
      <c r="AB20" s="79"/>
      <c r="AC20" s="79" t="b">
        <v>0</v>
      </c>
      <c r="AD20" s="79">
        <v>0</v>
      </c>
      <c r="AE20" s="85" t="s">
        <v>1066</v>
      </c>
      <c r="AF20" s="79" t="b">
        <v>0</v>
      </c>
      <c r="AG20" s="79" t="s">
        <v>1070</v>
      </c>
      <c r="AH20" s="79"/>
      <c r="AI20" s="85" t="s">
        <v>1066</v>
      </c>
      <c r="AJ20" s="79" t="b">
        <v>0</v>
      </c>
      <c r="AK20" s="79">
        <v>1</v>
      </c>
      <c r="AL20" s="85" t="s">
        <v>954</v>
      </c>
      <c r="AM20" s="79" t="s">
        <v>1080</v>
      </c>
      <c r="AN20" s="79" t="b">
        <v>0</v>
      </c>
      <c r="AO20" s="85" t="s">
        <v>954</v>
      </c>
      <c r="AP20" s="79" t="s">
        <v>176</v>
      </c>
      <c r="AQ20" s="79">
        <v>0</v>
      </c>
      <c r="AR20" s="79">
        <v>0</v>
      </c>
      <c r="AS20" s="79"/>
      <c r="AT20" s="79"/>
      <c r="AU20" s="79"/>
      <c r="AV20" s="79"/>
      <c r="AW20" s="79"/>
      <c r="AX20" s="79"/>
      <c r="AY20" s="79"/>
      <c r="AZ20" s="79"/>
      <c r="BA20">
        <v>4</v>
      </c>
      <c r="BB20" s="78" t="str">
        <f>REPLACE(INDEX(GroupVertices[Group],MATCH(Edges25[[#This Row],[Vertex 1]],GroupVertices[Vertex],0)),1,1,"")</f>
        <v>1</v>
      </c>
      <c r="BC20" s="78" t="str">
        <f>REPLACE(INDEX(GroupVertices[Group],MATCH(Edges25[[#This Row],[Vertex 2]],GroupVertices[Vertex],0)),1,1,"")</f>
        <v>1</v>
      </c>
      <c r="BD20" s="48">
        <v>1</v>
      </c>
      <c r="BE20" s="49">
        <v>5.555555555555555</v>
      </c>
      <c r="BF20" s="48">
        <v>0</v>
      </c>
      <c r="BG20" s="49">
        <v>0</v>
      </c>
      <c r="BH20" s="48">
        <v>0</v>
      </c>
      <c r="BI20" s="49">
        <v>0</v>
      </c>
      <c r="BJ20" s="48">
        <v>17</v>
      </c>
      <c r="BK20" s="49">
        <v>94.44444444444444</v>
      </c>
      <c r="BL20" s="48">
        <v>18</v>
      </c>
    </row>
    <row r="21" spans="1:64" ht="15">
      <c r="A21" s="64" t="s">
        <v>225</v>
      </c>
      <c r="B21" s="64" t="s">
        <v>236</v>
      </c>
      <c r="C21" s="65"/>
      <c r="D21" s="66"/>
      <c r="E21" s="67"/>
      <c r="F21" s="68"/>
      <c r="G21" s="65"/>
      <c r="H21" s="69"/>
      <c r="I21" s="70"/>
      <c r="J21" s="70"/>
      <c r="K21" s="34" t="s">
        <v>65</v>
      </c>
      <c r="L21" s="77">
        <v>22</v>
      </c>
      <c r="M21" s="77"/>
      <c r="N21" s="72"/>
      <c r="O21" s="79" t="s">
        <v>261</v>
      </c>
      <c r="P21" s="81">
        <v>43740.576585648145</v>
      </c>
      <c r="Q21" s="79" t="s">
        <v>275</v>
      </c>
      <c r="R21" s="79"/>
      <c r="S21" s="79"/>
      <c r="T21" s="79" t="s">
        <v>544</v>
      </c>
      <c r="U21" s="79"/>
      <c r="V21" s="83" t="s">
        <v>702</v>
      </c>
      <c r="W21" s="81">
        <v>43740.576585648145</v>
      </c>
      <c r="X21" s="83" t="s">
        <v>743</v>
      </c>
      <c r="Y21" s="79"/>
      <c r="Z21" s="79"/>
      <c r="AA21" s="85" t="s">
        <v>912</v>
      </c>
      <c r="AB21" s="79"/>
      <c r="AC21" s="79" t="b">
        <v>0</v>
      </c>
      <c r="AD21" s="79">
        <v>0</v>
      </c>
      <c r="AE21" s="85" t="s">
        <v>1066</v>
      </c>
      <c r="AF21" s="79" t="b">
        <v>0</v>
      </c>
      <c r="AG21" s="79" t="s">
        <v>1070</v>
      </c>
      <c r="AH21" s="79"/>
      <c r="AI21" s="85" t="s">
        <v>1066</v>
      </c>
      <c r="AJ21" s="79" t="b">
        <v>0</v>
      </c>
      <c r="AK21" s="79">
        <v>4</v>
      </c>
      <c r="AL21" s="85" t="s">
        <v>953</v>
      </c>
      <c r="AM21" s="79" t="s">
        <v>1080</v>
      </c>
      <c r="AN21" s="79" t="b">
        <v>0</v>
      </c>
      <c r="AO21" s="85" t="s">
        <v>953</v>
      </c>
      <c r="AP21" s="79" t="s">
        <v>176</v>
      </c>
      <c r="AQ21" s="79">
        <v>0</v>
      </c>
      <c r="AR21" s="79">
        <v>0</v>
      </c>
      <c r="AS21" s="79"/>
      <c r="AT21" s="79"/>
      <c r="AU21" s="79"/>
      <c r="AV21" s="79"/>
      <c r="AW21" s="79"/>
      <c r="AX21" s="79"/>
      <c r="AY21" s="79"/>
      <c r="AZ21" s="79"/>
      <c r="BA21">
        <v>4</v>
      </c>
      <c r="BB21" s="78" t="str">
        <f>REPLACE(INDEX(GroupVertices[Group],MATCH(Edges25[[#This Row],[Vertex 1]],GroupVertices[Vertex],0)),1,1,"")</f>
        <v>1</v>
      </c>
      <c r="BC21" s="78" t="str">
        <f>REPLACE(INDEX(GroupVertices[Group],MATCH(Edges25[[#This Row],[Vertex 2]],GroupVertices[Vertex],0)),1,1,"")</f>
        <v>1</v>
      </c>
      <c r="BD21" s="48">
        <v>0</v>
      </c>
      <c r="BE21" s="49">
        <v>0</v>
      </c>
      <c r="BF21" s="48">
        <v>0</v>
      </c>
      <c r="BG21" s="49">
        <v>0</v>
      </c>
      <c r="BH21" s="48">
        <v>0</v>
      </c>
      <c r="BI21" s="49">
        <v>0</v>
      </c>
      <c r="BJ21" s="48">
        <v>22</v>
      </c>
      <c r="BK21" s="49">
        <v>100</v>
      </c>
      <c r="BL21" s="48">
        <v>22</v>
      </c>
    </row>
    <row r="22" spans="1:64" ht="15">
      <c r="A22" s="64" t="s">
        <v>226</v>
      </c>
      <c r="B22" s="64" t="s">
        <v>236</v>
      </c>
      <c r="C22" s="65"/>
      <c r="D22" s="66"/>
      <c r="E22" s="67"/>
      <c r="F22" s="68"/>
      <c r="G22" s="65"/>
      <c r="H22" s="69"/>
      <c r="I22" s="70"/>
      <c r="J22" s="70"/>
      <c r="K22" s="34" t="s">
        <v>65</v>
      </c>
      <c r="L22" s="77">
        <v>23</v>
      </c>
      <c r="M22" s="77"/>
      <c r="N22" s="72"/>
      <c r="O22" s="79" t="s">
        <v>261</v>
      </c>
      <c r="P22" s="81">
        <v>43740.63659722222</v>
      </c>
      <c r="Q22" s="79" t="s">
        <v>275</v>
      </c>
      <c r="R22" s="79"/>
      <c r="S22" s="79"/>
      <c r="T22" s="79" t="s">
        <v>544</v>
      </c>
      <c r="U22" s="79"/>
      <c r="V22" s="83" t="s">
        <v>703</v>
      </c>
      <c r="W22" s="81">
        <v>43740.63659722222</v>
      </c>
      <c r="X22" s="83" t="s">
        <v>744</v>
      </c>
      <c r="Y22" s="79"/>
      <c r="Z22" s="79"/>
      <c r="AA22" s="85" t="s">
        <v>913</v>
      </c>
      <c r="AB22" s="79"/>
      <c r="AC22" s="79" t="b">
        <v>0</v>
      </c>
      <c r="AD22" s="79">
        <v>0</v>
      </c>
      <c r="AE22" s="85" t="s">
        <v>1066</v>
      </c>
      <c r="AF22" s="79" t="b">
        <v>0</v>
      </c>
      <c r="AG22" s="79" t="s">
        <v>1070</v>
      </c>
      <c r="AH22" s="79"/>
      <c r="AI22" s="85" t="s">
        <v>1066</v>
      </c>
      <c r="AJ22" s="79" t="b">
        <v>0</v>
      </c>
      <c r="AK22" s="79">
        <v>4</v>
      </c>
      <c r="AL22" s="85" t="s">
        <v>953</v>
      </c>
      <c r="AM22" s="79" t="s">
        <v>1080</v>
      </c>
      <c r="AN22" s="79" t="b">
        <v>0</v>
      </c>
      <c r="AO22" s="85" t="s">
        <v>953</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0</v>
      </c>
      <c r="BE22" s="49">
        <v>0</v>
      </c>
      <c r="BF22" s="48">
        <v>0</v>
      </c>
      <c r="BG22" s="49">
        <v>0</v>
      </c>
      <c r="BH22" s="48">
        <v>0</v>
      </c>
      <c r="BI22" s="49">
        <v>0</v>
      </c>
      <c r="BJ22" s="48">
        <v>22</v>
      </c>
      <c r="BK22" s="49">
        <v>100</v>
      </c>
      <c r="BL22" s="48">
        <v>22</v>
      </c>
    </row>
    <row r="23" spans="1:64" ht="15">
      <c r="A23" s="64" t="s">
        <v>227</v>
      </c>
      <c r="B23" s="64" t="s">
        <v>236</v>
      </c>
      <c r="C23" s="65"/>
      <c r="D23" s="66"/>
      <c r="E23" s="67"/>
      <c r="F23" s="68"/>
      <c r="G23" s="65"/>
      <c r="H23" s="69"/>
      <c r="I23" s="70"/>
      <c r="J23" s="70"/>
      <c r="K23" s="34" t="s">
        <v>65</v>
      </c>
      <c r="L23" s="77">
        <v>24</v>
      </c>
      <c r="M23" s="77"/>
      <c r="N23" s="72"/>
      <c r="O23" s="79" t="s">
        <v>261</v>
      </c>
      <c r="P23" s="81">
        <v>43741.13141203704</v>
      </c>
      <c r="Q23" s="79" t="s">
        <v>275</v>
      </c>
      <c r="R23" s="79"/>
      <c r="S23" s="79"/>
      <c r="T23" s="79" t="s">
        <v>544</v>
      </c>
      <c r="U23" s="79"/>
      <c r="V23" s="83" t="s">
        <v>704</v>
      </c>
      <c r="W23" s="81">
        <v>43741.13141203704</v>
      </c>
      <c r="X23" s="83" t="s">
        <v>745</v>
      </c>
      <c r="Y23" s="79"/>
      <c r="Z23" s="79"/>
      <c r="AA23" s="85" t="s">
        <v>914</v>
      </c>
      <c r="AB23" s="79"/>
      <c r="AC23" s="79" t="b">
        <v>0</v>
      </c>
      <c r="AD23" s="79">
        <v>0</v>
      </c>
      <c r="AE23" s="85" t="s">
        <v>1066</v>
      </c>
      <c r="AF23" s="79" t="b">
        <v>0</v>
      </c>
      <c r="AG23" s="79" t="s">
        <v>1070</v>
      </c>
      <c r="AH23" s="79"/>
      <c r="AI23" s="85" t="s">
        <v>1066</v>
      </c>
      <c r="AJ23" s="79" t="b">
        <v>0</v>
      </c>
      <c r="AK23" s="79">
        <v>4</v>
      </c>
      <c r="AL23" s="85" t="s">
        <v>953</v>
      </c>
      <c r="AM23" s="79" t="s">
        <v>1080</v>
      </c>
      <c r="AN23" s="79" t="b">
        <v>0</v>
      </c>
      <c r="AO23" s="85" t="s">
        <v>953</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0</v>
      </c>
      <c r="BE23" s="49">
        <v>0</v>
      </c>
      <c r="BF23" s="48">
        <v>0</v>
      </c>
      <c r="BG23" s="49">
        <v>0</v>
      </c>
      <c r="BH23" s="48">
        <v>0</v>
      </c>
      <c r="BI23" s="49">
        <v>0</v>
      </c>
      <c r="BJ23" s="48">
        <v>22</v>
      </c>
      <c r="BK23" s="49">
        <v>100</v>
      </c>
      <c r="BL23" s="48">
        <v>22</v>
      </c>
    </row>
    <row r="24" spans="1:64" ht="15">
      <c r="A24" s="64" t="s">
        <v>228</v>
      </c>
      <c r="B24" s="64" t="s">
        <v>245</v>
      </c>
      <c r="C24" s="65"/>
      <c r="D24" s="66"/>
      <c r="E24" s="67"/>
      <c r="F24" s="68"/>
      <c r="G24" s="65"/>
      <c r="H24" s="69"/>
      <c r="I24" s="70"/>
      <c r="J24" s="70"/>
      <c r="K24" s="34" t="s">
        <v>65</v>
      </c>
      <c r="L24" s="77">
        <v>25</v>
      </c>
      <c r="M24" s="77"/>
      <c r="N24" s="72"/>
      <c r="O24" s="79" t="s">
        <v>261</v>
      </c>
      <c r="P24" s="81">
        <v>43741.311574074076</v>
      </c>
      <c r="Q24" s="79" t="s">
        <v>278</v>
      </c>
      <c r="R24" s="83" t="s">
        <v>412</v>
      </c>
      <c r="S24" s="79" t="s">
        <v>529</v>
      </c>
      <c r="T24" s="79" t="s">
        <v>547</v>
      </c>
      <c r="U24" s="79"/>
      <c r="V24" s="83" t="s">
        <v>705</v>
      </c>
      <c r="W24" s="81">
        <v>43741.311574074076</v>
      </c>
      <c r="X24" s="83" t="s">
        <v>746</v>
      </c>
      <c r="Y24" s="79"/>
      <c r="Z24" s="79"/>
      <c r="AA24" s="85" t="s">
        <v>915</v>
      </c>
      <c r="AB24" s="79"/>
      <c r="AC24" s="79" t="b">
        <v>0</v>
      </c>
      <c r="AD24" s="79">
        <v>0</v>
      </c>
      <c r="AE24" s="85" t="s">
        <v>1066</v>
      </c>
      <c r="AF24" s="79" t="b">
        <v>0</v>
      </c>
      <c r="AG24" s="79" t="s">
        <v>1070</v>
      </c>
      <c r="AH24" s="79"/>
      <c r="AI24" s="85" t="s">
        <v>1066</v>
      </c>
      <c r="AJ24" s="79" t="b">
        <v>0</v>
      </c>
      <c r="AK24" s="79">
        <v>2</v>
      </c>
      <c r="AL24" s="85" t="s">
        <v>940</v>
      </c>
      <c r="AM24" s="79" t="s">
        <v>1079</v>
      </c>
      <c r="AN24" s="79" t="b">
        <v>0</v>
      </c>
      <c r="AO24" s="85" t="s">
        <v>940</v>
      </c>
      <c r="AP24" s="79" t="s">
        <v>176</v>
      </c>
      <c r="AQ24" s="79">
        <v>0</v>
      </c>
      <c r="AR24" s="79">
        <v>0</v>
      </c>
      <c r="AS24" s="79"/>
      <c r="AT24" s="79"/>
      <c r="AU24" s="79"/>
      <c r="AV24" s="79"/>
      <c r="AW24" s="79"/>
      <c r="AX24" s="79"/>
      <c r="AY24" s="79"/>
      <c r="AZ24" s="79"/>
      <c r="BA24">
        <v>2</v>
      </c>
      <c r="BB24" s="78" t="str">
        <f>REPLACE(INDEX(GroupVertices[Group],MATCH(Edges25[[#This Row],[Vertex 1]],GroupVertices[Vertex],0)),1,1,"")</f>
        <v>4</v>
      </c>
      <c r="BC24" s="78" t="str">
        <f>REPLACE(INDEX(GroupVertices[Group],MATCH(Edges25[[#This Row],[Vertex 2]],GroupVertices[Vertex],0)),1,1,"")</f>
        <v>4</v>
      </c>
      <c r="BD24" s="48">
        <v>0</v>
      </c>
      <c r="BE24" s="49">
        <v>0</v>
      </c>
      <c r="BF24" s="48">
        <v>2</v>
      </c>
      <c r="BG24" s="49">
        <v>16.666666666666668</v>
      </c>
      <c r="BH24" s="48">
        <v>0</v>
      </c>
      <c r="BI24" s="49">
        <v>0</v>
      </c>
      <c r="BJ24" s="48">
        <v>10</v>
      </c>
      <c r="BK24" s="49">
        <v>83.33333333333333</v>
      </c>
      <c r="BL24" s="48">
        <v>12</v>
      </c>
    </row>
    <row r="25" spans="1:64" ht="15">
      <c r="A25" s="64" t="s">
        <v>228</v>
      </c>
      <c r="B25" s="64" t="s">
        <v>245</v>
      </c>
      <c r="C25" s="65"/>
      <c r="D25" s="66"/>
      <c r="E25" s="67"/>
      <c r="F25" s="68"/>
      <c r="G25" s="65"/>
      <c r="H25" s="69"/>
      <c r="I25" s="70"/>
      <c r="J25" s="70"/>
      <c r="K25" s="34" t="s">
        <v>65</v>
      </c>
      <c r="L25" s="77">
        <v>26</v>
      </c>
      <c r="M25" s="77"/>
      <c r="N25" s="72"/>
      <c r="O25" s="79" t="s">
        <v>261</v>
      </c>
      <c r="P25" s="81">
        <v>43741.44646990741</v>
      </c>
      <c r="Q25" s="79" t="s">
        <v>279</v>
      </c>
      <c r="R25" s="83" t="s">
        <v>413</v>
      </c>
      <c r="S25" s="79" t="s">
        <v>529</v>
      </c>
      <c r="T25" s="79" t="s">
        <v>548</v>
      </c>
      <c r="U25" s="79"/>
      <c r="V25" s="83" t="s">
        <v>705</v>
      </c>
      <c r="W25" s="81">
        <v>43741.44646990741</v>
      </c>
      <c r="X25" s="83" t="s">
        <v>747</v>
      </c>
      <c r="Y25" s="79"/>
      <c r="Z25" s="79"/>
      <c r="AA25" s="85" t="s">
        <v>916</v>
      </c>
      <c r="AB25" s="79"/>
      <c r="AC25" s="79" t="b">
        <v>0</v>
      </c>
      <c r="AD25" s="79">
        <v>0</v>
      </c>
      <c r="AE25" s="85" t="s">
        <v>1066</v>
      </c>
      <c r="AF25" s="79" t="b">
        <v>0</v>
      </c>
      <c r="AG25" s="79" t="s">
        <v>1070</v>
      </c>
      <c r="AH25" s="79"/>
      <c r="AI25" s="85" t="s">
        <v>1066</v>
      </c>
      <c r="AJ25" s="79" t="b">
        <v>0</v>
      </c>
      <c r="AK25" s="79">
        <v>6</v>
      </c>
      <c r="AL25" s="85" t="s">
        <v>941</v>
      </c>
      <c r="AM25" s="79" t="s">
        <v>1079</v>
      </c>
      <c r="AN25" s="79" t="b">
        <v>0</v>
      </c>
      <c r="AO25" s="85" t="s">
        <v>941</v>
      </c>
      <c r="AP25" s="79" t="s">
        <v>176</v>
      </c>
      <c r="AQ25" s="79">
        <v>0</v>
      </c>
      <c r="AR25" s="79">
        <v>0</v>
      </c>
      <c r="AS25" s="79"/>
      <c r="AT25" s="79"/>
      <c r="AU25" s="79"/>
      <c r="AV25" s="79"/>
      <c r="AW25" s="79"/>
      <c r="AX25" s="79"/>
      <c r="AY25" s="79"/>
      <c r="AZ25" s="79"/>
      <c r="BA25">
        <v>2</v>
      </c>
      <c r="BB25" s="78" t="str">
        <f>REPLACE(INDEX(GroupVertices[Group],MATCH(Edges25[[#This Row],[Vertex 1]],GroupVertices[Vertex],0)),1,1,"")</f>
        <v>4</v>
      </c>
      <c r="BC25" s="78" t="str">
        <f>REPLACE(INDEX(GroupVertices[Group],MATCH(Edges25[[#This Row],[Vertex 2]],GroupVertices[Vertex],0)),1,1,"")</f>
        <v>4</v>
      </c>
      <c r="BD25" s="48">
        <v>0</v>
      </c>
      <c r="BE25" s="49">
        <v>0</v>
      </c>
      <c r="BF25" s="48">
        <v>2</v>
      </c>
      <c r="BG25" s="49">
        <v>15.384615384615385</v>
      </c>
      <c r="BH25" s="48">
        <v>0</v>
      </c>
      <c r="BI25" s="49">
        <v>0</v>
      </c>
      <c r="BJ25" s="48">
        <v>11</v>
      </c>
      <c r="BK25" s="49">
        <v>84.61538461538461</v>
      </c>
      <c r="BL25" s="48">
        <v>13</v>
      </c>
    </row>
    <row r="26" spans="1:64" ht="15">
      <c r="A26" s="64" t="s">
        <v>229</v>
      </c>
      <c r="B26" s="64" t="s">
        <v>245</v>
      </c>
      <c r="C26" s="65"/>
      <c r="D26" s="66"/>
      <c r="E26" s="67"/>
      <c r="F26" s="68"/>
      <c r="G26" s="65"/>
      <c r="H26" s="69"/>
      <c r="I26" s="70"/>
      <c r="J26" s="70"/>
      <c r="K26" s="34" t="s">
        <v>65</v>
      </c>
      <c r="L26" s="77">
        <v>27</v>
      </c>
      <c r="M26" s="77"/>
      <c r="N26" s="72"/>
      <c r="O26" s="79" t="s">
        <v>261</v>
      </c>
      <c r="P26" s="81">
        <v>43741.2987037037</v>
      </c>
      <c r="Q26" s="79" t="s">
        <v>278</v>
      </c>
      <c r="R26" s="83" t="s">
        <v>412</v>
      </c>
      <c r="S26" s="79" t="s">
        <v>529</v>
      </c>
      <c r="T26" s="79" t="s">
        <v>547</v>
      </c>
      <c r="U26" s="79"/>
      <c r="V26" s="83" t="s">
        <v>706</v>
      </c>
      <c r="W26" s="81">
        <v>43741.2987037037</v>
      </c>
      <c r="X26" s="83" t="s">
        <v>748</v>
      </c>
      <c r="Y26" s="79"/>
      <c r="Z26" s="79"/>
      <c r="AA26" s="85" t="s">
        <v>917</v>
      </c>
      <c r="AB26" s="79"/>
      <c r="AC26" s="79" t="b">
        <v>0</v>
      </c>
      <c r="AD26" s="79">
        <v>0</v>
      </c>
      <c r="AE26" s="85" t="s">
        <v>1066</v>
      </c>
      <c r="AF26" s="79" t="b">
        <v>0</v>
      </c>
      <c r="AG26" s="79" t="s">
        <v>1070</v>
      </c>
      <c r="AH26" s="79"/>
      <c r="AI26" s="85" t="s">
        <v>1066</v>
      </c>
      <c r="AJ26" s="79" t="b">
        <v>0</v>
      </c>
      <c r="AK26" s="79">
        <v>2</v>
      </c>
      <c r="AL26" s="85" t="s">
        <v>940</v>
      </c>
      <c r="AM26" s="79" t="s">
        <v>1079</v>
      </c>
      <c r="AN26" s="79" t="b">
        <v>0</v>
      </c>
      <c r="AO26" s="85" t="s">
        <v>940</v>
      </c>
      <c r="AP26" s="79" t="s">
        <v>176</v>
      </c>
      <c r="AQ26" s="79">
        <v>0</v>
      </c>
      <c r="AR26" s="79">
        <v>0</v>
      </c>
      <c r="AS26" s="79"/>
      <c r="AT26" s="79"/>
      <c r="AU26" s="79"/>
      <c r="AV26" s="79"/>
      <c r="AW26" s="79"/>
      <c r="AX26" s="79"/>
      <c r="AY26" s="79"/>
      <c r="AZ26" s="79"/>
      <c r="BA26">
        <v>2</v>
      </c>
      <c r="BB26" s="78" t="str">
        <f>REPLACE(INDEX(GroupVertices[Group],MATCH(Edges25[[#This Row],[Vertex 1]],GroupVertices[Vertex],0)),1,1,"")</f>
        <v>4</v>
      </c>
      <c r="BC26" s="78" t="str">
        <f>REPLACE(INDEX(GroupVertices[Group],MATCH(Edges25[[#This Row],[Vertex 2]],GroupVertices[Vertex],0)),1,1,"")</f>
        <v>4</v>
      </c>
      <c r="BD26" s="48">
        <v>0</v>
      </c>
      <c r="BE26" s="49">
        <v>0</v>
      </c>
      <c r="BF26" s="48">
        <v>2</v>
      </c>
      <c r="BG26" s="49">
        <v>16.666666666666668</v>
      </c>
      <c r="BH26" s="48">
        <v>0</v>
      </c>
      <c r="BI26" s="49">
        <v>0</v>
      </c>
      <c r="BJ26" s="48">
        <v>10</v>
      </c>
      <c r="BK26" s="49">
        <v>83.33333333333333</v>
      </c>
      <c r="BL26" s="48">
        <v>12</v>
      </c>
    </row>
    <row r="27" spans="1:64" ht="15">
      <c r="A27" s="64" t="s">
        <v>229</v>
      </c>
      <c r="B27" s="64" t="s">
        <v>245</v>
      </c>
      <c r="C27" s="65"/>
      <c r="D27" s="66"/>
      <c r="E27" s="67"/>
      <c r="F27" s="68"/>
      <c r="G27" s="65"/>
      <c r="H27" s="69"/>
      <c r="I27" s="70"/>
      <c r="J27" s="70"/>
      <c r="K27" s="34" t="s">
        <v>65</v>
      </c>
      <c r="L27" s="77">
        <v>28</v>
      </c>
      <c r="M27" s="77"/>
      <c r="N27" s="72"/>
      <c r="O27" s="79" t="s">
        <v>261</v>
      </c>
      <c r="P27" s="81">
        <v>43741.446851851855</v>
      </c>
      <c r="Q27" s="79" t="s">
        <v>279</v>
      </c>
      <c r="R27" s="83" t="s">
        <v>413</v>
      </c>
      <c r="S27" s="79" t="s">
        <v>529</v>
      </c>
      <c r="T27" s="79" t="s">
        <v>548</v>
      </c>
      <c r="U27" s="79"/>
      <c r="V27" s="83" t="s">
        <v>706</v>
      </c>
      <c r="W27" s="81">
        <v>43741.446851851855</v>
      </c>
      <c r="X27" s="83" t="s">
        <v>749</v>
      </c>
      <c r="Y27" s="79"/>
      <c r="Z27" s="79"/>
      <c r="AA27" s="85" t="s">
        <v>918</v>
      </c>
      <c r="AB27" s="79"/>
      <c r="AC27" s="79" t="b">
        <v>0</v>
      </c>
      <c r="AD27" s="79">
        <v>0</v>
      </c>
      <c r="AE27" s="85" t="s">
        <v>1066</v>
      </c>
      <c r="AF27" s="79" t="b">
        <v>0</v>
      </c>
      <c r="AG27" s="79" t="s">
        <v>1070</v>
      </c>
      <c r="AH27" s="79"/>
      <c r="AI27" s="85" t="s">
        <v>1066</v>
      </c>
      <c r="AJ27" s="79" t="b">
        <v>0</v>
      </c>
      <c r="AK27" s="79">
        <v>6</v>
      </c>
      <c r="AL27" s="85" t="s">
        <v>941</v>
      </c>
      <c r="AM27" s="79" t="s">
        <v>1079</v>
      </c>
      <c r="AN27" s="79" t="b">
        <v>0</v>
      </c>
      <c r="AO27" s="85" t="s">
        <v>941</v>
      </c>
      <c r="AP27" s="79" t="s">
        <v>176</v>
      </c>
      <c r="AQ27" s="79">
        <v>0</v>
      </c>
      <c r="AR27" s="79">
        <v>0</v>
      </c>
      <c r="AS27" s="79"/>
      <c r="AT27" s="79"/>
      <c r="AU27" s="79"/>
      <c r="AV27" s="79"/>
      <c r="AW27" s="79"/>
      <c r="AX27" s="79"/>
      <c r="AY27" s="79"/>
      <c r="AZ27" s="79"/>
      <c r="BA27">
        <v>2</v>
      </c>
      <c r="BB27" s="78" t="str">
        <f>REPLACE(INDEX(GroupVertices[Group],MATCH(Edges25[[#This Row],[Vertex 1]],GroupVertices[Vertex],0)),1,1,"")</f>
        <v>4</v>
      </c>
      <c r="BC27" s="78" t="str">
        <f>REPLACE(INDEX(GroupVertices[Group],MATCH(Edges25[[#This Row],[Vertex 2]],GroupVertices[Vertex],0)),1,1,"")</f>
        <v>4</v>
      </c>
      <c r="BD27" s="48">
        <v>0</v>
      </c>
      <c r="BE27" s="49">
        <v>0</v>
      </c>
      <c r="BF27" s="48">
        <v>2</v>
      </c>
      <c r="BG27" s="49">
        <v>15.384615384615385</v>
      </c>
      <c r="BH27" s="48">
        <v>0</v>
      </c>
      <c r="BI27" s="49">
        <v>0</v>
      </c>
      <c r="BJ27" s="48">
        <v>11</v>
      </c>
      <c r="BK27" s="49">
        <v>84.61538461538461</v>
      </c>
      <c r="BL27" s="48">
        <v>13</v>
      </c>
    </row>
    <row r="28" spans="1:64" ht="15">
      <c r="A28" s="64" t="s">
        <v>230</v>
      </c>
      <c r="B28" s="64" t="s">
        <v>245</v>
      </c>
      <c r="C28" s="65"/>
      <c r="D28" s="66"/>
      <c r="E28" s="67"/>
      <c r="F28" s="68"/>
      <c r="G28" s="65"/>
      <c r="H28" s="69"/>
      <c r="I28" s="70"/>
      <c r="J28" s="70"/>
      <c r="K28" s="34" t="s">
        <v>65</v>
      </c>
      <c r="L28" s="77">
        <v>29</v>
      </c>
      <c r="M28" s="77"/>
      <c r="N28" s="72"/>
      <c r="O28" s="79" t="s">
        <v>261</v>
      </c>
      <c r="P28" s="81">
        <v>43741.44708333333</v>
      </c>
      <c r="Q28" s="79" t="s">
        <v>279</v>
      </c>
      <c r="R28" s="83" t="s">
        <v>413</v>
      </c>
      <c r="S28" s="79" t="s">
        <v>529</v>
      </c>
      <c r="T28" s="79" t="s">
        <v>548</v>
      </c>
      <c r="U28" s="79"/>
      <c r="V28" s="83" t="s">
        <v>707</v>
      </c>
      <c r="W28" s="81">
        <v>43741.44708333333</v>
      </c>
      <c r="X28" s="83" t="s">
        <v>750</v>
      </c>
      <c r="Y28" s="79"/>
      <c r="Z28" s="79"/>
      <c r="AA28" s="85" t="s">
        <v>919</v>
      </c>
      <c r="AB28" s="79"/>
      <c r="AC28" s="79" t="b">
        <v>0</v>
      </c>
      <c r="AD28" s="79">
        <v>0</v>
      </c>
      <c r="AE28" s="85" t="s">
        <v>1066</v>
      </c>
      <c r="AF28" s="79" t="b">
        <v>0</v>
      </c>
      <c r="AG28" s="79" t="s">
        <v>1070</v>
      </c>
      <c r="AH28" s="79"/>
      <c r="AI28" s="85" t="s">
        <v>1066</v>
      </c>
      <c r="AJ28" s="79" t="b">
        <v>0</v>
      </c>
      <c r="AK28" s="79">
        <v>6</v>
      </c>
      <c r="AL28" s="85" t="s">
        <v>941</v>
      </c>
      <c r="AM28" s="79" t="s">
        <v>1079</v>
      </c>
      <c r="AN28" s="79" t="b">
        <v>0</v>
      </c>
      <c r="AO28" s="85" t="s">
        <v>941</v>
      </c>
      <c r="AP28" s="79" t="s">
        <v>176</v>
      </c>
      <c r="AQ28" s="79">
        <v>0</v>
      </c>
      <c r="AR28" s="79">
        <v>0</v>
      </c>
      <c r="AS28" s="79"/>
      <c r="AT28" s="79"/>
      <c r="AU28" s="79"/>
      <c r="AV28" s="79"/>
      <c r="AW28" s="79"/>
      <c r="AX28" s="79"/>
      <c r="AY28" s="79"/>
      <c r="AZ28" s="79"/>
      <c r="BA28">
        <v>1</v>
      </c>
      <c r="BB28" s="78" t="str">
        <f>REPLACE(INDEX(GroupVertices[Group],MATCH(Edges25[[#This Row],[Vertex 1]],GroupVertices[Vertex],0)),1,1,"")</f>
        <v>4</v>
      </c>
      <c r="BC28" s="78" t="str">
        <f>REPLACE(INDEX(GroupVertices[Group],MATCH(Edges25[[#This Row],[Vertex 2]],GroupVertices[Vertex],0)),1,1,"")</f>
        <v>4</v>
      </c>
      <c r="BD28" s="48">
        <v>0</v>
      </c>
      <c r="BE28" s="49">
        <v>0</v>
      </c>
      <c r="BF28" s="48">
        <v>2</v>
      </c>
      <c r="BG28" s="49">
        <v>15.384615384615385</v>
      </c>
      <c r="BH28" s="48">
        <v>0</v>
      </c>
      <c r="BI28" s="49">
        <v>0</v>
      </c>
      <c r="BJ28" s="48">
        <v>11</v>
      </c>
      <c r="BK28" s="49">
        <v>84.61538461538461</v>
      </c>
      <c r="BL28" s="48">
        <v>13</v>
      </c>
    </row>
    <row r="29" spans="1:64" ht="15">
      <c r="A29" s="64" t="s">
        <v>231</v>
      </c>
      <c r="B29" s="64" t="s">
        <v>245</v>
      </c>
      <c r="C29" s="65"/>
      <c r="D29" s="66"/>
      <c r="E29" s="67"/>
      <c r="F29" s="68"/>
      <c r="G29" s="65"/>
      <c r="H29" s="69"/>
      <c r="I29" s="70"/>
      <c r="J29" s="70"/>
      <c r="K29" s="34" t="s">
        <v>65</v>
      </c>
      <c r="L29" s="77">
        <v>30</v>
      </c>
      <c r="M29" s="77"/>
      <c r="N29" s="72"/>
      <c r="O29" s="79" t="s">
        <v>261</v>
      </c>
      <c r="P29" s="81">
        <v>43741.44709490741</v>
      </c>
      <c r="Q29" s="79" t="s">
        <v>279</v>
      </c>
      <c r="R29" s="83" t="s">
        <v>413</v>
      </c>
      <c r="S29" s="79" t="s">
        <v>529</v>
      </c>
      <c r="T29" s="79" t="s">
        <v>548</v>
      </c>
      <c r="U29" s="79"/>
      <c r="V29" s="83" t="s">
        <v>708</v>
      </c>
      <c r="W29" s="81">
        <v>43741.44709490741</v>
      </c>
      <c r="X29" s="83" t="s">
        <v>751</v>
      </c>
      <c r="Y29" s="79"/>
      <c r="Z29" s="79"/>
      <c r="AA29" s="85" t="s">
        <v>920</v>
      </c>
      <c r="AB29" s="79"/>
      <c r="AC29" s="79" t="b">
        <v>0</v>
      </c>
      <c r="AD29" s="79">
        <v>0</v>
      </c>
      <c r="AE29" s="85" t="s">
        <v>1066</v>
      </c>
      <c r="AF29" s="79" t="b">
        <v>0</v>
      </c>
      <c r="AG29" s="79" t="s">
        <v>1070</v>
      </c>
      <c r="AH29" s="79"/>
      <c r="AI29" s="85" t="s">
        <v>1066</v>
      </c>
      <c r="AJ29" s="79" t="b">
        <v>0</v>
      </c>
      <c r="AK29" s="79">
        <v>6</v>
      </c>
      <c r="AL29" s="85" t="s">
        <v>941</v>
      </c>
      <c r="AM29" s="79" t="s">
        <v>1079</v>
      </c>
      <c r="AN29" s="79" t="b">
        <v>0</v>
      </c>
      <c r="AO29" s="85" t="s">
        <v>941</v>
      </c>
      <c r="AP29" s="79" t="s">
        <v>176</v>
      </c>
      <c r="AQ29" s="79">
        <v>0</v>
      </c>
      <c r="AR29" s="79">
        <v>0</v>
      </c>
      <c r="AS29" s="79"/>
      <c r="AT29" s="79"/>
      <c r="AU29" s="79"/>
      <c r="AV29" s="79"/>
      <c r="AW29" s="79"/>
      <c r="AX29" s="79"/>
      <c r="AY29" s="79"/>
      <c r="AZ29" s="79"/>
      <c r="BA29">
        <v>1</v>
      </c>
      <c r="BB29" s="78" t="str">
        <f>REPLACE(INDEX(GroupVertices[Group],MATCH(Edges25[[#This Row],[Vertex 1]],GroupVertices[Vertex],0)),1,1,"")</f>
        <v>4</v>
      </c>
      <c r="BC29" s="78" t="str">
        <f>REPLACE(INDEX(GroupVertices[Group],MATCH(Edges25[[#This Row],[Vertex 2]],GroupVertices[Vertex],0)),1,1,"")</f>
        <v>4</v>
      </c>
      <c r="BD29" s="48">
        <v>0</v>
      </c>
      <c r="BE29" s="49">
        <v>0</v>
      </c>
      <c r="BF29" s="48">
        <v>2</v>
      </c>
      <c r="BG29" s="49">
        <v>15.384615384615385</v>
      </c>
      <c r="BH29" s="48">
        <v>0</v>
      </c>
      <c r="BI29" s="49">
        <v>0</v>
      </c>
      <c r="BJ29" s="48">
        <v>11</v>
      </c>
      <c r="BK29" s="49">
        <v>84.61538461538461</v>
      </c>
      <c r="BL29" s="48">
        <v>13</v>
      </c>
    </row>
    <row r="30" spans="1:64" ht="15">
      <c r="A30" s="64" t="s">
        <v>232</v>
      </c>
      <c r="B30" s="64" t="s">
        <v>245</v>
      </c>
      <c r="C30" s="65"/>
      <c r="D30" s="66"/>
      <c r="E30" s="67"/>
      <c r="F30" s="68"/>
      <c r="G30" s="65"/>
      <c r="H30" s="69"/>
      <c r="I30" s="70"/>
      <c r="J30" s="70"/>
      <c r="K30" s="34" t="s">
        <v>65</v>
      </c>
      <c r="L30" s="77">
        <v>31</v>
      </c>
      <c r="M30" s="77"/>
      <c r="N30" s="72"/>
      <c r="O30" s="79" t="s">
        <v>261</v>
      </c>
      <c r="P30" s="81">
        <v>43741.521944444445</v>
      </c>
      <c r="Q30" s="79" t="s">
        <v>279</v>
      </c>
      <c r="R30" s="83" t="s">
        <v>413</v>
      </c>
      <c r="S30" s="79" t="s">
        <v>529</v>
      </c>
      <c r="T30" s="79" t="s">
        <v>548</v>
      </c>
      <c r="U30" s="79"/>
      <c r="V30" s="83" t="s">
        <v>709</v>
      </c>
      <c r="W30" s="81">
        <v>43741.521944444445</v>
      </c>
      <c r="X30" s="83" t="s">
        <v>752</v>
      </c>
      <c r="Y30" s="79"/>
      <c r="Z30" s="79"/>
      <c r="AA30" s="85" t="s">
        <v>921</v>
      </c>
      <c r="AB30" s="79"/>
      <c r="AC30" s="79" t="b">
        <v>0</v>
      </c>
      <c r="AD30" s="79">
        <v>0</v>
      </c>
      <c r="AE30" s="85" t="s">
        <v>1066</v>
      </c>
      <c r="AF30" s="79" t="b">
        <v>0</v>
      </c>
      <c r="AG30" s="79" t="s">
        <v>1070</v>
      </c>
      <c r="AH30" s="79"/>
      <c r="AI30" s="85" t="s">
        <v>1066</v>
      </c>
      <c r="AJ30" s="79" t="b">
        <v>0</v>
      </c>
      <c r="AK30" s="79">
        <v>6</v>
      </c>
      <c r="AL30" s="85" t="s">
        <v>941</v>
      </c>
      <c r="AM30" s="79" t="s">
        <v>1079</v>
      </c>
      <c r="AN30" s="79" t="b">
        <v>0</v>
      </c>
      <c r="AO30" s="85" t="s">
        <v>941</v>
      </c>
      <c r="AP30" s="79" t="s">
        <v>176</v>
      </c>
      <c r="AQ30" s="79">
        <v>0</v>
      </c>
      <c r="AR30" s="79">
        <v>0</v>
      </c>
      <c r="AS30" s="79"/>
      <c r="AT30" s="79"/>
      <c r="AU30" s="79"/>
      <c r="AV30" s="79"/>
      <c r="AW30" s="79"/>
      <c r="AX30" s="79"/>
      <c r="AY30" s="79"/>
      <c r="AZ30" s="79"/>
      <c r="BA30">
        <v>1</v>
      </c>
      <c r="BB30" s="78" t="str">
        <f>REPLACE(INDEX(GroupVertices[Group],MATCH(Edges25[[#This Row],[Vertex 1]],GroupVertices[Vertex],0)),1,1,"")</f>
        <v>4</v>
      </c>
      <c r="BC30" s="78" t="str">
        <f>REPLACE(INDEX(GroupVertices[Group],MATCH(Edges25[[#This Row],[Vertex 2]],GroupVertices[Vertex],0)),1,1,"")</f>
        <v>4</v>
      </c>
      <c r="BD30" s="48">
        <v>0</v>
      </c>
      <c r="BE30" s="49">
        <v>0</v>
      </c>
      <c r="BF30" s="48">
        <v>2</v>
      </c>
      <c r="BG30" s="49">
        <v>15.384615384615385</v>
      </c>
      <c r="BH30" s="48">
        <v>0</v>
      </c>
      <c r="BI30" s="49">
        <v>0</v>
      </c>
      <c r="BJ30" s="48">
        <v>11</v>
      </c>
      <c r="BK30" s="49">
        <v>84.61538461538461</v>
      </c>
      <c r="BL30" s="48">
        <v>13</v>
      </c>
    </row>
    <row r="31" spans="1:64" ht="15">
      <c r="A31" s="64" t="s">
        <v>233</v>
      </c>
      <c r="B31" s="64" t="s">
        <v>233</v>
      </c>
      <c r="C31" s="65"/>
      <c r="D31" s="66"/>
      <c r="E31" s="67"/>
      <c r="F31" s="68"/>
      <c r="G31" s="65"/>
      <c r="H31" s="69"/>
      <c r="I31" s="70"/>
      <c r="J31" s="70"/>
      <c r="K31" s="34" t="s">
        <v>65</v>
      </c>
      <c r="L31" s="77">
        <v>32</v>
      </c>
      <c r="M31" s="77"/>
      <c r="N31" s="72"/>
      <c r="O31" s="79" t="s">
        <v>176</v>
      </c>
      <c r="P31" s="81">
        <v>43741.737974537034</v>
      </c>
      <c r="Q31" s="79" t="s">
        <v>280</v>
      </c>
      <c r="R31" s="83" t="s">
        <v>414</v>
      </c>
      <c r="S31" s="79" t="s">
        <v>530</v>
      </c>
      <c r="T31" s="79" t="s">
        <v>549</v>
      </c>
      <c r="U31" s="83" t="s">
        <v>581</v>
      </c>
      <c r="V31" s="83" t="s">
        <v>581</v>
      </c>
      <c r="W31" s="81">
        <v>43741.737974537034</v>
      </c>
      <c r="X31" s="83" t="s">
        <v>753</v>
      </c>
      <c r="Y31" s="79"/>
      <c r="Z31" s="79"/>
      <c r="AA31" s="85" t="s">
        <v>922</v>
      </c>
      <c r="AB31" s="79"/>
      <c r="AC31" s="79" t="b">
        <v>0</v>
      </c>
      <c r="AD31" s="79">
        <v>2</v>
      </c>
      <c r="AE31" s="85" t="s">
        <v>1066</v>
      </c>
      <c r="AF31" s="79" t="b">
        <v>0</v>
      </c>
      <c r="AG31" s="79" t="s">
        <v>1070</v>
      </c>
      <c r="AH31" s="79"/>
      <c r="AI31" s="85" t="s">
        <v>1066</v>
      </c>
      <c r="AJ31" s="79" t="b">
        <v>0</v>
      </c>
      <c r="AK31" s="79">
        <v>0</v>
      </c>
      <c r="AL31" s="85" t="s">
        <v>1066</v>
      </c>
      <c r="AM31" s="79" t="s">
        <v>1082</v>
      </c>
      <c r="AN31" s="79" t="b">
        <v>0</v>
      </c>
      <c r="AO31" s="85" t="s">
        <v>922</v>
      </c>
      <c r="AP31" s="79" t="s">
        <v>176</v>
      </c>
      <c r="AQ31" s="79">
        <v>0</v>
      </c>
      <c r="AR31" s="79">
        <v>0</v>
      </c>
      <c r="AS31" s="79"/>
      <c r="AT31" s="79"/>
      <c r="AU31" s="79"/>
      <c r="AV31" s="79"/>
      <c r="AW31" s="79"/>
      <c r="AX31" s="79"/>
      <c r="AY31" s="79"/>
      <c r="AZ31" s="79"/>
      <c r="BA31">
        <v>1</v>
      </c>
      <c r="BB31" s="78" t="str">
        <f>REPLACE(INDEX(GroupVertices[Group],MATCH(Edges25[[#This Row],[Vertex 1]],GroupVertices[Vertex],0)),1,1,"")</f>
        <v>3</v>
      </c>
      <c r="BC31" s="78" t="str">
        <f>REPLACE(INDEX(GroupVertices[Group],MATCH(Edges25[[#This Row],[Vertex 2]],GroupVertices[Vertex],0)),1,1,"")</f>
        <v>3</v>
      </c>
      <c r="BD31" s="48">
        <v>0</v>
      </c>
      <c r="BE31" s="49">
        <v>0</v>
      </c>
      <c r="BF31" s="48">
        <v>0</v>
      </c>
      <c r="BG31" s="49">
        <v>0</v>
      </c>
      <c r="BH31" s="48">
        <v>0</v>
      </c>
      <c r="BI31" s="49">
        <v>0</v>
      </c>
      <c r="BJ31" s="48">
        <v>30</v>
      </c>
      <c r="BK31" s="49">
        <v>100</v>
      </c>
      <c r="BL31" s="48">
        <v>30</v>
      </c>
    </row>
    <row r="32" spans="1:64" ht="15">
      <c r="A32" s="64" t="s">
        <v>234</v>
      </c>
      <c r="B32" s="64" t="s">
        <v>253</v>
      </c>
      <c r="C32" s="65"/>
      <c r="D32" s="66"/>
      <c r="E32" s="67"/>
      <c r="F32" s="68"/>
      <c r="G32" s="65"/>
      <c r="H32" s="69"/>
      <c r="I32" s="70"/>
      <c r="J32" s="70"/>
      <c r="K32" s="34" t="s">
        <v>65</v>
      </c>
      <c r="L32" s="77">
        <v>33</v>
      </c>
      <c r="M32" s="77"/>
      <c r="N32" s="72"/>
      <c r="O32" s="79" t="s">
        <v>261</v>
      </c>
      <c r="P32" s="81">
        <v>43733.42203703704</v>
      </c>
      <c r="Q32" s="79" t="s">
        <v>281</v>
      </c>
      <c r="R32" s="83" t="s">
        <v>415</v>
      </c>
      <c r="S32" s="79" t="s">
        <v>531</v>
      </c>
      <c r="T32" s="79" t="s">
        <v>550</v>
      </c>
      <c r="U32" s="79"/>
      <c r="V32" s="83" t="s">
        <v>710</v>
      </c>
      <c r="W32" s="81">
        <v>43733.42203703704</v>
      </c>
      <c r="X32" s="83" t="s">
        <v>754</v>
      </c>
      <c r="Y32" s="79"/>
      <c r="Z32" s="79"/>
      <c r="AA32" s="85" t="s">
        <v>923</v>
      </c>
      <c r="AB32" s="79"/>
      <c r="AC32" s="79" t="b">
        <v>0</v>
      </c>
      <c r="AD32" s="79">
        <v>0</v>
      </c>
      <c r="AE32" s="85" t="s">
        <v>1066</v>
      </c>
      <c r="AF32" s="79" t="b">
        <v>0</v>
      </c>
      <c r="AG32" s="79" t="s">
        <v>1073</v>
      </c>
      <c r="AH32" s="79"/>
      <c r="AI32" s="85" t="s">
        <v>1066</v>
      </c>
      <c r="AJ32" s="79" t="b">
        <v>0</v>
      </c>
      <c r="AK32" s="79">
        <v>0</v>
      </c>
      <c r="AL32" s="85" t="s">
        <v>1066</v>
      </c>
      <c r="AM32" s="79" t="s">
        <v>1082</v>
      </c>
      <c r="AN32" s="79" t="b">
        <v>0</v>
      </c>
      <c r="AO32" s="85" t="s">
        <v>923</v>
      </c>
      <c r="AP32" s="79" t="s">
        <v>176</v>
      </c>
      <c r="AQ32" s="79">
        <v>0</v>
      </c>
      <c r="AR32" s="79">
        <v>0</v>
      </c>
      <c r="AS32" s="79"/>
      <c r="AT32" s="79"/>
      <c r="AU32" s="79"/>
      <c r="AV32" s="79"/>
      <c r="AW32" s="79"/>
      <c r="AX32" s="79"/>
      <c r="AY32" s="79"/>
      <c r="AZ32" s="79"/>
      <c r="BA32">
        <v>1</v>
      </c>
      <c r="BB32" s="78" t="str">
        <f>REPLACE(INDEX(GroupVertices[Group],MATCH(Edges25[[#This Row],[Vertex 1]],GroupVertices[Vertex],0)),1,1,"")</f>
        <v>7</v>
      </c>
      <c r="BC32" s="78" t="str">
        <f>REPLACE(INDEX(GroupVertices[Group],MATCH(Edges25[[#This Row],[Vertex 2]],GroupVertices[Vertex],0)),1,1,"")</f>
        <v>7</v>
      </c>
      <c r="BD32" s="48">
        <v>0</v>
      </c>
      <c r="BE32" s="49">
        <v>0</v>
      </c>
      <c r="BF32" s="48">
        <v>0</v>
      </c>
      <c r="BG32" s="49">
        <v>0</v>
      </c>
      <c r="BH32" s="48">
        <v>0</v>
      </c>
      <c r="BI32" s="49">
        <v>0</v>
      </c>
      <c r="BJ32" s="48">
        <v>21</v>
      </c>
      <c r="BK32" s="49">
        <v>100</v>
      </c>
      <c r="BL32" s="48">
        <v>21</v>
      </c>
    </row>
    <row r="33" spans="1:64" ht="15">
      <c r="A33" s="64" t="s">
        <v>234</v>
      </c>
      <c r="B33" s="64" t="s">
        <v>247</v>
      </c>
      <c r="C33" s="65"/>
      <c r="D33" s="66"/>
      <c r="E33" s="67"/>
      <c r="F33" s="68"/>
      <c r="G33" s="65"/>
      <c r="H33" s="69"/>
      <c r="I33" s="70"/>
      <c r="J33" s="70"/>
      <c r="K33" s="34" t="s">
        <v>65</v>
      </c>
      <c r="L33" s="77">
        <v>34</v>
      </c>
      <c r="M33" s="77"/>
      <c r="N33" s="72"/>
      <c r="O33" s="79" t="s">
        <v>261</v>
      </c>
      <c r="P33" s="81">
        <v>43741.78611111111</v>
      </c>
      <c r="Q33" s="79" t="s">
        <v>282</v>
      </c>
      <c r="R33" s="79"/>
      <c r="S33" s="79"/>
      <c r="T33" s="79" t="s">
        <v>551</v>
      </c>
      <c r="U33" s="79"/>
      <c r="V33" s="83" t="s">
        <v>710</v>
      </c>
      <c r="W33" s="81">
        <v>43741.78611111111</v>
      </c>
      <c r="X33" s="83" t="s">
        <v>755</v>
      </c>
      <c r="Y33" s="79"/>
      <c r="Z33" s="79"/>
      <c r="AA33" s="85" t="s">
        <v>924</v>
      </c>
      <c r="AB33" s="79"/>
      <c r="AC33" s="79" t="b">
        <v>0</v>
      </c>
      <c r="AD33" s="79">
        <v>0</v>
      </c>
      <c r="AE33" s="85" t="s">
        <v>1066</v>
      </c>
      <c r="AF33" s="79" t="b">
        <v>0</v>
      </c>
      <c r="AG33" s="79" t="s">
        <v>1070</v>
      </c>
      <c r="AH33" s="79"/>
      <c r="AI33" s="85" t="s">
        <v>1066</v>
      </c>
      <c r="AJ33" s="79" t="b">
        <v>0</v>
      </c>
      <c r="AK33" s="79">
        <v>1</v>
      </c>
      <c r="AL33" s="85" t="s">
        <v>945</v>
      </c>
      <c r="AM33" s="79" t="s">
        <v>1079</v>
      </c>
      <c r="AN33" s="79" t="b">
        <v>0</v>
      </c>
      <c r="AO33" s="85" t="s">
        <v>945</v>
      </c>
      <c r="AP33" s="79" t="s">
        <v>176</v>
      </c>
      <c r="AQ33" s="79">
        <v>0</v>
      </c>
      <c r="AR33" s="79">
        <v>0</v>
      </c>
      <c r="AS33" s="79"/>
      <c r="AT33" s="79"/>
      <c r="AU33" s="79"/>
      <c r="AV33" s="79"/>
      <c r="AW33" s="79"/>
      <c r="AX33" s="79"/>
      <c r="AY33" s="79"/>
      <c r="AZ33" s="79"/>
      <c r="BA33">
        <v>1</v>
      </c>
      <c r="BB33" s="78" t="str">
        <f>REPLACE(INDEX(GroupVertices[Group],MATCH(Edges25[[#This Row],[Vertex 1]],GroupVertices[Vertex],0)),1,1,"")</f>
        <v>7</v>
      </c>
      <c r="BC33" s="78" t="str">
        <f>REPLACE(INDEX(GroupVertices[Group],MATCH(Edges25[[#This Row],[Vertex 2]],GroupVertices[Vertex],0)),1,1,"")</f>
        <v>7</v>
      </c>
      <c r="BD33" s="48">
        <v>0</v>
      </c>
      <c r="BE33" s="49">
        <v>0</v>
      </c>
      <c r="BF33" s="48">
        <v>2</v>
      </c>
      <c r="BG33" s="49">
        <v>10</v>
      </c>
      <c r="BH33" s="48">
        <v>0</v>
      </c>
      <c r="BI33" s="49">
        <v>0</v>
      </c>
      <c r="BJ33" s="48">
        <v>18</v>
      </c>
      <c r="BK33" s="49">
        <v>90</v>
      </c>
      <c r="BL33" s="48">
        <v>20</v>
      </c>
    </row>
    <row r="34" spans="1:64" ht="15">
      <c r="A34" s="64" t="s">
        <v>235</v>
      </c>
      <c r="B34" s="64" t="s">
        <v>235</v>
      </c>
      <c r="C34" s="65"/>
      <c r="D34" s="66"/>
      <c r="E34" s="67"/>
      <c r="F34" s="68"/>
      <c r="G34" s="65"/>
      <c r="H34" s="69"/>
      <c r="I34" s="70"/>
      <c r="J34" s="70"/>
      <c r="K34" s="34" t="s">
        <v>65</v>
      </c>
      <c r="L34" s="77">
        <v>35</v>
      </c>
      <c r="M34" s="77"/>
      <c r="N34" s="72"/>
      <c r="O34" s="79" t="s">
        <v>176</v>
      </c>
      <c r="P34" s="81">
        <v>43741.984375</v>
      </c>
      <c r="Q34" s="79" t="s">
        <v>283</v>
      </c>
      <c r="R34" s="79"/>
      <c r="S34" s="79"/>
      <c r="T34" s="79" t="s">
        <v>552</v>
      </c>
      <c r="U34" s="83" t="s">
        <v>582</v>
      </c>
      <c r="V34" s="83" t="s">
        <v>582</v>
      </c>
      <c r="W34" s="81">
        <v>43741.984375</v>
      </c>
      <c r="X34" s="83" t="s">
        <v>756</v>
      </c>
      <c r="Y34" s="79"/>
      <c r="Z34" s="79"/>
      <c r="AA34" s="85" t="s">
        <v>925</v>
      </c>
      <c r="AB34" s="79"/>
      <c r="AC34" s="79" t="b">
        <v>0</v>
      </c>
      <c r="AD34" s="79">
        <v>0</v>
      </c>
      <c r="AE34" s="85" t="s">
        <v>1066</v>
      </c>
      <c r="AF34" s="79" t="b">
        <v>0</v>
      </c>
      <c r="AG34" s="79" t="s">
        <v>1072</v>
      </c>
      <c r="AH34" s="79"/>
      <c r="AI34" s="85" t="s">
        <v>1066</v>
      </c>
      <c r="AJ34" s="79" t="b">
        <v>0</v>
      </c>
      <c r="AK34" s="79">
        <v>0</v>
      </c>
      <c r="AL34" s="85" t="s">
        <v>1066</v>
      </c>
      <c r="AM34" s="79" t="s">
        <v>1078</v>
      </c>
      <c r="AN34" s="79" t="b">
        <v>0</v>
      </c>
      <c r="AO34" s="85" t="s">
        <v>925</v>
      </c>
      <c r="AP34" s="79" t="s">
        <v>176</v>
      </c>
      <c r="AQ34" s="79">
        <v>0</v>
      </c>
      <c r="AR34" s="79">
        <v>0</v>
      </c>
      <c r="AS34" s="79"/>
      <c r="AT34" s="79"/>
      <c r="AU34" s="79"/>
      <c r="AV34" s="79"/>
      <c r="AW34" s="79"/>
      <c r="AX34" s="79"/>
      <c r="AY34" s="79"/>
      <c r="AZ34" s="79"/>
      <c r="BA34">
        <v>1</v>
      </c>
      <c r="BB34" s="78" t="str">
        <f>REPLACE(INDEX(GroupVertices[Group],MATCH(Edges25[[#This Row],[Vertex 1]],GroupVertices[Vertex],0)),1,1,"")</f>
        <v>3</v>
      </c>
      <c r="BC34" s="78" t="str">
        <f>REPLACE(INDEX(GroupVertices[Group],MATCH(Edges25[[#This Row],[Vertex 2]],GroupVertices[Vertex],0)),1,1,"")</f>
        <v>3</v>
      </c>
      <c r="BD34" s="48">
        <v>0</v>
      </c>
      <c r="BE34" s="49">
        <v>0</v>
      </c>
      <c r="BF34" s="48">
        <v>0</v>
      </c>
      <c r="BG34" s="49">
        <v>0</v>
      </c>
      <c r="BH34" s="48">
        <v>0</v>
      </c>
      <c r="BI34" s="49">
        <v>0</v>
      </c>
      <c r="BJ34" s="48">
        <v>13</v>
      </c>
      <c r="BK34" s="49">
        <v>100</v>
      </c>
      <c r="BL34" s="48">
        <v>13</v>
      </c>
    </row>
    <row r="35" spans="1:64" ht="15">
      <c r="A35" s="64" t="s">
        <v>236</v>
      </c>
      <c r="B35" s="64" t="s">
        <v>254</v>
      </c>
      <c r="C35" s="65"/>
      <c r="D35" s="66"/>
      <c r="E35" s="67"/>
      <c r="F35" s="68"/>
      <c r="G35" s="65"/>
      <c r="H35" s="69"/>
      <c r="I35" s="70"/>
      <c r="J35" s="70"/>
      <c r="K35" s="34" t="s">
        <v>65</v>
      </c>
      <c r="L35" s="77">
        <v>36</v>
      </c>
      <c r="M35" s="77"/>
      <c r="N35" s="72"/>
      <c r="O35" s="79" t="s">
        <v>261</v>
      </c>
      <c r="P35" s="81">
        <v>43742.29310185185</v>
      </c>
      <c r="Q35" s="79" t="s">
        <v>284</v>
      </c>
      <c r="R35" s="83" t="s">
        <v>416</v>
      </c>
      <c r="S35" s="79" t="s">
        <v>532</v>
      </c>
      <c r="T35" s="79" t="s">
        <v>553</v>
      </c>
      <c r="U35" s="79"/>
      <c r="V35" s="83" t="s">
        <v>711</v>
      </c>
      <c r="W35" s="81">
        <v>43742.29310185185</v>
      </c>
      <c r="X35" s="83" t="s">
        <v>757</v>
      </c>
      <c r="Y35" s="79"/>
      <c r="Z35" s="79"/>
      <c r="AA35" s="85" t="s">
        <v>926</v>
      </c>
      <c r="AB35" s="79"/>
      <c r="AC35" s="79" t="b">
        <v>0</v>
      </c>
      <c r="AD35" s="79">
        <v>9</v>
      </c>
      <c r="AE35" s="85" t="s">
        <v>1066</v>
      </c>
      <c r="AF35" s="79" t="b">
        <v>0</v>
      </c>
      <c r="AG35" s="79" t="s">
        <v>1070</v>
      </c>
      <c r="AH35" s="79"/>
      <c r="AI35" s="85" t="s">
        <v>1066</v>
      </c>
      <c r="AJ35" s="79" t="b">
        <v>0</v>
      </c>
      <c r="AK35" s="79">
        <v>2</v>
      </c>
      <c r="AL35" s="85" t="s">
        <v>1066</v>
      </c>
      <c r="AM35" s="79" t="s">
        <v>1079</v>
      </c>
      <c r="AN35" s="79" t="b">
        <v>0</v>
      </c>
      <c r="AO35" s="85" t="s">
        <v>926</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c r="BE35" s="49"/>
      <c r="BF35" s="48"/>
      <c r="BG35" s="49"/>
      <c r="BH35" s="48"/>
      <c r="BI35" s="49"/>
      <c r="BJ35" s="48"/>
      <c r="BK35" s="49"/>
      <c r="BL35" s="48"/>
    </row>
    <row r="36" spans="1:64" ht="15">
      <c r="A36" s="64" t="s">
        <v>237</v>
      </c>
      <c r="B36" s="64" t="s">
        <v>236</v>
      </c>
      <c r="C36" s="65"/>
      <c r="D36" s="66"/>
      <c r="E36" s="67"/>
      <c r="F36" s="68"/>
      <c r="G36" s="65"/>
      <c r="H36" s="69"/>
      <c r="I36" s="70"/>
      <c r="J36" s="70"/>
      <c r="K36" s="34" t="s">
        <v>65</v>
      </c>
      <c r="L36" s="77">
        <v>38</v>
      </c>
      <c r="M36" s="77"/>
      <c r="N36" s="72"/>
      <c r="O36" s="79" t="s">
        <v>261</v>
      </c>
      <c r="P36" s="81">
        <v>43735.37701388889</v>
      </c>
      <c r="Q36" s="79" t="s">
        <v>265</v>
      </c>
      <c r="R36" s="79"/>
      <c r="S36" s="79"/>
      <c r="T36" s="79" t="s">
        <v>537</v>
      </c>
      <c r="U36" s="79"/>
      <c r="V36" s="83" t="s">
        <v>712</v>
      </c>
      <c r="W36" s="81">
        <v>43735.37701388889</v>
      </c>
      <c r="X36" s="83" t="s">
        <v>758</v>
      </c>
      <c r="Y36" s="79"/>
      <c r="Z36" s="79"/>
      <c r="AA36" s="85" t="s">
        <v>927</v>
      </c>
      <c r="AB36" s="79"/>
      <c r="AC36" s="79" t="b">
        <v>0</v>
      </c>
      <c r="AD36" s="79">
        <v>0</v>
      </c>
      <c r="AE36" s="85" t="s">
        <v>1066</v>
      </c>
      <c r="AF36" s="79" t="b">
        <v>0</v>
      </c>
      <c r="AG36" s="79" t="s">
        <v>1070</v>
      </c>
      <c r="AH36" s="79"/>
      <c r="AI36" s="85" t="s">
        <v>1066</v>
      </c>
      <c r="AJ36" s="79" t="b">
        <v>0</v>
      </c>
      <c r="AK36" s="79">
        <v>4</v>
      </c>
      <c r="AL36" s="85" t="s">
        <v>950</v>
      </c>
      <c r="AM36" s="79" t="s">
        <v>1080</v>
      </c>
      <c r="AN36" s="79" t="b">
        <v>0</v>
      </c>
      <c r="AO36" s="85" t="s">
        <v>950</v>
      </c>
      <c r="AP36" s="79" t="s">
        <v>176</v>
      </c>
      <c r="AQ36" s="79">
        <v>0</v>
      </c>
      <c r="AR36" s="79">
        <v>0</v>
      </c>
      <c r="AS36" s="79"/>
      <c r="AT36" s="79"/>
      <c r="AU36" s="79"/>
      <c r="AV36" s="79"/>
      <c r="AW36" s="79"/>
      <c r="AX36" s="79"/>
      <c r="AY36" s="79"/>
      <c r="AZ36" s="79"/>
      <c r="BA36">
        <v>2</v>
      </c>
      <c r="BB36" s="78" t="str">
        <f>REPLACE(INDEX(GroupVertices[Group],MATCH(Edges25[[#This Row],[Vertex 1]],GroupVertices[Vertex],0)),1,1,"")</f>
        <v>2</v>
      </c>
      <c r="BC36" s="78" t="str">
        <f>REPLACE(INDEX(GroupVertices[Group],MATCH(Edges25[[#This Row],[Vertex 2]],GroupVertices[Vertex],0)),1,1,"")</f>
        <v>1</v>
      </c>
      <c r="BD36" s="48">
        <v>0</v>
      </c>
      <c r="BE36" s="49">
        <v>0</v>
      </c>
      <c r="BF36" s="48">
        <v>0</v>
      </c>
      <c r="BG36" s="49">
        <v>0</v>
      </c>
      <c r="BH36" s="48">
        <v>0</v>
      </c>
      <c r="BI36" s="49">
        <v>0</v>
      </c>
      <c r="BJ36" s="48">
        <v>19</v>
      </c>
      <c r="BK36" s="49">
        <v>100</v>
      </c>
      <c r="BL36" s="48">
        <v>19</v>
      </c>
    </row>
    <row r="37" spans="1:64" ht="15">
      <c r="A37" s="64" t="s">
        <v>237</v>
      </c>
      <c r="B37" s="64" t="s">
        <v>237</v>
      </c>
      <c r="C37" s="65"/>
      <c r="D37" s="66"/>
      <c r="E37" s="67"/>
      <c r="F37" s="68"/>
      <c r="G37" s="65"/>
      <c r="H37" s="69"/>
      <c r="I37" s="70"/>
      <c r="J37" s="70"/>
      <c r="K37" s="34" t="s">
        <v>65</v>
      </c>
      <c r="L37" s="77">
        <v>39</v>
      </c>
      <c r="M37" s="77"/>
      <c r="N37" s="72"/>
      <c r="O37" s="79" t="s">
        <v>176</v>
      </c>
      <c r="P37" s="81">
        <v>43740.30284722222</v>
      </c>
      <c r="Q37" s="79" t="s">
        <v>285</v>
      </c>
      <c r="R37" s="83" t="s">
        <v>417</v>
      </c>
      <c r="S37" s="79" t="s">
        <v>527</v>
      </c>
      <c r="T37" s="79" t="s">
        <v>554</v>
      </c>
      <c r="U37" s="79"/>
      <c r="V37" s="83" t="s">
        <v>712</v>
      </c>
      <c r="W37" s="81">
        <v>43740.30284722222</v>
      </c>
      <c r="X37" s="83" t="s">
        <v>759</v>
      </c>
      <c r="Y37" s="79"/>
      <c r="Z37" s="79"/>
      <c r="AA37" s="85" t="s">
        <v>928</v>
      </c>
      <c r="AB37" s="79"/>
      <c r="AC37" s="79" t="b">
        <v>0</v>
      </c>
      <c r="AD37" s="79">
        <v>1</v>
      </c>
      <c r="AE37" s="85" t="s">
        <v>1066</v>
      </c>
      <c r="AF37" s="79" t="b">
        <v>1</v>
      </c>
      <c r="AG37" s="79" t="s">
        <v>1072</v>
      </c>
      <c r="AH37" s="79"/>
      <c r="AI37" s="85" t="s">
        <v>954</v>
      </c>
      <c r="AJ37" s="79" t="b">
        <v>0</v>
      </c>
      <c r="AK37" s="79">
        <v>0</v>
      </c>
      <c r="AL37" s="85" t="s">
        <v>1066</v>
      </c>
      <c r="AM37" s="79" t="s">
        <v>1079</v>
      </c>
      <c r="AN37" s="79" t="b">
        <v>0</v>
      </c>
      <c r="AO37" s="85" t="s">
        <v>928</v>
      </c>
      <c r="AP37" s="79" t="s">
        <v>176</v>
      </c>
      <c r="AQ37" s="79">
        <v>0</v>
      </c>
      <c r="AR37" s="79">
        <v>0</v>
      </c>
      <c r="AS37" s="79"/>
      <c r="AT37" s="79"/>
      <c r="AU37" s="79"/>
      <c r="AV37" s="79"/>
      <c r="AW37" s="79"/>
      <c r="AX37" s="79"/>
      <c r="AY37" s="79"/>
      <c r="AZ37" s="79"/>
      <c r="BA37">
        <v>2</v>
      </c>
      <c r="BB37" s="78" t="str">
        <f>REPLACE(INDEX(GroupVertices[Group],MATCH(Edges25[[#This Row],[Vertex 1]],GroupVertices[Vertex],0)),1,1,"")</f>
        <v>2</v>
      </c>
      <c r="BC37" s="78" t="str">
        <f>REPLACE(INDEX(GroupVertices[Group],MATCH(Edges25[[#This Row],[Vertex 2]],GroupVertices[Vertex],0)),1,1,"")</f>
        <v>2</v>
      </c>
      <c r="BD37" s="48">
        <v>0</v>
      </c>
      <c r="BE37" s="49">
        <v>0</v>
      </c>
      <c r="BF37" s="48">
        <v>0</v>
      </c>
      <c r="BG37" s="49">
        <v>0</v>
      </c>
      <c r="BH37" s="48">
        <v>0</v>
      </c>
      <c r="BI37" s="49">
        <v>0</v>
      </c>
      <c r="BJ37" s="48">
        <v>11</v>
      </c>
      <c r="BK37" s="49">
        <v>100</v>
      </c>
      <c r="BL37" s="48">
        <v>11</v>
      </c>
    </row>
    <row r="38" spans="1:64" ht="15">
      <c r="A38" s="64" t="s">
        <v>237</v>
      </c>
      <c r="B38" s="64" t="s">
        <v>237</v>
      </c>
      <c r="C38" s="65"/>
      <c r="D38" s="66"/>
      <c r="E38" s="67"/>
      <c r="F38" s="68"/>
      <c r="G38" s="65"/>
      <c r="H38" s="69"/>
      <c r="I38" s="70"/>
      <c r="J38" s="70"/>
      <c r="K38" s="34" t="s">
        <v>65</v>
      </c>
      <c r="L38" s="77">
        <v>40</v>
      </c>
      <c r="M38" s="77"/>
      <c r="N38" s="72"/>
      <c r="O38" s="79" t="s">
        <v>176</v>
      </c>
      <c r="P38" s="81">
        <v>43740.30331018518</v>
      </c>
      <c r="Q38" s="79" t="s">
        <v>286</v>
      </c>
      <c r="R38" s="83" t="s">
        <v>418</v>
      </c>
      <c r="S38" s="79" t="s">
        <v>527</v>
      </c>
      <c r="T38" s="79" t="s">
        <v>555</v>
      </c>
      <c r="U38" s="79"/>
      <c r="V38" s="83" t="s">
        <v>712</v>
      </c>
      <c r="W38" s="81">
        <v>43740.30331018518</v>
      </c>
      <c r="X38" s="83" t="s">
        <v>760</v>
      </c>
      <c r="Y38" s="79"/>
      <c r="Z38" s="79"/>
      <c r="AA38" s="85" t="s">
        <v>929</v>
      </c>
      <c r="AB38" s="79"/>
      <c r="AC38" s="79" t="b">
        <v>0</v>
      </c>
      <c r="AD38" s="79">
        <v>1</v>
      </c>
      <c r="AE38" s="85" t="s">
        <v>1066</v>
      </c>
      <c r="AF38" s="79" t="b">
        <v>1</v>
      </c>
      <c r="AG38" s="79" t="s">
        <v>1072</v>
      </c>
      <c r="AH38" s="79"/>
      <c r="AI38" s="85" t="s">
        <v>953</v>
      </c>
      <c r="AJ38" s="79" t="b">
        <v>0</v>
      </c>
      <c r="AK38" s="79">
        <v>0</v>
      </c>
      <c r="AL38" s="85" t="s">
        <v>1066</v>
      </c>
      <c r="AM38" s="79" t="s">
        <v>1079</v>
      </c>
      <c r="AN38" s="79" t="b">
        <v>0</v>
      </c>
      <c r="AO38" s="85" t="s">
        <v>929</v>
      </c>
      <c r="AP38" s="79" t="s">
        <v>176</v>
      </c>
      <c r="AQ38" s="79">
        <v>0</v>
      </c>
      <c r="AR38" s="79">
        <v>0</v>
      </c>
      <c r="AS38" s="79"/>
      <c r="AT38" s="79"/>
      <c r="AU38" s="79"/>
      <c r="AV38" s="79"/>
      <c r="AW38" s="79"/>
      <c r="AX38" s="79"/>
      <c r="AY38" s="79"/>
      <c r="AZ38" s="79"/>
      <c r="BA38">
        <v>2</v>
      </c>
      <c r="BB38" s="78" t="str">
        <f>REPLACE(INDEX(GroupVertices[Group],MATCH(Edges25[[#This Row],[Vertex 1]],GroupVertices[Vertex],0)),1,1,"")</f>
        <v>2</v>
      </c>
      <c r="BC38" s="78" t="str">
        <f>REPLACE(INDEX(GroupVertices[Group],MATCH(Edges25[[#This Row],[Vertex 2]],GroupVertices[Vertex],0)),1,1,"")</f>
        <v>2</v>
      </c>
      <c r="BD38" s="48">
        <v>0</v>
      </c>
      <c r="BE38" s="49">
        <v>0</v>
      </c>
      <c r="BF38" s="48">
        <v>0</v>
      </c>
      <c r="BG38" s="49">
        <v>0</v>
      </c>
      <c r="BH38" s="48">
        <v>0</v>
      </c>
      <c r="BI38" s="49">
        <v>0</v>
      </c>
      <c r="BJ38" s="48">
        <v>8</v>
      </c>
      <c r="BK38" s="49">
        <v>100</v>
      </c>
      <c r="BL38" s="48">
        <v>8</v>
      </c>
    </row>
    <row r="39" spans="1:64" ht="15">
      <c r="A39" s="64" t="s">
        <v>237</v>
      </c>
      <c r="B39" s="64" t="s">
        <v>256</v>
      </c>
      <c r="C39" s="65"/>
      <c r="D39" s="66"/>
      <c r="E39" s="67"/>
      <c r="F39" s="68"/>
      <c r="G39" s="65"/>
      <c r="H39" s="69"/>
      <c r="I39" s="70"/>
      <c r="J39" s="70"/>
      <c r="K39" s="34" t="s">
        <v>65</v>
      </c>
      <c r="L39" s="77">
        <v>41</v>
      </c>
      <c r="M39" s="77"/>
      <c r="N39" s="72"/>
      <c r="O39" s="79" t="s">
        <v>261</v>
      </c>
      <c r="P39" s="81">
        <v>43742.301712962966</v>
      </c>
      <c r="Q39" s="79" t="s">
        <v>287</v>
      </c>
      <c r="R39" s="79"/>
      <c r="S39" s="79"/>
      <c r="T39" s="79" t="s">
        <v>556</v>
      </c>
      <c r="U39" s="79"/>
      <c r="V39" s="83" t="s">
        <v>712</v>
      </c>
      <c r="W39" s="81">
        <v>43742.301712962966</v>
      </c>
      <c r="X39" s="83" t="s">
        <v>761</v>
      </c>
      <c r="Y39" s="79"/>
      <c r="Z39" s="79"/>
      <c r="AA39" s="85" t="s">
        <v>930</v>
      </c>
      <c r="AB39" s="79"/>
      <c r="AC39" s="79" t="b">
        <v>0</v>
      </c>
      <c r="AD39" s="79">
        <v>0</v>
      </c>
      <c r="AE39" s="85" t="s">
        <v>1066</v>
      </c>
      <c r="AF39" s="79" t="b">
        <v>0</v>
      </c>
      <c r="AG39" s="79" t="s">
        <v>1070</v>
      </c>
      <c r="AH39" s="79"/>
      <c r="AI39" s="85" t="s">
        <v>1066</v>
      </c>
      <c r="AJ39" s="79" t="b">
        <v>0</v>
      </c>
      <c r="AK39" s="79">
        <v>8</v>
      </c>
      <c r="AL39" s="85" t="s">
        <v>943</v>
      </c>
      <c r="AM39" s="79" t="s">
        <v>1079</v>
      </c>
      <c r="AN39" s="79" t="b">
        <v>0</v>
      </c>
      <c r="AO39" s="85" t="s">
        <v>943</v>
      </c>
      <c r="AP39" s="79" t="s">
        <v>176</v>
      </c>
      <c r="AQ39" s="79">
        <v>0</v>
      </c>
      <c r="AR39" s="79">
        <v>0</v>
      </c>
      <c r="AS39" s="79"/>
      <c r="AT39" s="79"/>
      <c r="AU39" s="79"/>
      <c r="AV39" s="79"/>
      <c r="AW39" s="79"/>
      <c r="AX39" s="79"/>
      <c r="AY39" s="79"/>
      <c r="AZ39" s="79"/>
      <c r="BA39">
        <v>1</v>
      </c>
      <c r="BB39" s="78" t="str">
        <f>REPLACE(INDEX(GroupVertices[Group],MATCH(Edges25[[#This Row],[Vertex 1]],GroupVertices[Vertex],0)),1,1,"")</f>
        <v>2</v>
      </c>
      <c r="BC39" s="78" t="str">
        <f>REPLACE(INDEX(GroupVertices[Group],MATCH(Edges25[[#This Row],[Vertex 2]],GroupVertices[Vertex],0)),1,1,"")</f>
        <v>2</v>
      </c>
      <c r="BD39" s="48">
        <v>0</v>
      </c>
      <c r="BE39" s="49">
        <v>0</v>
      </c>
      <c r="BF39" s="48">
        <v>0</v>
      </c>
      <c r="BG39" s="49">
        <v>0</v>
      </c>
      <c r="BH39" s="48">
        <v>0</v>
      </c>
      <c r="BI39" s="49">
        <v>0</v>
      </c>
      <c r="BJ39" s="48">
        <v>18</v>
      </c>
      <c r="BK39" s="49">
        <v>100</v>
      </c>
      <c r="BL39" s="48">
        <v>18</v>
      </c>
    </row>
    <row r="40" spans="1:64" ht="15">
      <c r="A40" s="64" t="s">
        <v>238</v>
      </c>
      <c r="B40" s="64" t="s">
        <v>257</v>
      </c>
      <c r="C40" s="65"/>
      <c r="D40" s="66"/>
      <c r="E40" s="67"/>
      <c r="F40" s="68"/>
      <c r="G40" s="65"/>
      <c r="H40" s="69"/>
      <c r="I40" s="70"/>
      <c r="J40" s="70"/>
      <c r="K40" s="34" t="s">
        <v>65</v>
      </c>
      <c r="L40" s="77">
        <v>43</v>
      </c>
      <c r="M40" s="77"/>
      <c r="N40" s="72"/>
      <c r="O40" s="79" t="s">
        <v>261</v>
      </c>
      <c r="P40" s="81">
        <v>43742.00877314815</v>
      </c>
      <c r="Q40" s="79" t="s">
        <v>288</v>
      </c>
      <c r="R40" s="83" t="s">
        <v>419</v>
      </c>
      <c r="S40" s="79" t="s">
        <v>527</v>
      </c>
      <c r="T40" s="79" t="s">
        <v>557</v>
      </c>
      <c r="U40" s="79"/>
      <c r="V40" s="83" t="s">
        <v>713</v>
      </c>
      <c r="W40" s="81">
        <v>43742.00877314815</v>
      </c>
      <c r="X40" s="83" t="s">
        <v>762</v>
      </c>
      <c r="Y40" s="79"/>
      <c r="Z40" s="79"/>
      <c r="AA40" s="85" t="s">
        <v>931</v>
      </c>
      <c r="AB40" s="79"/>
      <c r="AC40" s="79" t="b">
        <v>0</v>
      </c>
      <c r="AD40" s="79">
        <v>7</v>
      </c>
      <c r="AE40" s="85" t="s">
        <v>1066</v>
      </c>
      <c r="AF40" s="79" t="b">
        <v>1</v>
      </c>
      <c r="AG40" s="79" t="s">
        <v>1070</v>
      </c>
      <c r="AH40" s="79"/>
      <c r="AI40" s="85" t="s">
        <v>1075</v>
      </c>
      <c r="AJ40" s="79" t="b">
        <v>0</v>
      </c>
      <c r="AK40" s="79">
        <v>0</v>
      </c>
      <c r="AL40" s="85" t="s">
        <v>1066</v>
      </c>
      <c r="AM40" s="79" t="s">
        <v>1080</v>
      </c>
      <c r="AN40" s="79" t="b">
        <v>0</v>
      </c>
      <c r="AO40" s="85" t="s">
        <v>931</v>
      </c>
      <c r="AP40" s="79" t="s">
        <v>176</v>
      </c>
      <c r="AQ40" s="79">
        <v>0</v>
      </c>
      <c r="AR40" s="79">
        <v>0</v>
      </c>
      <c r="AS40" s="79"/>
      <c r="AT40" s="79"/>
      <c r="AU40" s="79"/>
      <c r="AV40" s="79"/>
      <c r="AW40" s="79"/>
      <c r="AX40" s="79"/>
      <c r="AY40" s="79"/>
      <c r="AZ40" s="79"/>
      <c r="BA40">
        <v>1</v>
      </c>
      <c r="BB40" s="78" t="str">
        <f>REPLACE(INDEX(GroupVertices[Group],MATCH(Edges25[[#This Row],[Vertex 1]],GroupVertices[Vertex],0)),1,1,"")</f>
        <v>6</v>
      </c>
      <c r="BC40" s="78" t="str">
        <f>REPLACE(INDEX(GroupVertices[Group],MATCH(Edges25[[#This Row],[Vertex 2]],GroupVertices[Vertex],0)),1,1,"")</f>
        <v>6</v>
      </c>
      <c r="BD40" s="48"/>
      <c r="BE40" s="49"/>
      <c r="BF40" s="48"/>
      <c r="BG40" s="49"/>
      <c r="BH40" s="48"/>
      <c r="BI40" s="49"/>
      <c r="BJ40" s="48"/>
      <c r="BK40" s="49"/>
      <c r="BL40" s="48"/>
    </row>
    <row r="41" spans="1:64" ht="15">
      <c r="A41" s="64" t="s">
        <v>238</v>
      </c>
      <c r="B41" s="64" t="s">
        <v>238</v>
      </c>
      <c r="C41" s="65"/>
      <c r="D41" s="66"/>
      <c r="E41" s="67"/>
      <c r="F41" s="68"/>
      <c r="G41" s="65"/>
      <c r="H41" s="69"/>
      <c r="I41" s="70"/>
      <c r="J41" s="70"/>
      <c r="K41" s="34" t="s">
        <v>65</v>
      </c>
      <c r="L41" s="77">
        <v>45</v>
      </c>
      <c r="M41" s="77"/>
      <c r="N41" s="72"/>
      <c r="O41" s="79" t="s">
        <v>176</v>
      </c>
      <c r="P41" s="81">
        <v>43742.18293981482</v>
      </c>
      <c r="Q41" s="79" t="s">
        <v>289</v>
      </c>
      <c r="R41" s="83" t="s">
        <v>420</v>
      </c>
      <c r="S41" s="79" t="s">
        <v>527</v>
      </c>
      <c r="T41" s="79" t="s">
        <v>558</v>
      </c>
      <c r="U41" s="79"/>
      <c r="V41" s="83" t="s">
        <v>713</v>
      </c>
      <c r="W41" s="81">
        <v>43742.18293981482</v>
      </c>
      <c r="X41" s="83" t="s">
        <v>763</v>
      </c>
      <c r="Y41" s="79"/>
      <c r="Z41" s="79"/>
      <c r="AA41" s="85" t="s">
        <v>932</v>
      </c>
      <c r="AB41" s="79"/>
      <c r="AC41" s="79" t="b">
        <v>0</v>
      </c>
      <c r="AD41" s="79">
        <v>0</v>
      </c>
      <c r="AE41" s="85" t="s">
        <v>1066</v>
      </c>
      <c r="AF41" s="79" t="b">
        <v>1</v>
      </c>
      <c r="AG41" s="79" t="s">
        <v>1072</v>
      </c>
      <c r="AH41" s="79"/>
      <c r="AI41" s="85" t="s">
        <v>1076</v>
      </c>
      <c r="AJ41" s="79" t="b">
        <v>0</v>
      </c>
      <c r="AK41" s="79">
        <v>0</v>
      </c>
      <c r="AL41" s="85" t="s">
        <v>1066</v>
      </c>
      <c r="AM41" s="79" t="s">
        <v>1080</v>
      </c>
      <c r="AN41" s="79" t="b">
        <v>0</v>
      </c>
      <c r="AO41" s="85" t="s">
        <v>932</v>
      </c>
      <c r="AP41" s="79" t="s">
        <v>176</v>
      </c>
      <c r="AQ41" s="79">
        <v>0</v>
      </c>
      <c r="AR41" s="79">
        <v>0</v>
      </c>
      <c r="AS41" s="79"/>
      <c r="AT41" s="79"/>
      <c r="AU41" s="79"/>
      <c r="AV41" s="79"/>
      <c r="AW41" s="79"/>
      <c r="AX41" s="79"/>
      <c r="AY41" s="79"/>
      <c r="AZ41" s="79"/>
      <c r="BA41">
        <v>2</v>
      </c>
      <c r="BB41" s="78" t="str">
        <f>REPLACE(INDEX(GroupVertices[Group],MATCH(Edges25[[#This Row],[Vertex 1]],GroupVertices[Vertex],0)),1,1,"")</f>
        <v>6</v>
      </c>
      <c r="BC41" s="78" t="str">
        <f>REPLACE(INDEX(GroupVertices[Group],MATCH(Edges25[[#This Row],[Vertex 2]],GroupVertices[Vertex],0)),1,1,"")</f>
        <v>6</v>
      </c>
      <c r="BD41" s="48">
        <v>0</v>
      </c>
      <c r="BE41" s="49">
        <v>0</v>
      </c>
      <c r="BF41" s="48">
        <v>0</v>
      </c>
      <c r="BG41" s="49">
        <v>0</v>
      </c>
      <c r="BH41" s="48">
        <v>0</v>
      </c>
      <c r="BI41" s="49">
        <v>0</v>
      </c>
      <c r="BJ41" s="48">
        <v>4</v>
      </c>
      <c r="BK41" s="49">
        <v>100</v>
      </c>
      <c r="BL41" s="48">
        <v>4</v>
      </c>
    </row>
    <row r="42" spans="1:64" ht="15">
      <c r="A42" s="64" t="s">
        <v>238</v>
      </c>
      <c r="B42" s="64" t="s">
        <v>238</v>
      </c>
      <c r="C42" s="65"/>
      <c r="D42" s="66"/>
      <c r="E42" s="67"/>
      <c r="F42" s="68"/>
      <c r="G42" s="65"/>
      <c r="H42" s="69"/>
      <c r="I42" s="70"/>
      <c r="J42" s="70"/>
      <c r="K42" s="34" t="s">
        <v>65</v>
      </c>
      <c r="L42" s="77">
        <v>46</v>
      </c>
      <c r="M42" s="77"/>
      <c r="N42" s="72"/>
      <c r="O42" s="79" t="s">
        <v>176</v>
      </c>
      <c r="P42" s="81">
        <v>43742.36487268518</v>
      </c>
      <c r="Q42" s="79" t="s">
        <v>290</v>
      </c>
      <c r="R42" s="83" t="s">
        <v>421</v>
      </c>
      <c r="S42" s="79" t="s">
        <v>527</v>
      </c>
      <c r="T42" s="79" t="s">
        <v>559</v>
      </c>
      <c r="U42" s="79"/>
      <c r="V42" s="83" t="s">
        <v>713</v>
      </c>
      <c r="W42" s="81">
        <v>43742.36487268518</v>
      </c>
      <c r="X42" s="83" t="s">
        <v>764</v>
      </c>
      <c r="Y42" s="79"/>
      <c r="Z42" s="79"/>
      <c r="AA42" s="85" t="s">
        <v>933</v>
      </c>
      <c r="AB42" s="79"/>
      <c r="AC42" s="79" t="b">
        <v>0</v>
      </c>
      <c r="AD42" s="79">
        <v>3</v>
      </c>
      <c r="AE42" s="85" t="s">
        <v>1066</v>
      </c>
      <c r="AF42" s="79" t="b">
        <v>1</v>
      </c>
      <c r="AG42" s="79" t="s">
        <v>1072</v>
      </c>
      <c r="AH42" s="79"/>
      <c r="AI42" s="85" t="s">
        <v>1077</v>
      </c>
      <c r="AJ42" s="79" t="b">
        <v>0</v>
      </c>
      <c r="AK42" s="79">
        <v>0</v>
      </c>
      <c r="AL42" s="85" t="s">
        <v>1066</v>
      </c>
      <c r="AM42" s="79" t="s">
        <v>1080</v>
      </c>
      <c r="AN42" s="79" t="b">
        <v>0</v>
      </c>
      <c r="AO42" s="85" t="s">
        <v>933</v>
      </c>
      <c r="AP42" s="79" t="s">
        <v>176</v>
      </c>
      <c r="AQ42" s="79">
        <v>0</v>
      </c>
      <c r="AR42" s="79">
        <v>0</v>
      </c>
      <c r="AS42" s="79"/>
      <c r="AT42" s="79"/>
      <c r="AU42" s="79"/>
      <c r="AV42" s="79"/>
      <c r="AW42" s="79"/>
      <c r="AX42" s="79"/>
      <c r="AY42" s="79"/>
      <c r="AZ42" s="79"/>
      <c r="BA42">
        <v>2</v>
      </c>
      <c r="BB42" s="78" t="str">
        <f>REPLACE(INDEX(GroupVertices[Group],MATCH(Edges25[[#This Row],[Vertex 1]],GroupVertices[Vertex],0)),1,1,"")</f>
        <v>6</v>
      </c>
      <c r="BC42" s="78" t="str">
        <f>REPLACE(INDEX(GroupVertices[Group],MATCH(Edges25[[#This Row],[Vertex 2]],GroupVertices[Vertex],0)),1,1,"")</f>
        <v>6</v>
      </c>
      <c r="BD42" s="48">
        <v>0</v>
      </c>
      <c r="BE42" s="49">
        <v>0</v>
      </c>
      <c r="BF42" s="48">
        <v>0</v>
      </c>
      <c r="BG42" s="49">
        <v>0</v>
      </c>
      <c r="BH42" s="48">
        <v>0</v>
      </c>
      <c r="BI42" s="49">
        <v>0</v>
      </c>
      <c r="BJ42" s="48">
        <v>6</v>
      </c>
      <c r="BK42" s="49">
        <v>100</v>
      </c>
      <c r="BL42" s="48">
        <v>6</v>
      </c>
    </row>
    <row r="43" spans="1:64" ht="15">
      <c r="A43" s="64" t="s">
        <v>239</v>
      </c>
      <c r="B43" s="64" t="s">
        <v>256</v>
      </c>
      <c r="C43" s="65"/>
      <c r="D43" s="66"/>
      <c r="E43" s="67"/>
      <c r="F43" s="68"/>
      <c r="G43" s="65"/>
      <c r="H43" s="69"/>
      <c r="I43" s="70"/>
      <c r="J43" s="70"/>
      <c r="K43" s="34" t="s">
        <v>65</v>
      </c>
      <c r="L43" s="77">
        <v>47</v>
      </c>
      <c r="M43" s="77"/>
      <c r="N43" s="72"/>
      <c r="O43" s="79" t="s">
        <v>261</v>
      </c>
      <c r="P43" s="81">
        <v>43742.391747685186</v>
      </c>
      <c r="Q43" s="79" t="s">
        <v>287</v>
      </c>
      <c r="R43" s="79"/>
      <c r="S43" s="79"/>
      <c r="T43" s="79" t="s">
        <v>556</v>
      </c>
      <c r="U43" s="79"/>
      <c r="V43" s="83" t="s">
        <v>714</v>
      </c>
      <c r="W43" s="81">
        <v>43742.391747685186</v>
      </c>
      <c r="X43" s="83" t="s">
        <v>765</v>
      </c>
      <c r="Y43" s="79"/>
      <c r="Z43" s="79"/>
      <c r="AA43" s="85" t="s">
        <v>934</v>
      </c>
      <c r="AB43" s="79"/>
      <c r="AC43" s="79" t="b">
        <v>0</v>
      </c>
      <c r="AD43" s="79">
        <v>0</v>
      </c>
      <c r="AE43" s="85" t="s">
        <v>1066</v>
      </c>
      <c r="AF43" s="79" t="b">
        <v>0</v>
      </c>
      <c r="AG43" s="79" t="s">
        <v>1070</v>
      </c>
      <c r="AH43" s="79"/>
      <c r="AI43" s="85" t="s">
        <v>1066</v>
      </c>
      <c r="AJ43" s="79" t="b">
        <v>0</v>
      </c>
      <c r="AK43" s="79">
        <v>8</v>
      </c>
      <c r="AL43" s="85" t="s">
        <v>943</v>
      </c>
      <c r="AM43" s="79" t="s">
        <v>1078</v>
      </c>
      <c r="AN43" s="79" t="b">
        <v>0</v>
      </c>
      <c r="AO43" s="85" t="s">
        <v>943</v>
      </c>
      <c r="AP43" s="79" t="s">
        <v>176</v>
      </c>
      <c r="AQ43" s="79">
        <v>0</v>
      </c>
      <c r="AR43" s="79">
        <v>0</v>
      </c>
      <c r="AS43" s="79"/>
      <c r="AT43" s="79"/>
      <c r="AU43" s="79"/>
      <c r="AV43" s="79"/>
      <c r="AW43" s="79"/>
      <c r="AX43" s="79"/>
      <c r="AY43" s="79"/>
      <c r="AZ43" s="79"/>
      <c r="BA43">
        <v>1</v>
      </c>
      <c r="BB43" s="78" t="str">
        <f>REPLACE(INDEX(GroupVertices[Group],MATCH(Edges25[[#This Row],[Vertex 1]],GroupVertices[Vertex],0)),1,1,"")</f>
        <v>2</v>
      </c>
      <c r="BC43" s="78" t="str">
        <f>REPLACE(INDEX(GroupVertices[Group],MATCH(Edges25[[#This Row],[Vertex 2]],GroupVertices[Vertex],0)),1,1,"")</f>
        <v>2</v>
      </c>
      <c r="BD43" s="48"/>
      <c r="BE43" s="49"/>
      <c r="BF43" s="48"/>
      <c r="BG43" s="49"/>
      <c r="BH43" s="48"/>
      <c r="BI43" s="49"/>
      <c r="BJ43" s="48"/>
      <c r="BK43" s="49"/>
      <c r="BL43" s="48"/>
    </row>
    <row r="44" spans="1:64" ht="15">
      <c r="A44" s="64" t="s">
        <v>240</v>
      </c>
      <c r="B44" s="64" t="s">
        <v>256</v>
      </c>
      <c r="C44" s="65"/>
      <c r="D44" s="66"/>
      <c r="E44" s="67"/>
      <c r="F44" s="68"/>
      <c r="G44" s="65"/>
      <c r="H44" s="69"/>
      <c r="I44" s="70"/>
      <c r="J44" s="70"/>
      <c r="K44" s="34" t="s">
        <v>65</v>
      </c>
      <c r="L44" s="77">
        <v>49</v>
      </c>
      <c r="M44" s="77"/>
      <c r="N44" s="72"/>
      <c r="O44" s="79" t="s">
        <v>261</v>
      </c>
      <c r="P44" s="81">
        <v>43742.423854166664</v>
      </c>
      <c r="Q44" s="79" t="s">
        <v>287</v>
      </c>
      <c r="R44" s="79"/>
      <c r="S44" s="79"/>
      <c r="T44" s="79" t="s">
        <v>556</v>
      </c>
      <c r="U44" s="79"/>
      <c r="V44" s="83" t="s">
        <v>715</v>
      </c>
      <c r="W44" s="81">
        <v>43742.423854166664</v>
      </c>
      <c r="X44" s="83" t="s">
        <v>766</v>
      </c>
      <c r="Y44" s="79"/>
      <c r="Z44" s="79"/>
      <c r="AA44" s="85" t="s">
        <v>935</v>
      </c>
      <c r="AB44" s="79"/>
      <c r="AC44" s="79" t="b">
        <v>0</v>
      </c>
      <c r="AD44" s="79">
        <v>0</v>
      </c>
      <c r="AE44" s="85" t="s">
        <v>1066</v>
      </c>
      <c r="AF44" s="79" t="b">
        <v>0</v>
      </c>
      <c r="AG44" s="79" t="s">
        <v>1070</v>
      </c>
      <c r="AH44" s="79"/>
      <c r="AI44" s="85" t="s">
        <v>1066</v>
      </c>
      <c r="AJ44" s="79" t="b">
        <v>0</v>
      </c>
      <c r="AK44" s="79">
        <v>8</v>
      </c>
      <c r="AL44" s="85" t="s">
        <v>943</v>
      </c>
      <c r="AM44" s="79" t="s">
        <v>1078</v>
      </c>
      <c r="AN44" s="79" t="b">
        <v>0</v>
      </c>
      <c r="AO44" s="85" t="s">
        <v>943</v>
      </c>
      <c r="AP44" s="79" t="s">
        <v>176</v>
      </c>
      <c r="AQ44" s="79">
        <v>0</v>
      </c>
      <c r="AR44" s="79">
        <v>0</v>
      </c>
      <c r="AS44" s="79"/>
      <c r="AT44" s="79"/>
      <c r="AU44" s="79"/>
      <c r="AV44" s="79"/>
      <c r="AW44" s="79"/>
      <c r="AX44" s="79"/>
      <c r="AY44" s="79"/>
      <c r="AZ44" s="79"/>
      <c r="BA44">
        <v>1</v>
      </c>
      <c r="BB44" s="78" t="str">
        <f>REPLACE(INDEX(GroupVertices[Group],MATCH(Edges25[[#This Row],[Vertex 1]],GroupVertices[Vertex],0)),1,1,"")</f>
        <v>2</v>
      </c>
      <c r="BC44" s="78" t="str">
        <f>REPLACE(INDEX(GroupVertices[Group],MATCH(Edges25[[#This Row],[Vertex 2]],GroupVertices[Vertex],0)),1,1,"")</f>
        <v>2</v>
      </c>
      <c r="BD44" s="48"/>
      <c r="BE44" s="49"/>
      <c r="BF44" s="48"/>
      <c r="BG44" s="49"/>
      <c r="BH44" s="48"/>
      <c r="BI44" s="49"/>
      <c r="BJ44" s="48"/>
      <c r="BK44" s="49"/>
      <c r="BL44" s="48"/>
    </row>
    <row r="45" spans="1:64" ht="15">
      <c r="A45" s="64" t="s">
        <v>241</v>
      </c>
      <c r="B45" s="64" t="s">
        <v>256</v>
      </c>
      <c r="C45" s="65"/>
      <c r="D45" s="66"/>
      <c r="E45" s="67"/>
      <c r="F45" s="68"/>
      <c r="G45" s="65"/>
      <c r="H45" s="69"/>
      <c r="I45" s="70"/>
      <c r="J45" s="70"/>
      <c r="K45" s="34" t="s">
        <v>65</v>
      </c>
      <c r="L45" s="77">
        <v>51</v>
      </c>
      <c r="M45" s="77"/>
      <c r="N45" s="72"/>
      <c r="O45" s="79" t="s">
        <v>261</v>
      </c>
      <c r="P45" s="81">
        <v>43742.428715277776</v>
      </c>
      <c r="Q45" s="79" t="s">
        <v>287</v>
      </c>
      <c r="R45" s="79"/>
      <c r="S45" s="79"/>
      <c r="T45" s="79" t="s">
        <v>556</v>
      </c>
      <c r="U45" s="79"/>
      <c r="V45" s="83" t="s">
        <v>716</v>
      </c>
      <c r="W45" s="81">
        <v>43742.428715277776</v>
      </c>
      <c r="X45" s="83" t="s">
        <v>767</v>
      </c>
      <c r="Y45" s="79"/>
      <c r="Z45" s="79"/>
      <c r="AA45" s="85" t="s">
        <v>936</v>
      </c>
      <c r="AB45" s="79"/>
      <c r="AC45" s="79" t="b">
        <v>0</v>
      </c>
      <c r="AD45" s="79">
        <v>0</v>
      </c>
      <c r="AE45" s="85" t="s">
        <v>1066</v>
      </c>
      <c r="AF45" s="79" t="b">
        <v>0</v>
      </c>
      <c r="AG45" s="79" t="s">
        <v>1070</v>
      </c>
      <c r="AH45" s="79"/>
      <c r="AI45" s="85" t="s">
        <v>1066</v>
      </c>
      <c r="AJ45" s="79" t="b">
        <v>0</v>
      </c>
      <c r="AK45" s="79">
        <v>8</v>
      </c>
      <c r="AL45" s="85" t="s">
        <v>943</v>
      </c>
      <c r="AM45" s="79" t="s">
        <v>1078</v>
      </c>
      <c r="AN45" s="79" t="b">
        <v>0</v>
      </c>
      <c r="AO45" s="85" t="s">
        <v>943</v>
      </c>
      <c r="AP45" s="79" t="s">
        <v>176</v>
      </c>
      <c r="AQ45" s="79">
        <v>0</v>
      </c>
      <c r="AR45" s="79">
        <v>0</v>
      </c>
      <c r="AS45" s="79"/>
      <c r="AT45" s="79"/>
      <c r="AU45" s="79"/>
      <c r="AV45" s="79"/>
      <c r="AW45" s="79"/>
      <c r="AX45" s="79"/>
      <c r="AY45" s="79"/>
      <c r="AZ45" s="79"/>
      <c r="BA45">
        <v>1</v>
      </c>
      <c r="BB45" s="78" t="str">
        <f>REPLACE(INDEX(GroupVertices[Group],MATCH(Edges25[[#This Row],[Vertex 1]],GroupVertices[Vertex],0)),1,1,"")</f>
        <v>2</v>
      </c>
      <c r="BC45" s="78" t="str">
        <f>REPLACE(INDEX(GroupVertices[Group],MATCH(Edges25[[#This Row],[Vertex 2]],GroupVertices[Vertex],0)),1,1,"")</f>
        <v>2</v>
      </c>
      <c r="BD45" s="48"/>
      <c r="BE45" s="49"/>
      <c r="BF45" s="48"/>
      <c r="BG45" s="49"/>
      <c r="BH45" s="48"/>
      <c r="BI45" s="49"/>
      <c r="BJ45" s="48"/>
      <c r="BK45" s="49"/>
      <c r="BL45" s="48"/>
    </row>
    <row r="46" spans="1:64" ht="15">
      <c r="A46" s="64" t="s">
        <v>242</v>
      </c>
      <c r="B46" s="64" t="s">
        <v>256</v>
      </c>
      <c r="C46" s="65"/>
      <c r="D46" s="66"/>
      <c r="E46" s="67"/>
      <c r="F46" s="68"/>
      <c r="G46" s="65"/>
      <c r="H46" s="69"/>
      <c r="I46" s="70"/>
      <c r="J46" s="70"/>
      <c r="K46" s="34" t="s">
        <v>65</v>
      </c>
      <c r="L46" s="77">
        <v>53</v>
      </c>
      <c r="M46" s="77"/>
      <c r="N46" s="72"/>
      <c r="O46" s="79" t="s">
        <v>261</v>
      </c>
      <c r="P46" s="81">
        <v>43742.43451388889</v>
      </c>
      <c r="Q46" s="79" t="s">
        <v>287</v>
      </c>
      <c r="R46" s="79"/>
      <c r="S46" s="79"/>
      <c r="T46" s="79" t="s">
        <v>556</v>
      </c>
      <c r="U46" s="79"/>
      <c r="V46" s="83" t="s">
        <v>717</v>
      </c>
      <c r="W46" s="81">
        <v>43742.43451388889</v>
      </c>
      <c r="X46" s="83" t="s">
        <v>768</v>
      </c>
      <c r="Y46" s="79"/>
      <c r="Z46" s="79"/>
      <c r="AA46" s="85" t="s">
        <v>937</v>
      </c>
      <c r="AB46" s="79"/>
      <c r="AC46" s="79" t="b">
        <v>0</v>
      </c>
      <c r="AD46" s="79">
        <v>0</v>
      </c>
      <c r="AE46" s="85" t="s">
        <v>1066</v>
      </c>
      <c r="AF46" s="79" t="b">
        <v>0</v>
      </c>
      <c r="AG46" s="79" t="s">
        <v>1070</v>
      </c>
      <c r="AH46" s="79"/>
      <c r="AI46" s="85" t="s">
        <v>1066</v>
      </c>
      <c r="AJ46" s="79" t="b">
        <v>0</v>
      </c>
      <c r="AK46" s="79">
        <v>8</v>
      </c>
      <c r="AL46" s="85" t="s">
        <v>943</v>
      </c>
      <c r="AM46" s="79" t="s">
        <v>1079</v>
      </c>
      <c r="AN46" s="79" t="b">
        <v>0</v>
      </c>
      <c r="AO46" s="85" t="s">
        <v>943</v>
      </c>
      <c r="AP46" s="79" t="s">
        <v>176</v>
      </c>
      <c r="AQ46" s="79">
        <v>0</v>
      </c>
      <c r="AR46" s="79">
        <v>0</v>
      </c>
      <c r="AS46" s="79"/>
      <c r="AT46" s="79"/>
      <c r="AU46" s="79"/>
      <c r="AV46" s="79"/>
      <c r="AW46" s="79"/>
      <c r="AX46" s="79"/>
      <c r="AY46" s="79"/>
      <c r="AZ46" s="79"/>
      <c r="BA46">
        <v>1</v>
      </c>
      <c r="BB46" s="78" t="str">
        <f>REPLACE(INDEX(GroupVertices[Group],MATCH(Edges25[[#This Row],[Vertex 1]],GroupVertices[Vertex],0)),1,1,"")</f>
        <v>2</v>
      </c>
      <c r="BC46" s="78" t="str">
        <f>REPLACE(INDEX(GroupVertices[Group],MATCH(Edges25[[#This Row],[Vertex 2]],GroupVertices[Vertex],0)),1,1,"")</f>
        <v>2</v>
      </c>
      <c r="BD46" s="48"/>
      <c r="BE46" s="49"/>
      <c r="BF46" s="48"/>
      <c r="BG46" s="49"/>
      <c r="BH46" s="48"/>
      <c r="BI46" s="49"/>
      <c r="BJ46" s="48"/>
      <c r="BK46" s="49"/>
      <c r="BL46" s="48"/>
    </row>
    <row r="47" spans="1:64" ht="15">
      <c r="A47" s="64" t="s">
        <v>243</v>
      </c>
      <c r="B47" s="64" t="s">
        <v>256</v>
      </c>
      <c r="C47" s="65"/>
      <c r="D47" s="66"/>
      <c r="E47" s="67"/>
      <c r="F47" s="68"/>
      <c r="G47" s="65"/>
      <c r="H47" s="69"/>
      <c r="I47" s="70"/>
      <c r="J47" s="70"/>
      <c r="K47" s="34" t="s">
        <v>65</v>
      </c>
      <c r="L47" s="77">
        <v>55</v>
      </c>
      <c r="M47" s="77"/>
      <c r="N47" s="72"/>
      <c r="O47" s="79" t="s">
        <v>261</v>
      </c>
      <c r="P47" s="81">
        <v>43742.44747685185</v>
      </c>
      <c r="Q47" s="79" t="s">
        <v>287</v>
      </c>
      <c r="R47" s="79"/>
      <c r="S47" s="79"/>
      <c r="T47" s="79" t="s">
        <v>556</v>
      </c>
      <c r="U47" s="79"/>
      <c r="V47" s="83" t="s">
        <v>718</v>
      </c>
      <c r="W47" s="81">
        <v>43742.44747685185</v>
      </c>
      <c r="X47" s="83" t="s">
        <v>769</v>
      </c>
      <c r="Y47" s="79"/>
      <c r="Z47" s="79"/>
      <c r="AA47" s="85" t="s">
        <v>938</v>
      </c>
      <c r="AB47" s="79"/>
      <c r="AC47" s="79" t="b">
        <v>0</v>
      </c>
      <c r="AD47" s="79">
        <v>0</v>
      </c>
      <c r="AE47" s="85" t="s">
        <v>1066</v>
      </c>
      <c r="AF47" s="79" t="b">
        <v>0</v>
      </c>
      <c r="AG47" s="79" t="s">
        <v>1070</v>
      </c>
      <c r="AH47" s="79"/>
      <c r="AI47" s="85" t="s">
        <v>1066</v>
      </c>
      <c r="AJ47" s="79" t="b">
        <v>0</v>
      </c>
      <c r="AK47" s="79">
        <v>8</v>
      </c>
      <c r="AL47" s="85" t="s">
        <v>943</v>
      </c>
      <c r="AM47" s="79" t="s">
        <v>1080</v>
      </c>
      <c r="AN47" s="79" t="b">
        <v>0</v>
      </c>
      <c r="AO47" s="85" t="s">
        <v>943</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2</v>
      </c>
      <c r="BD47" s="48"/>
      <c r="BE47" s="49"/>
      <c r="BF47" s="48"/>
      <c r="BG47" s="49"/>
      <c r="BH47" s="48"/>
      <c r="BI47" s="49"/>
      <c r="BJ47" s="48"/>
      <c r="BK47" s="49"/>
      <c r="BL47" s="48"/>
    </row>
    <row r="48" spans="1:64" ht="15">
      <c r="A48" s="64" t="s">
        <v>244</v>
      </c>
      <c r="B48" s="64" t="s">
        <v>256</v>
      </c>
      <c r="C48" s="65"/>
      <c r="D48" s="66"/>
      <c r="E48" s="67"/>
      <c r="F48" s="68"/>
      <c r="G48" s="65"/>
      <c r="H48" s="69"/>
      <c r="I48" s="70"/>
      <c r="J48" s="70"/>
      <c r="K48" s="34" t="s">
        <v>65</v>
      </c>
      <c r="L48" s="77">
        <v>57</v>
      </c>
      <c r="M48" s="77"/>
      <c r="N48" s="72"/>
      <c r="O48" s="79" t="s">
        <v>261</v>
      </c>
      <c r="P48" s="81">
        <v>43742.448854166665</v>
      </c>
      <c r="Q48" s="79" t="s">
        <v>287</v>
      </c>
      <c r="R48" s="79"/>
      <c r="S48" s="79"/>
      <c r="T48" s="79" t="s">
        <v>556</v>
      </c>
      <c r="U48" s="79"/>
      <c r="V48" s="83" t="s">
        <v>719</v>
      </c>
      <c r="W48" s="81">
        <v>43742.448854166665</v>
      </c>
      <c r="X48" s="83" t="s">
        <v>770</v>
      </c>
      <c r="Y48" s="79"/>
      <c r="Z48" s="79"/>
      <c r="AA48" s="85" t="s">
        <v>939</v>
      </c>
      <c r="AB48" s="79"/>
      <c r="AC48" s="79" t="b">
        <v>0</v>
      </c>
      <c r="AD48" s="79">
        <v>0</v>
      </c>
      <c r="AE48" s="85" t="s">
        <v>1066</v>
      </c>
      <c r="AF48" s="79" t="b">
        <v>0</v>
      </c>
      <c r="AG48" s="79" t="s">
        <v>1070</v>
      </c>
      <c r="AH48" s="79"/>
      <c r="AI48" s="85" t="s">
        <v>1066</v>
      </c>
      <c r="AJ48" s="79" t="b">
        <v>0</v>
      </c>
      <c r="AK48" s="79">
        <v>8</v>
      </c>
      <c r="AL48" s="85" t="s">
        <v>943</v>
      </c>
      <c r="AM48" s="79" t="s">
        <v>1080</v>
      </c>
      <c r="AN48" s="79" t="b">
        <v>0</v>
      </c>
      <c r="AO48" s="85" t="s">
        <v>943</v>
      </c>
      <c r="AP48" s="79" t="s">
        <v>176</v>
      </c>
      <c r="AQ48" s="79">
        <v>0</v>
      </c>
      <c r="AR48" s="79">
        <v>0</v>
      </c>
      <c r="AS48" s="79"/>
      <c r="AT48" s="79"/>
      <c r="AU48" s="79"/>
      <c r="AV48" s="79"/>
      <c r="AW48" s="79"/>
      <c r="AX48" s="79"/>
      <c r="AY48" s="79"/>
      <c r="AZ48" s="79"/>
      <c r="BA48">
        <v>1</v>
      </c>
      <c r="BB48" s="78" t="str">
        <f>REPLACE(INDEX(GroupVertices[Group],MATCH(Edges25[[#This Row],[Vertex 1]],GroupVertices[Vertex],0)),1,1,"")</f>
        <v>2</v>
      </c>
      <c r="BC48" s="78" t="str">
        <f>REPLACE(INDEX(GroupVertices[Group],MATCH(Edges25[[#This Row],[Vertex 2]],GroupVertices[Vertex],0)),1,1,"")</f>
        <v>2</v>
      </c>
      <c r="BD48" s="48"/>
      <c r="BE48" s="49"/>
      <c r="BF48" s="48"/>
      <c r="BG48" s="49"/>
      <c r="BH48" s="48"/>
      <c r="BI48" s="49"/>
      <c r="BJ48" s="48"/>
      <c r="BK48" s="49"/>
      <c r="BL48" s="48"/>
    </row>
    <row r="49" spans="1:64" ht="15">
      <c r="A49" s="64" t="s">
        <v>245</v>
      </c>
      <c r="B49" s="64" t="s">
        <v>245</v>
      </c>
      <c r="C49" s="65"/>
      <c r="D49" s="66"/>
      <c r="E49" s="67"/>
      <c r="F49" s="68"/>
      <c r="G49" s="65"/>
      <c r="H49" s="69"/>
      <c r="I49" s="70"/>
      <c r="J49" s="70"/>
      <c r="K49" s="34" t="s">
        <v>65</v>
      </c>
      <c r="L49" s="77">
        <v>59</v>
      </c>
      <c r="M49" s="77"/>
      <c r="N49" s="72"/>
      <c r="O49" s="79" t="s">
        <v>176</v>
      </c>
      <c r="P49" s="81">
        <v>43740.85297453704</v>
      </c>
      <c r="Q49" s="79" t="s">
        <v>291</v>
      </c>
      <c r="R49" s="83" t="s">
        <v>412</v>
      </c>
      <c r="S49" s="79" t="s">
        <v>529</v>
      </c>
      <c r="T49" s="79" t="s">
        <v>547</v>
      </c>
      <c r="U49" s="79"/>
      <c r="V49" s="83" t="s">
        <v>720</v>
      </c>
      <c r="W49" s="81">
        <v>43740.85297453704</v>
      </c>
      <c r="X49" s="83" t="s">
        <v>771</v>
      </c>
      <c r="Y49" s="79"/>
      <c r="Z49" s="79"/>
      <c r="AA49" s="85" t="s">
        <v>940</v>
      </c>
      <c r="AB49" s="79"/>
      <c r="AC49" s="79" t="b">
        <v>0</v>
      </c>
      <c r="AD49" s="79">
        <v>5</v>
      </c>
      <c r="AE49" s="85" t="s">
        <v>1066</v>
      </c>
      <c r="AF49" s="79" t="b">
        <v>0</v>
      </c>
      <c r="AG49" s="79" t="s">
        <v>1070</v>
      </c>
      <c r="AH49" s="79"/>
      <c r="AI49" s="85" t="s">
        <v>1066</v>
      </c>
      <c r="AJ49" s="79" t="b">
        <v>0</v>
      </c>
      <c r="AK49" s="79">
        <v>2</v>
      </c>
      <c r="AL49" s="85" t="s">
        <v>1066</v>
      </c>
      <c r="AM49" s="79" t="s">
        <v>1080</v>
      </c>
      <c r="AN49" s="79" t="b">
        <v>0</v>
      </c>
      <c r="AO49" s="85" t="s">
        <v>940</v>
      </c>
      <c r="AP49" s="79" t="s">
        <v>176</v>
      </c>
      <c r="AQ49" s="79">
        <v>0</v>
      </c>
      <c r="AR49" s="79">
        <v>0</v>
      </c>
      <c r="AS49" s="79"/>
      <c r="AT49" s="79"/>
      <c r="AU49" s="79"/>
      <c r="AV49" s="79"/>
      <c r="AW49" s="79"/>
      <c r="AX49" s="79"/>
      <c r="AY49" s="79"/>
      <c r="AZ49" s="79"/>
      <c r="BA49">
        <v>2</v>
      </c>
      <c r="BB49" s="78" t="str">
        <f>REPLACE(INDEX(GroupVertices[Group],MATCH(Edges25[[#This Row],[Vertex 1]],GroupVertices[Vertex],0)),1,1,"")</f>
        <v>4</v>
      </c>
      <c r="BC49" s="78" t="str">
        <f>REPLACE(INDEX(GroupVertices[Group],MATCH(Edges25[[#This Row],[Vertex 2]],GroupVertices[Vertex],0)),1,1,"")</f>
        <v>4</v>
      </c>
      <c r="BD49" s="48">
        <v>0</v>
      </c>
      <c r="BE49" s="49">
        <v>0</v>
      </c>
      <c r="BF49" s="48">
        <v>2</v>
      </c>
      <c r="BG49" s="49">
        <v>20</v>
      </c>
      <c r="BH49" s="48">
        <v>0</v>
      </c>
      <c r="BI49" s="49">
        <v>0</v>
      </c>
      <c r="BJ49" s="48">
        <v>8</v>
      </c>
      <c r="BK49" s="49">
        <v>80</v>
      </c>
      <c r="BL49" s="48">
        <v>10</v>
      </c>
    </row>
    <row r="50" spans="1:64" ht="15">
      <c r="A50" s="64" t="s">
        <v>245</v>
      </c>
      <c r="B50" s="64" t="s">
        <v>245</v>
      </c>
      <c r="C50" s="65"/>
      <c r="D50" s="66"/>
      <c r="E50" s="67"/>
      <c r="F50" s="68"/>
      <c r="G50" s="65"/>
      <c r="H50" s="69"/>
      <c r="I50" s="70"/>
      <c r="J50" s="70"/>
      <c r="K50" s="34" t="s">
        <v>65</v>
      </c>
      <c r="L50" s="77">
        <v>60</v>
      </c>
      <c r="M50" s="77"/>
      <c r="N50" s="72"/>
      <c r="O50" s="79" t="s">
        <v>176</v>
      </c>
      <c r="P50" s="81">
        <v>43741.44565972222</v>
      </c>
      <c r="Q50" s="79" t="s">
        <v>292</v>
      </c>
      <c r="R50" s="83" t="s">
        <v>413</v>
      </c>
      <c r="S50" s="79" t="s">
        <v>529</v>
      </c>
      <c r="T50" s="79" t="s">
        <v>548</v>
      </c>
      <c r="U50" s="79"/>
      <c r="V50" s="83" t="s">
        <v>720</v>
      </c>
      <c r="W50" s="81">
        <v>43741.44565972222</v>
      </c>
      <c r="X50" s="83" t="s">
        <v>772</v>
      </c>
      <c r="Y50" s="79"/>
      <c r="Z50" s="79"/>
      <c r="AA50" s="85" t="s">
        <v>941</v>
      </c>
      <c r="AB50" s="79"/>
      <c r="AC50" s="79" t="b">
        <v>0</v>
      </c>
      <c r="AD50" s="79">
        <v>7</v>
      </c>
      <c r="AE50" s="85" t="s">
        <v>1066</v>
      </c>
      <c r="AF50" s="79" t="b">
        <v>0</v>
      </c>
      <c r="AG50" s="79" t="s">
        <v>1070</v>
      </c>
      <c r="AH50" s="79"/>
      <c r="AI50" s="85" t="s">
        <v>1066</v>
      </c>
      <c r="AJ50" s="79" t="b">
        <v>0</v>
      </c>
      <c r="AK50" s="79">
        <v>6</v>
      </c>
      <c r="AL50" s="85" t="s">
        <v>1066</v>
      </c>
      <c r="AM50" s="79" t="s">
        <v>1082</v>
      </c>
      <c r="AN50" s="79" t="b">
        <v>0</v>
      </c>
      <c r="AO50" s="85" t="s">
        <v>941</v>
      </c>
      <c r="AP50" s="79" t="s">
        <v>176</v>
      </c>
      <c r="AQ50" s="79">
        <v>0</v>
      </c>
      <c r="AR50" s="79">
        <v>0</v>
      </c>
      <c r="AS50" s="79"/>
      <c r="AT50" s="79"/>
      <c r="AU50" s="79"/>
      <c r="AV50" s="79"/>
      <c r="AW50" s="79"/>
      <c r="AX50" s="79"/>
      <c r="AY50" s="79"/>
      <c r="AZ50" s="79"/>
      <c r="BA50">
        <v>2</v>
      </c>
      <c r="BB50" s="78" t="str">
        <f>REPLACE(INDEX(GroupVertices[Group],MATCH(Edges25[[#This Row],[Vertex 1]],GroupVertices[Vertex],0)),1,1,"")</f>
        <v>4</v>
      </c>
      <c r="BC50" s="78" t="str">
        <f>REPLACE(INDEX(GroupVertices[Group],MATCH(Edges25[[#This Row],[Vertex 2]],GroupVertices[Vertex],0)),1,1,"")</f>
        <v>4</v>
      </c>
      <c r="BD50" s="48">
        <v>0</v>
      </c>
      <c r="BE50" s="49">
        <v>0</v>
      </c>
      <c r="BF50" s="48">
        <v>2</v>
      </c>
      <c r="BG50" s="49">
        <v>18.181818181818183</v>
      </c>
      <c r="BH50" s="48">
        <v>0</v>
      </c>
      <c r="BI50" s="49">
        <v>0</v>
      </c>
      <c r="BJ50" s="48">
        <v>9</v>
      </c>
      <c r="BK50" s="49">
        <v>81.81818181818181</v>
      </c>
      <c r="BL50" s="48">
        <v>11</v>
      </c>
    </row>
    <row r="51" spans="1:64" ht="15">
      <c r="A51" s="64" t="s">
        <v>246</v>
      </c>
      <c r="B51" s="64" t="s">
        <v>245</v>
      </c>
      <c r="C51" s="65"/>
      <c r="D51" s="66"/>
      <c r="E51" s="67"/>
      <c r="F51" s="68"/>
      <c r="G51" s="65"/>
      <c r="H51" s="69"/>
      <c r="I51" s="70"/>
      <c r="J51" s="70"/>
      <c r="K51" s="34" t="s">
        <v>65</v>
      </c>
      <c r="L51" s="77">
        <v>61</v>
      </c>
      <c r="M51" s="77"/>
      <c r="N51" s="72"/>
      <c r="O51" s="79" t="s">
        <v>261</v>
      </c>
      <c r="P51" s="81">
        <v>43741.600810185184</v>
      </c>
      <c r="Q51" s="79" t="s">
        <v>279</v>
      </c>
      <c r="R51" s="83" t="s">
        <v>413</v>
      </c>
      <c r="S51" s="79" t="s">
        <v>529</v>
      </c>
      <c r="T51" s="79" t="s">
        <v>548</v>
      </c>
      <c r="U51" s="79"/>
      <c r="V51" s="83" t="s">
        <v>721</v>
      </c>
      <c r="W51" s="81">
        <v>43741.600810185184</v>
      </c>
      <c r="X51" s="83" t="s">
        <v>773</v>
      </c>
      <c r="Y51" s="79"/>
      <c r="Z51" s="79"/>
      <c r="AA51" s="85" t="s">
        <v>942</v>
      </c>
      <c r="AB51" s="79"/>
      <c r="AC51" s="79" t="b">
        <v>0</v>
      </c>
      <c r="AD51" s="79">
        <v>0</v>
      </c>
      <c r="AE51" s="85" t="s">
        <v>1066</v>
      </c>
      <c r="AF51" s="79" t="b">
        <v>0</v>
      </c>
      <c r="AG51" s="79" t="s">
        <v>1070</v>
      </c>
      <c r="AH51" s="79"/>
      <c r="AI51" s="85" t="s">
        <v>1066</v>
      </c>
      <c r="AJ51" s="79" t="b">
        <v>0</v>
      </c>
      <c r="AK51" s="79">
        <v>7</v>
      </c>
      <c r="AL51" s="85" t="s">
        <v>941</v>
      </c>
      <c r="AM51" s="79" t="s">
        <v>1083</v>
      </c>
      <c r="AN51" s="79" t="b">
        <v>0</v>
      </c>
      <c r="AO51" s="85" t="s">
        <v>941</v>
      </c>
      <c r="AP51" s="79" t="s">
        <v>176</v>
      </c>
      <c r="AQ51" s="79">
        <v>0</v>
      </c>
      <c r="AR51" s="79">
        <v>0</v>
      </c>
      <c r="AS51" s="79"/>
      <c r="AT51" s="79"/>
      <c r="AU51" s="79"/>
      <c r="AV51" s="79"/>
      <c r="AW51" s="79"/>
      <c r="AX51" s="79"/>
      <c r="AY51" s="79"/>
      <c r="AZ51" s="79"/>
      <c r="BA51">
        <v>1</v>
      </c>
      <c r="BB51" s="78" t="str">
        <f>REPLACE(INDEX(GroupVertices[Group],MATCH(Edges25[[#This Row],[Vertex 1]],GroupVertices[Vertex],0)),1,1,"")</f>
        <v>2</v>
      </c>
      <c r="BC51" s="78" t="str">
        <f>REPLACE(INDEX(GroupVertices[Group],MATCH(Edges25[[#This Row],[Vertex 2]],GroupVertices[Vertex],0)),1,1,"")</f>
        <v>4</v>
      </c>
      <c r="BD51" s="48">
        <v>0</v>
      </c>
      <c r="BE51" s="49">
        <v>0</v>
      </c>
      <c r="BF51" s="48">
        <v>2</v>
      </c>
      <c r="BG51" s="49">
        <v>15.384615384615385</v>
      </c>
      <c r="BH51" s="48">
        <v>0</v>
      </c>
      <c r="BI51" s="49">
        <v>0</v>
      </c>
      <c r="BJ51" s="48">
        <v>11</v>
      </c>
      <c r="BK51" s="49">
        <v>84.61538461538461</v>
      </c>
      <c r="BL51" s="48">
        <v>13</v>
      </c>
    </row>
    <row r="52" spans="1:64" ht="15">
      <c r="A52" s="64" t="s">
        <v>236</v>
      </c>
      <c r="B52" s="64" t="s">
        <v>256</v>
      </c>
      <c r="C52" s="65"/>
      <c r="D52" s="66"/>
      <c r="E52" s="67"/>
      <c r="F52" s="68"/>
      <c r="G52" s="65"/>
      <c r="H52" s="69"/>
      <c r="I52" s="70"/>
      <c r="J52" s="70"/>
      <c r="K52" s="34" t="s">
        <v>65</v>
      </c>
      <c r="L52" s="77">
        <v>62</v>
      </c>
      <c r="M52" s="77"/>
      <c r="N52" s="72"/>
      <c r="O52" s="79" t="s">
        <v>262</v>
      </c>
      <c r="P52" s="81">
        <v>43742.300532407404</v>
      </c>
      <c r="Q52" s="79" t="s">
        <v>293</v>
      </c>
      <c r="R52" s="79"/>
      <c r="S52" s="79"/>
      <c r="T52" s="79" t="s">
        <v>560</v>
      </c>
      <c r="U52" s="83" t="s">
        <v>583</v>
      </c>
      <c r="V52" s="83" t="s">
        <v>583</v>
      </c>
      <c r="W52" s="81">
        <v>43742.300532407404</v>
      </c>
      <c r="X52" s="83" t="s">
        <v>774</v>
      </c>
      <c r="Y52" s="79"/>
      <c r="Z52" s="79"/>
      <c r="AA52" s="85" t="s">
        <v>943</v>
      </c>
      <c r="AB52" s="79"/>
      <c r="AC52" s="79" t="b">
        <v>0</v>
      </c>
      <c r="AD52" s="79">
        <v>13</v>
      </c>
      <c r="AE52" s="85" t="s">
        <v>1068</v>
      </c>
      <c r="AF52" s="79" t="b">
        <v>0</v>
      </c>
      <c r="AG52" s="79" t="s">
        <v>1070</v>
      </c>
      <c r="AH52" s="79"/>
      <c r="AI52" s="85" t="s">
        <v>1066</v>
      </c>
      <c r="AJ52" s="79" t="b">
        <v>0</v>
      </c>
      <c r="AK52" s="79">
        <v>8</v>
      </c>
      <c r="AL52" s="85" t="s">
        <v>1066</v>
      </c>
      <c r="AM52" s="79" t="s">
        <v>1079</v>
      </c>
      <c r="AN52" s="79" t="b">
        <v>0</v>
      </c>
      <c r="AO52" s="85" t="s">
        <v>943</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2</v>
      </c>
      <c r="BD52" s="48">
        <v>0</v>
      </c>
      <c r="BE52" s="49">
        <v>0</v>
      </c>
      <c r="BF52" s="48">
        <v>0</v>
      </c>
      <c r="BG52" s="49">
        <v>0</v>
      </c>
      <c r="BH52" s="48">
        <v>0</v>
      </c>
      <c r="BI52" s="49">
        <v>0</v>
      </c>
      <c r="BJ52" s="48">
        <v>25</v>
      </c>
      <c r="BK52" s="49">
        <v>100</v>
      </c>
      <c r="BL52" s="48">
        <v>25</v>
      </c>
    </row>
    <row r="53" spans="1:64" ht="15">
      <c r="A53" s="64" t="s">
        <v>246</v>
      </c>
      <c r="B53" s="64" t="s">
        <v>256</v>
      </c>
      <c r="C53" s="65"/>
      <c r="D53" s="66"/>
      <c r="E53" s="67"/>
      <c r="F53" s="68"/>
      <c r="G53" s="65"/>
      <c r="H53" s="69"/>
      <c r="I53" s="70"/>
      <c r="J53" s="70"/>
      <c r="K53" s="34" t="s">
        <v>65</v>
      </c>
      <c r="L53" s="77">
        <v>63</v>
      </c>
      <c r="M53" s="77"/>
      <c r="N53" s="72"/>
      <c r="O53" s="79" t="s">
        <v>261</v>
      </c>
      <c r="P53" s="81">
        <v>43742.517592592594</v>
      </c>
      <c r="Q53" s="79" t="s">
        <v>287</v>
      </c>
      <c r="R53" s="79"/>
      <c r="S53" s="79"/>
      <c r="T53" s="79" t="s">
        <v>556</v>
      </c>
      <c r="U53" s="79"/>
      <c r="V53" s="83" t="s">
        <v>721</v>
      </c>
      <c r="W53" s="81">
        <v>43742.517592592594</v>
      </c>
      <c r="X53" s="83" t="s">
        <v>775</v>
      </c>
      <c r="Y53" s="79"/>
      <c r="Z53" s="79"/>
      <c r="AA53" s="85" t="s">
        <v>944</v>
      </c>
      <c r="AB53" s="79"/>
      <c r="AC53" s="79" t="b">
        <v>0</v>
      </c>
      <c r="AD53" s="79">
        <v>0</v>
      </c>
      <c r="AE53" s="85" t="s">
        <v>1066</v>
      </c>
      <c r="AF53" s="79" t="b">
        <v>0</v>
      </c>
      <c r="AG53" s="79" t="s">
        <v>1070</v>
      </c>
      <c r="AH53" s="79"/>
      <c r="AI53" s="85" t="s">
        <v>1066</v>
      </c>
      <c r="AJ53" s="79" t="b">
        <v>0</v>
      </c>
      <c r="AK53" s="79">
        <v>8</v>
      </c>
      <c r="AL53" s="85" t="s">
        <v>943</v>
      </c>
      <c r="AM53" s="79" t="s">
        <v>1083</v>
      </c>
      <c r="AN53" s="79" t="b">
        <v>0</v>
      </c>
      <c r="AO53" s="85" t="s">
        <v>943</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c r="BE53" s="49"/>
      <c r="BF53" s="48"/>
      <c r="BG53" s="49"/>
      <c r="BH53" s="48"/>
      <c r="BI53" s="49"/>
      <c r="BJ53" s="48"/>
      <c r="BK53" s="49"/>
      <c r="BL53" s="48"/>
    </row>
    <row r="54" spans="1:64" ht="15">
      <c r="A54" s="64" t="s">
        <v>247</v>
      </c>
      <c r="B54" s="64" t="s">
        <v>247</v>
      </c>
      <c r="C54" s="65"/>
      <c r="D54" s="66"/>
      <c r="E54" s="67"/>
      <c r="F54" s="68"/>
      <c r="G54" s="65"/>
      <c r="H54" s="69"/>
      <c r="I54" s="70"/>
      <c r="J54" s="70"/>
      <c r="K54" s="34" t="s">
        <v>65</v>
      </c>
      <c r="L54" s="77">
        <v>65</v>
      </c>
      <c r="M54" s="77"/>
      <c r="N54" s="72"/>
      <c r="O54" s="79" t="s">
        <v>176</v>
      </c>
      <c r="P54" s="81">
        <v>43741.71409722222</v>
      </c>
      <c r="Q54" s="79" t="s">
        <v>294</v>
      </c>
      <c r="R54" s="83" t="s">
        <v>422</v>
      </c>
      <c r="S54" s="79" t="s">
        <v>533</v>
      </c>
      <c r="T54" s="79" t="s">
        <v>561</v>
      </c>
      <c r="U54" s="79"/>
      <c r="V54" s="83" t="s">
        <v>722</v>
      </c>
      <c r="W54" s="81">
        <v>43741.71409722222</v>
      </c>
      <c r="X54" s="83" t="s">
        <v>776</v>
      </c>
      <c r="Y54" s="79"/>
      <c r="Z54" s="79"/>
      <c r="AA54" s="85" t="s">
        <v>945</v>
      </c>
      <c r="AB54" s="85" t="s">
        <v>1064</v>
      </c>
      <c r="AC54" s="79" t="b">
        <v>0</v>
      </c>
      <c r="AD54" s="79">
        <v>1</v>
      </c>
      <c r="AE54" s="85" t="s">
        <v>1069</v>
      </c>
      <c r="AF54" s="79" t="b">
        <v>0</v>
      </c>
      <c r="AG54" s="79" t="s">
        <v>1070</v>
      </c>
      <c r="AH54" s="79"/>
      <c r="AI54" s="85" t="s">
        <v>1066</v>
      </c>
      <c r="AJ54" s="79" t="b">
        <v>0</v>
      </c>
      <c r="AK54" s="79">
        <v>1</v>
      </c>
      <c r="AL54" s="85" t="s">
        <v>1066</v>
      </c>
      <c r="AM54" s="79" t="s">
        <v>1080</v>
      </c>
      <c r="AN54" s="79" t="b">
        <v>0</v>
      </c>
      <c r="AO54" s="85" t="s">
        <v>1064</v>
      </c>
      <c r="AP54" s="79" t="s">
        <v>176</v>
      </c>
      <c r="AQ54" s="79">
        <v>0</v>
      </c>
      <c r="AR54" s="79">
        <v>0</v>
      </c>
      <c r="AS54" s="79"/>
      <c r="AT54" s="79"/>
      <c r="AU54" s="79"/>
      <c r="AV54" s="79"/>
      <c r="AW54" s="79"/>
      <c r="AX54" s="79"/>
      <c r="AY54" s="79"/>
      <c r="AZ54" s="79"/>
      <c r="BA54">
        <v>3</v>
      </c>
      <c r="BB54" s="78" t="str">
        <f>REPLACE(INDEX(GroupVertices[Group],MATCH(Edges25[[#This Row],[Vertex 1]],GroupVertices[Vertex],0)),1,1,"")</f>
        <v>7</v>
      </c>
      <c r="BC54" s="78" t="str">
        <f>REPLACE(INDEX(GroupVertices[Group],MATCH(Edges25[[#This Row],[Vertex 2]],GroupVertices[Vertex],0)),1,1,"")</f>
        <v>7</v>
      </c>
      <c r="BD54" s="48">
        <v>0</v>
      </c>
      <c r="BE54" s="49">
        <v>0</v>
      </c>
      <c r="BF54" s="48">
        <v>2</v>
      </c>
      <c r="BG54" s="49">
        <v>10</v>
      </c>
      <c r="BH54" s="48">
        <v>0</v>
      </c>
      <c r="BI54" s="49">
        <v>0</v>
      </c>
      <c r="BJ54" s="48">
        <v>18</v>
      </c>
      <c r="BK54" s="49">
        <v>90</v>
      </c>
      <c r="BL54" s="48">
        <v>20</v>
      </c>
    </row>
    <row r="55" spans="1:64" ht="15">
      <c r="A55" s="64" t="s">
        <v>247</v>
      </c>
      <c r="B55" s="64" t="s">
        <v>247</v>
      </c>
      <c r="C55" s="65"/>
      <c r="D55" s="66"/>
      <c r="E55" s="67"/>
      <c r="F55" s="68"/>
      <c r="G55" s="65"/>
      <c r="H55" s="69"/>
      <c r="I55" s="70"/>
      <c r="J55" s="70"/>
      <c r="K55" s="34" t="s">
        <v>65</v>
      </c>
      <c r="L55" s="77">
        <v>66</v>
      </c>
      <c r="M55" s="77"/>
      <c r="N55" s="72"/>
      <c r="O55" s="79" t="s">
        <v>176</v>
      </c>
      <c r="P55" s="81">
        <v>43742.454305555555</v>
      </c>
      <c r="Q55" s="79" t="s">
        <v>295</v>
      </c>
      <c r="R55" s="79"/>
      <c r="S55" s="79"/>
      <c r="T55" s="79" t="s">
        <v>562</v>
      </c>
      <c r="U55" s="79"/>
      <c r="V55" s="83" t="s">
        <v>722</v>
      </c>
      <c r="W55" s="81">
        <v>43742.454305555555</v>
      </c>
      <c r="X55" s="83" t="s">
        <v>777</v>
      </c>
      <c r="Y55" s="79"/>
      <c r="Z55" s="79"/>
      <c r="AA55" s="85" t="s">
        <v>946</v>
      </c>
      <c r="AB55" s="85" t="s">
        <v>1065</v>
      </c>
      <c r="AC55" s="79" t="b">
        <v>0</v>
      </c>
      <c r="AD55" s="79">
        <v>0</v>
      </c>
      <c r="AE55" s="85" t="s">
        <v>1069</v>
      </c>
      <c r="AF55" s="79" t="b">
        <v>0</v>
      </c>
      <c r="AG55" s="79" t="s">
        <v>1070</v>
      </c>
      <c r="AH55" s="79"/>
      <c r="AI55" s="85" t="s">
        <v>1066</v>
      </c>
      <c r="AJ55" s="79" t="b">
        <v>0</v>
      </c>
      <c r="AK55" s="79">
        <v>0</v>
      </c>
      <c r="AL55" s="85" t="s">
        <v>1066</v>
      </c>
      <c r="AM55" s="79" t="s">
        <v>1079</v>
      </c>
      <c r="AN55" s="79" t="b">
        <v>0</v>
      </c>
      <c r="AO55" s="85" t="s">
        <v>1065</v>
      </c>
      <c r="AP55" s="79" t="s">
        <v>176</v>
      </c>
      <c r="AQ55" s="79">
        <v>0</v>
      </c>
      <c r="AR55" s="79">
        <v>0</v>
      </c>
      <c r="AS55" s="79"/>
      <c r="AT55" s="79"/>
      <c r="AU55" s="79"/>
      <c r="AV55" s="79"/>
      <c r="AW55" s="79"/>
      <c r="AX55" s="79"/>
      <c r="AY55" s="79"/>
      <c r="AZ55" s="79"/>
      <c r="BA55">
        <v>3</v>
      </c>
      <c r="BB55" s="78" t="str">
        <f>REPLACE(INDEX(GroupVertices[Group],MATCH(Edges25[[#This Row],[Vertex 1]],GroupVertices[Vertex],0)),1,1,"")</f>
        <v>7</v>
      </c>
      <c r="BC55" s="78" t="str">
        <f>REPLACE(INDEX(GroupVertices[Group],MATCH(Edges25[[#This Row],[Vertex 2]],GroupVertices[Vertex],0)),1,1,"")</f>
        <v>7</v>
      </c>
      <c r="BD55" s="48">
        <v>0</v>
      </c>
      <c r="BE55" s="49">
        <v>0</v>
      </c>
      <c r="BF55" s="48">
        <v>0</v>
      </c>
      <c r="BG55" s="49">
        <v>0</v>
      </c>
      <c r="BH55" s="48">
        <v>0</v>
      </c>
      <c r="BI55" s="49">
        <v>0</v>
      </c>
      <c r="BJ55" s="48">
        <v>22</v>
      </c>
      <c r="BK55" s="49">
        <v>100</v>
      </c>
      <c r="BL55" s="48">
        <v>22</v>
      </c>
    </row>
    <row r="56" spans="1:64" ht="15">
      <c r="A56" s="64" t="s">
        <v>247</v>
      </c>
      <c r="B56" s="64" t="s">
        <v>247</v>
      </c>
      <c r="C56" s="65"/>
      <c r="D56" s="66"/>
      <c r="E56" s="67"/>
      <c r="F56" s="68"/>
      <c r="G56" s="65"/>
      <c r="H56" s="69"/>
      <c r="I56" s="70"/>
      <c r="J56" s="70"/>
      <c r="K56" s="34" t="s">
        <v>65</v>
      </c>
      <c r="L56" s="77">
        <v>67</v>
      </c>
      <c r="M56" s="77"/>
      <c r="N56" s="72"/>
      <c r="O56" s="79" t="s">
        <v>176</v>
      </c>
      <c r="P56" s="81">
        <v>43742.63719907407</v>
      </c>
      <c r="Q56" s="79" t="s">
        <v>296</v>
      </c>
      <c r="R56" s="83" t="s">
        <v>423</v>
      </c>
      <c r="S56" s="79" t="s">
        <v>534</v>
      </c>
      <c r="T56" s="79" t="s">
        <v>563</v>
      </c>
      <c r="U56" s="79"/>
      <c r="V56" s="83" t="s">
        <v>722</v>
      </c>
      <c r="W56" s="81">
        <v>43742.63719907407</v>
      </c>
      <c r="X56" s="83" t="s">
        <v>778</v>
      </c>
      <c r="Y56" s="79"/>
      <c r="Z56" s="79"/>
      <c r="AA56" s="85" t="s">
        <v>947</v>
      </c>
      <c r="AB56" s="85" t="s">
        <v>946</v>
      </c>
      <c r="AC56" s="79" t="b">
        <v>0</v>
      </c>
      <c r="AD56" s="79">
        <v>0</v>
      </c>
      <c r="AE56" s="85" t="s">
        <v>1069</v>
      </c>
      <c r="AF56" s="79" t="b">
        <v>0</v>
      </c>
      <c r="AG56" s="79" t="s">
        <v>1070</v>
      </c>
      <c r="AH56" s="79"/>
      <c r="AI56" s="85" t="s">
        <v>1066</v>
      </c>
      <c r="AJ56" s="79" t="b">
        <v>0</v>
      </c>
      <c r="AK56" s="79">
        <v>0</v>
      </c>
      <c r="AL56" s="85" t="s">
        <v>1066</v>
      </c>
      <c r="AM56" s="79" t="s">
        <v>1080</v>
      </c>
      <c r="AN56" s="79" t="b">
        <v>0</v>
      </c>
      <c r="AO56" s="85" t="s">
        <v>946</v>
      </c>
      <c r="AP56" s="79" t="s">
        <v>176</v>
      </c>
      <c r="AQ56" s="79">
        <v>0</v>
      </c>
      <c r="AR56" s="79">
        <v>0</v>
      </c>
      <c r="AS56" s="79"/>
      <c r="AT56" s="79"/>
      <c r="AU56" s="79"/>
      <c r="AV56" s="79"/>
      <c r="AW56" s="79"/>
      <c r="AX56" s="79"/>
      <c r="AY56" s="79"/>
      <c r="AZ56" s="79"/>
      <c r="BA56">
        <v>3</v>
      </c>
      <c r="BB56" s="78" t="str">
        <f>REPLACE(INDEX(GroupVertices[Group],MATCH(Edges25[[#This Row],[Vertex 1]],GroupVertices[Vertex],0)),1,1,"")</f>
        <v>7</v>
      </c>
      <c r="BC56" s="78" t="str">
        <f>REPLACE(INDEX(GroupVertices[Group],MATCH(Edges25[[#This Row],[Vertex 2]],GroupVertices[Vertex],0)),1,1,"")</f>
        <v>7</v>
      </c>
      <c r="BD56" s="48">
        <v>0</v>
      </c>
      <c r="BE56" s="49">
        <v>0</v>
      </c>
      <c r="BF56" s="48">
        <v>0</v>
      </c>
      <c r="BG56" s="49">
        <v>0</v>
      </c>
      <c r="BH56" s="48">
        <v>0</v>
      </c>
      <c r="BI56" s="49">
        <v>0</v>
      </c>
      <c r="BJ56" s="48">
        <v>13</v>
      </c>
      <c r="BK56" s="49">
        <v>100</v>
      </c>
      <c r="BL56" s="48">
        <v>13</v>
      </c>
    </row>
    <row r="57" spans="1:64" ht="15">
      <c r="A57" s="64" t="s">
        <v>248</v>
      </c>
      <c r="B57" s="64" t="s">
        <v>236</v>
      </c>
      <c r="C57" s="65"/>
      <c r="D57" s="66"/>
      <c r="E57" s="67"/>
      <c r="F57" s="68"/>
      <c r="G57" s="65"/>
      <c r="H57" s="69"/>
      <c r="I57" s="70"/>
      <c r="J57" s="70"/>
      <c r="K57" s="34" t="s">
        <v>65</v>
      </c>
      <c r="L57" s="77">
        <v>68</v>
      </c>
      <c r="M57" s="77"/>
      <c r="N57" s="72"/>
      <c r="O57" s="79" t="s">
        <v>261</v>
      </c>
      <c r="P57" s="81">
        <v>43742.75336805556</v>
      </c>
      <c r="Q57" s="79" t="s">
        <v>297</v>
      </c>
      <c r="R57" s="79"/>
      <c r="S57" s="79"/>
      <c r="T57" s="79" t="s">
        <v>564</v>
      </c>
      <c r="U57" s="79"/>
      <c r="V57" s="83" t="s">
        <v>723</v>
      </c>
      <c r="W57" s="81">
        <v>43742.75336805556</v>
      </c>
      <c r="X57" s="83" t="s">
        <v>779</v>
      </c>
      <c r="Y57" s="79"/>
      <c r="Z57" s="79"/>
      <c r="AA57" s="85" t="s">
        <v>948</v>
      </c>
      <c r="AB57" s="79"/>
      <c r="AC57" s="79" t="b">
        <v>0</v>
      </c>
      <c r="AD57" s="79">
        <v>0</v>
      </c>
      <c r="AE57" s="85" t="s">
        <v>1066</v>
      </c>
      <c r="AF57" s="79" t="b">
        <v>0</v>
      </c>
      <c r="AG57" s="79" t="s">
        <v>1070</v>
      </c>
      <c r="AH57" s="79"/>
      <c r="AI57" s="85" t="s">
        <v>1066</v>
      </c>
      <c r="AJ57" s="79" t="b">
        <v>0</v>
      </c>
      <c r="AK57" s="79">
        <v>2</v>
      </c>
      <c r="AL57" s="85" t="s">
        <v>926</v>
      </c>
      <c r="AM57" s="79" t="s">
        <v>1078</v>
      </c>
      <c r="AN57" s="79" t="b">
        <v>0</v>
      </c>
      <c r="AO57" s="85" t="s">
        <v>926</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1</v>
      </c>
      <c r="BE57" s="49">
        <v>7.142857142857143</v>
      </c>
      <c r="BF57" s="48">
        <v>0</v>
      </c>
      <c r="BG57" s="49">
        <v>0</v>
      </c>
      <c r="BH57" s="48">
        <v>0</v>
      </c>
      <c r="BI57" s="49">
        <v>0</v>
      </c>
      <c r="BJ57" s="48">
        <v>13</v>
      </c>
      <c r="BK57" s="49">
        <v>92.85714285714286</v>
      </c>
      <c r="BL57" s="48">
        <v>14</v>
      </c>
    </row>
    <row r="58" spans="1:64" ht="15">
      <c r="A58" s="64" t="s">
        <v>236</v>
      </c>
      <c r="B58" s="64" t="s">
        <v>236</v>
      </c>
      <c r="C58" s="65"/>
      <c r="D58" s="66"/>
      <c r="E58" s="67"/>
      <c r="F58" s="68"/>
      <c r="G58" s="65"/>
      <c r="H58" s="69"/>
      <c r="I58" s="70"/>
      <c r="J58" s="70"/>
      <c r="K58" s="34" t="s">
        <v>65</v>
      </c>
      <c r="L58" s="77">
        <v>69</v>
      </c>
      <c r="M58" s="77"/>
      <c r="N58" s="72"/>
      <c r="O58" s="79" t="s">
        <v>176</v>
      </c>
      <c r="P58" s="81">
        <v>43726.5534375</v>
      </c>
      <c r="Q58" s="79" t="s">
        <v>298</v>
      </c>
      <c r="R58" s="79"/>
      <c r="S58" s="79"/>
      <c r="T58" s="79" t="s">
        <v>565</v>
      </c>
      <c r="U58" s="83" t="s">
        <v>584</v>
      </c>
      <c r="V58" s="83" t="s">
        <v>584</v>
      </c>
      <c r="W58" s="81">
        <v>43726.5534375</v>
      </c>
      <c r="X58" s="83" t="s">
        <v>780</v>
      </c>
      <c r="Y58" s="79"/>
      <c r="Z58" s="79"/>
      <c r="AA58" s="85" t="s">
        <v>949</v>
      </c>
      <c r="AB58" s="79"/>
      <c r="AC58" s="79" t="b">
        <v>0</v>
      </c>
      <c r="AD58" s="79">
        <v>20</v>
      </c>
      <c r="AE58" s="85" t="s">
        <v>1066</v>
      </c>
      <c r="AF58" s="79" t="b">
        <v>0</v>
      </c>
      <c r="AG58" s="79" t="s">
        <v>1070</v>
      </c>
      <c r="AH58" s="79"/>
      <c r="AI58" s="85" t="s">
        <v>1066</v>
      </c>
      <c r="AJ58" s="79" t="b">
        <v>0</v>
      </c>
      <c r="AK58" s="79">
        <v>5</v>
      </c>
      <c r="AL58" s="85" t="s">
        <v>1066</v>
      </c>
      <c r="AM58" s="79" t="s">
        <v>1079</v>
      </c>
      <c r="AN58" s="79" t="b">
        <v>0</v>
      </c>
      <c r="AO58" s="85" t="s">
        <v>949</v>
      </c>
      <c r="AP58" s="79" t="s">
        <v>1084</v>
      </c>
      <c r="AQ58" s="79">
        <v>0</v>
      </c>
      <c r="AR58" s="79">
        <v>0</v>
      </c>
      <c r="AS58" s="79"/>
      <c r="AT58" s="79"/>
      <c r="AU58" s="79"/>
      <c r="AV58" s="79"/>
      <c r="AW58" s="79"/>
      <c r="AX58" s="79"/>
      <c r="AY58" s="79"/>
      <c r="AZ58" s="79"/>
      <c r="BA58">
        <v>6</v>
      </c>
      <c r="BB58" s="78" t="str">
        <f>REPLACE(INDEX(GroupVertices[Group],MATCH(Edges25[[#This Row],[Vertex 1]],GroupVertices[Vertex],0)),1,1,"")</f>
        <v>1</v>
      </c>
      <c r="BC58" s="78" t="str">
        <f>REPLACE(INDEX(GroupVertices[Group],MATCH(Edges25[[#This Row],[Vertex 2]],GroupVertices[Vertex],0)),1,1,"")</f>
        <v>1</v>
      </c>
      <c r="BD58" s="48">
        <v>2</v>
      </c>
      <c r="BE58" s="49">
        <v>4.878048780487805</v>
      </c>
      <c r="BF58" s="48">
        <v>0</v>
      </c>
      <c r="BG58" s="49">
        <v>0</v>
      </c>
      <c r="BH58" s="48">
        <v>0</v>
      </c>
      <c r="BI58" s="49">
        <v>0</v>
      </c>
      <c r="BJ58" s="48">
        <v>39</v>
      </c>
      <c r="BK58" s="49">
        <v>95.1219512195122</v>
      </c>
      <c r="BL58" s="48">
        <v>41</v>
      </c>
    </row>
    <row r="59" spans="1:64" ht="15">
      <c r="A59" s="64" t="s">
        <v>236</v>
      </c>
      <c r="B59" s="64" t="s">
        <v>236</v>
      </c>
      <c r="C59" s="65"/>
      <c r="D59" s="66"/>
      <c r="E59" s="67"/>
      <c r="F59" s="68"/>
      <c r="G59" s="65"/>
      <c r="H59" s="69"/>
      <c r="I59" s="70"/>
      <c r="J59" s="70"/>
      <c r="K59" s="34" t="s">
        <v>65</v>
      </c>
      <c r="L59" s="77">
        <v>70</v>
      </c>
      <c r="M59" s="77"/>
      <c r="N59" s="72"/>
      <c r="O59" s="79" t="s">
        <v>176</v>
      </c>
      <c r="P59" s="81">
        <v>43735.28820601852</v>
      </c>
      <c r="Q59" s="79" t="s">
        <v>299</v>
      </c>
      <c r="R59" s="79"/>
      <c r="S59" s="79"/>
      <c r="T59" s="79" t="s">
        <v>566</v>
      </c>
      <c r="U59" s="83" t="s">
        <v>585</v>
      </c>
      <c r="V59" s="83" t="s">
        <v>585</v>
      </c>
      <c r="W59" s="81">
        <v>43735.28820601852</v>
      </c>
      <c r="X59" s="83" t="s">
        <v>781</v>
      </c>
      <c r="Y59" s="79"/>
      <c r="Z59" s="79"/>
      <c r="AA59" s="85" t="s">
        <v>950</v>
      </c>
      <c r="AB59" s="79"/>
      <c r="AC59" s="79" t="b">
        <v>0</v>
      </c>
      <c r="AD59" s="79">
        <v>13</v>
      </c>
      <c r="AE59" s="85" t="s">
        <v>1066</v>
      </c>
      <c r="AF59" s="79" t="b">
        <v>0</v>
      </c>
      <c r="AG59" s="79" t="s">
        <v>1070</v>
      </c>
      <c r="AH59" s="79"/>
      <c r="AI59" s="85" t="s">
        <v>1066</v>
      </c>
      <c r="AJ59" s="79" t="b">
        <v>0</v>
      </c>
      <c r="AK59" s="79">
        <v>4</v>
      </c>
      <c r="AL59" s="85" t="s">
        <v>1066</v>
      </c>
      <c r="AM59" s="79" t="s">
        <v>1079</v>
      </c>
      <c r="AN59" s="79" t="b">
        <v>0</v>
      </c>
      <c r="AO59" s="85" t="s">
        <v>950</v>
      </c>
      <c r="AP59" s="79" t="s">
        <v>176</v>
      </c>
      <c r="AQ59" s="79">
        <v>0</v>
      </c>
      <c r="AR59" s="79">
        <v>0</v>
      </c>
      <c r="AS59" s="79"/>
      <c r="AT59" s="79"/>
      <c r="AU59" s="79"/>
      <c r="AV59" s="79"/>
      <c r="AW59" s="79"/>
      <c r="AX59" s="79"/>
      <c r="AY59" s="79"/>
      <c r="AZ59" s="79"/>
      <c r="BA59">
        <v>6</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20</v>
      </c>
      <c r="BK59" s="49">
        <v>100</v>
      </c>
      <c r="BL59" s="48">
        <v>20</v>
      </c>
    </row>
    <row r="60" spans="1:64" ht="15">
      <c r="A60" s="64" t="s">
        <v>236</v>
      </c>
      <c r="B60" s="64" t="s">
        <v>236</v>
      </c>
      <c r="C60" s="65"/>
      <c r="D60" s="66"/>
      <c r="E60" s="67"/>
      <c r="F60" s="68"/>
      <c r="G60" s="65"/>
      <c r="H60" s="69"/>
      <c r="I60" s="70"/>
      <c r="J60" s="70"/>
      <c r="K60" s="34" t="s">
        <v>65</v>
      </c>
      <c r="L60" s="77">
        <v>71</v>
      </c>
      <c r="M60" s="77"/>
      <c r="N60" s="72"/>
      <c r="O60" s="79" t="s">
        <v>176</v>
      </c>
      <c r="P60" s="81">
        <v>43740.25372685185</v>
      </c>
      <c r="Q60" s="79" t="s">
        <v>300</v>
      </c>
      <c r="R60" s="79"/>
      <c r="S60" s="79"/>
      <c r="T60" s="79" t="s">
        <v>567</v>
      </c>
      <c r="U60" s="83" t="s">
        <v>586</v>
      </c>
      <c r="V60" s="83" t="s">
        <v>586</v>
      </c>
      <c r="W60" s="81">
        <v>43740.25372685185</v>
      </c>
      <c r="X60" s="83" t="s">
        <v>782</v>
      </c>
      <c r="Y60" s="79"/>
      <c r="Z60" s="79"/>
      <c r="AA60" s="85" t="s">
        <v>951</v>
      </c>
      <c r="AB60" s="79"/>
      <c r="AC60" s="79" t="b">
        <v>0</v>
      </c>
      <c r="AD60" s="79">
        <v>2</v>
      </c>
      <c r="AE60" s="85" t="s">
        <v>1066</v>
      </c>
      <c r="AF60" s="79" t="b">
        <v>0</v>
      </c>
      <c r="AG60" s="79" t="s">
        <v>1070</v>
      </c>
      <c r="AH60" s="79"/>
      <c r="AI60" s="85" t="s">
        <v>1066</v>
      </c>
      <c r="AJ60" s="79" t="b">
        <v>0</v>
      </c>
      <c r="AK60" s="79">
        <v>0</v>
      </c>
      <c r="AL60" s="85" t="s">
        <v>1066</v>
      </c>
      <c r="AM60" s="79" t="s">
        <v>1079</v>
      </c>
      <c r="AN60" s="79" t="b">
        <v>0</v>
      </c>
      <c r="AO60" s="85" t="s">
        <v>951</v>
      </c>
      <c r="AP60" s="79" t="s">
        <v>176</v>
      </c>
      <c r="AQ60" s="79">
        <v>0</v>
      </c>
      <c r="AR60" s="79">
        <v>0</v>
      </c>
      <c r="AS60" s="79"/>
      <c r="AT60" s="79"/>
      <c r="AU60" s="79"/>
      <c r="AV60" s="79"/>
      <c r="AW60" s="79"/>
      <c r="AX60" s="79"/>
      <c r="AY60" s="79"/>
      <c r="AZ60" s="79"/>
      <c r="BA60">
        <v>6</v>
      </c>
      <c r="BB60" s="78" t="str">
        <f>REPLACE(INDEX(GroupVertices[Group],MATCH(Edges25[[#This Row],[Vertex 1]],GroupVertices[Vertex],0)),1,1,"")</f>
        <v>1</v>
      </c>
      <c r="BC60" s="78" t="str">
        <f>REPLACE(INDEX(GroupVertices[Group],MATCH(Edges25[[#This Row],[Vertex 2]],GroupVertices[Vertex],0)),1,1,"")</f>
        <v>1</v>
      </c>
      <c r="BD60" s="48">
        <v>0</v>
      </c>
      <c r="BE60" s="49">
        <v>0</v>
      </c>
      <c r="BF60" s="48">
        <v>1</v>
      </c>
      <c r="BG60" s="49">
        <v>5.882352941176471</v>
      </c>
      <c r="BH60" s="48">
        <v>0</v>
      </c>
      <c r="BI60" s="49">
        <v>0</v>
      </c>
      <c r="BJ60" s="48">
        <v>16</v>
      </c>
      <c r="BK60" s="49">
        <v>94.11764705882354</v>
      </c>
      <c r="BL60" s="48">
        <v>17</v>
      </c>
    </row>
    <row r="61" spans="1:64" ht="15">
      <c r="A61" s="64" t="s">
        <v>236</v>
      </c>
      <c r="B61" s="64" t="s">
        <v>236</v>
      </c>
      <c r="C61" s="65"/>
      <c r="D61" s="66"/>
      <c r="E61" s="67"/>
      <c r="F61" s="68"/>
      <c r="G61" s="65"/>
      <c r="H61" s="69"/>
      <c r="I61" s="70"/>
      <c r="J61" s="70"/>
      <c r="K61" s="34" t="s">
        <v>65</v>
      </c>
      <c r="L61" s="77">
        <v>72</v>
      </c>
      <c r="M61" s="77"/>
      <c r="N61" s="72"/>
      <c r="O61" s="79" t="s">
        <v>176</v>
      </c>
      <c r="P61" s="81">
        <v>43740.263402777775</v>
      </c>
      <c r="Q61" s="79" t="s">
        <v>301</v>
      </c>
      <c r="R61" s="79"/>
      <c r="S61" s="79"/>
      <c r="T61" s="79" t="s">
        <v>568</v>
      </c>
      <c r="U61" s="83" t="s">
        <v>587</v>
      </c>
      <c r="V61" s="83" t="s">
        <v>587</v>
      </c>
      <c r="W61" s="81">
        <v>43740.263402777775</v>
      </c>
      <c r="X61" s="83" t="s">
        <v>783</v>
      </c>
      <c r="Y61" s="79"/>
      <c r="Z61" s="79"/>
      <c r="AA61" s="85" t="s">
        <v>952</v>
      </c>
      <c r="AB61" s="79"/>
      <c r="AC61" s="79" t="b">
        <v>0</v>
      </c>
      <c r="AD61" s="79">
        <v>3</v>
      </c>
      <c r="AE61" s="85" t="s">
        <v>1066</v>
      </c>
      <c r="AF61" s="79" t="b">
        <v>0</v>
      </c>
      <c r="AG61" s="79" t="s">
        <v>1070</v>
      </c>
      <c r="AH61" s="79"/>
      <c r="AI61" s="85" t="s">
        <v>1066</v>
      </c>
      <c r="AJ61" s="79" t="b">
        <v>0</v>
      </c>
      <c r="AK61" s="79">
        <v>0</v>
      </c>
      <c r="AL61" s="85" t="s">
        <v>1066</v>
      </c>
      <c r="AM61" s="79" t="s">
        <v>1079</v>
      </c>
      <c r="AN61" s="79" t="b">
        <v>0</v>
      </c>
      <c r="AO61" s="85" t="s">
        <v>952</v>
      </c>
      <c r="AP61" s="79" t="s">
        <v>176</v>
      </c>
      <c r="AQ61" s="79">
        <v>0</v>
      </c>
      <c r="AR61" s="79">
        <v>0</v>
      </c>
      <c r="AS61" s="79"/>
      <c r="AT61" s="79"/>
      <c r="AU61" s="79"/>
      <c r="AV61" s="79"/>
      <c r="AW61" s="79"/>
      <c r="AX61" s="79"/>
      <c r="AY61" s="79"/>
      <c r="AZ61" s="79"/>
      <c r="BA61">
        <v>6</v>
      </c>
      <c r="BB61" s="78" t="str">
        <f>REPLACE(INDEX(GroupVertices[Group],MATCH(Edges25[[#This Row],[Vertex 1]],GroupVertices[Vertex],0)),1,1,"")</f>
        <v>1</v>
      </c>
      <c r="BC61" s="78" t="str">
        <f>REPLACE(INDEX(GroupVertices[Group],MATCH(Edges25[[#This Row],[Vertex 2]],GroupVertices[Vertex],0)),1,1,"")</f>
        <v>1</v>
      </c>
      <c r="BD61" s="48">
        <v>0</v>
      </c>
      <c r="BE61" s="49">
        <v>0</v>
      </c>
      <c r="BF61" s="48">
        <v>3</v>
      </c>
      <c r="BG61" s="49">
        <v>12.5</v>
      </c>
      <c r="BH61" s="48">
        <v>0</v>
      </c>
      <c r="BI61" s="49">
        <v>0</v>
      </c>
      <c r="BJ61" s="48">
        <v>21</v>
      </c>
      <c r="BK61" s="49">
        <v>87.5</v>
      </c>
      <c r="BL61" s="48">
        <v>24</v>
      </c>
    </row>
    <row r="62" spans="1:64" ht="15">
      <c r="A62" s="64" t="s">
        <v>236</v>
      </c>
      <c r="B62" s="64" t="s">
        <v>236</v>
      </c>
      <c r="C62" s="65"/>
      <c r="D62" s="66"/>
      <c r="E62" s="67"/>
      <c r="F62" s="68"/>
      <c r="G62" s="65"/>
      <c r="H62" s="69"/>
      <c r="I62" s="70"/>
      <c r="J62" s="70"/>
      <c r="K62" s="34" t="s">
        <v>65</v>
      </c>
      <c r="L62" s="77">
        <v>73</v>
      </c>
      <c r="M62" s="77"/>
      <c r="N62" s="72"/>
      <c r="O62" s="79" t="s">
        <v>176</v>
      </c>
      <c r="P62" s="81">
        <v>43740.279965277776</v>
      </c>
      <c r="Q62" s="79" t="s">
        <v>302</v>
      </c>
      <c r="R62" s="79"/>
      <c r="S62" s="79"/>
      <c r="T62" s="79" t="s">
        <v>569</v>
      </c>
      <c r="U62" s="79"/>
      <c r="V62" s="83" t="s">
        <v>711</v>
      </c>
      <c r="W62" s="81">
        <v>43740.279965277776</v>
      </c>
      <c r="X62" s="83" t="s">
        <v>784</v>
      </c>
      <c r="Y62" s="79"/>
      <c r="Z62" s="79"/>
      <c r="AA62" s="85" t="s">
        <v>953</v>
      </c>
      <c r="AB62" s="79"/>
      <c r="AC62" s="79" t="b">
        <v>0</v>
      </c>
      <c r="AD62" s="79">
        <v>5</v>
      </c>
      <c r="AE62" s="85" t="s">
        <v>1066</v>
      </c>
      <c r="AF62" s="79" t="b">
        <v>0</v>
      </c>
      <c r="AG62" s="79" t="s">
        <v>1070</v>
      </c>
      <c r="AH62" s="79"/>
      <c r="AI62" s="85" t="s">
        <v>1066</v>
      </c>
      <c r="AJ62" s="79" t="b">
        <v>0</v>
      </c>
      <c r="AK62" s="79">
        <v>1</v>
      </c>
      <c r="AL62" s="85" t="s">
        <v>1066</v>
      </c>
      <c r="AM62" s="79" t="s">
        <v>1079</v>
      </c>
      <c r="AN62" s="79" t="b">
        <v>0</v>
      </c>
      <c r="AO62" s="85" t="s">
        <v>953</v>
      </c>
      <c r="AP62" s="79" t="s">
        <v>176</v>
      </c>
      <c r="AQ62" s="79">
        <v>0</v>
      </c>
      <c r="AR62" s="79">
        <v>0</v>
      </c>
      <c r="AS62" s="79"/>
      <c r="AT62" s="79"/>
      <c r="AU62" s="79"/>
      <c r="AV62" s="79"/>
      <c r="AW62" s="79"/>
      <c r="AX62" s="79"/>
      <c r="AY62" s="79"/>
      <c r="AZ62" s="79"/>
      <c r="BA62">
        <v>6</v>
      </c>
      <c r="BB62" s="78" t="str">
        <f>REPLACE(INDEX(GroupVertices[Group],MATCH(Edges25[[#This Row],[Vertex 1]],GroupVertices[Vertex],0)),1,1,"")</f>
        <v>1</v>
      </c>
      <c r="BC62" s="78" t="str">
        <f>REPLACE(INDEX(GroupVertices[Group],MATCH(Edges25[[#This Row],[Vertex 2]],GroupVertices[Vertex],0)),1,1,"")</f>
        <v>1</v>
      </c>
      <c r="BD62" s="48">
        <v>0</v>
      </c>
      <c r="BE62" s="49">
        <v>0</v>
      </c>
      <c r="BF62" s="48">
        <v>0</v>
      </c>
      <c r="BG62" s="49">
        <v>0</v>
      </c>
      <c r="BH62" s="48">
        <v>0</v>
      </c>
      <c r="BI62" s="49">
        <v>0</v>
      </c>
      <c r="BJ62" s="48">
        <v>26</v>
      </c>
      <c r="BK62" s="49">
        <v>100</v>
      </c>
      <c r="BL62" s="48">
        <v>26</v>
      </c>
    </row>
    <row r="63" spans="1:64" ht="15">
      <c r="A63" s="64" t="s">
        <v>236</v>
      </c>
      <c r="B63" s="64" t="s">
        <v>236</v>
      </c>
      <c r="C63" s="65"/>
      <c r="D63" s="66"/>
      <c r="E63" s="67"/>
      <c r="F63" s="68"/>
      <c r="G63" s="65"/>
      <c r="H63" s="69"/>
      <c r="I63" s="70"/>
      <c r="J63" s="70"/>
      <c r="K63" s="34" t="s">
        <v>65</v>
      </c>
      <c r="L63" s="77">
        <v>74</v>
      </c>
      <c r="M63" s="77"/>
      <c r="N63" s="72"/>
      <c r="O63" s="79" t="s">
        <v>176</v>
      </c>
      <c r="P63" s="81">
        <v>43740.28833333333</v>
      </c>
      <c r="Q63" s="79" t="s">
        <v>303</v>
      </c>
      <c r="R63" s="83" t="s">
        <v>424</v>
      </c>
      <c r="S63" s="79" t="s">
        <v>532</v>
      </c>
      <c r="T63" s="79" t="s">
        <v>570</v>
      </c>
      <c r="U63" s="79"/>
      <c r="V63" s="83" t="s">
        <v>711</v>
      </c>
      <c r="W63" s="81">
        <v>43740.28833333333</v>
      </c>
      <c r="X63" s="83" t="s">
        <v>785</v>
      </c>
      <c r="Y63" s="79"/>
      <c r="Z63" s="79"/>
      <c r="AA63" s="85" t="s">
        <v>954</v>
      </c>
      <c r="AB63" s="79"/>
      <c r="AC63" s="79" t="b">
        <v>0</v>
      </c>
      <c r="AD63" s="79">
        <v>2</v>
      </c>
      <c r="AE63" s="85" t="s">
        <v>1066</v>
      </c>
      <c r="AF63" s="79" t="b">
        <v>0</v>
      </c>
      <c r="AG63" s="79" t="s">
        <v>1070</v>
      </c>
      <c r="AH63" s="79"/>
      <c r="AI63" s="85" t="s">
        <v>1066</v>
      </c>
      <c r="AJ63" s="79" t="b">
        <v>0</v>
      </c>
      <c r="AK63" s="79">
        <v>0</v>
      </c>
      <c r="AL63" s="85" t="s">
        <v>1066</v>
      </c>
      <c r="AM63" s="79" t="s">
        <v>1079</v>
      </c>
      <c r="AN63" s="79" t="b">
        <v>0</v>
      </c>
      <c r="AO63" s="85" t="s">
        <v>954</v>
      </c>
      <c r="AP63" s="79" t="s">
        <v>176</v>
      </c>
      <c r="AQ63" s="79">
        <v>0</v>
      </c>
      <c r="AR63" s="79">
        <v>0</v>
      </c>
      <c r="AS63" s="79"/>
      <c r="AT63" s="79"/>
      <c r="AU63" s="79"/>
      <c r="AV63" s="79"/>
      <c r="AW63" s="79"/>
      <c r="AX63" s="79"/>
      <c r="AY63" s="79"/>
      <c r="AZ63" s="79"/>
      <c r="BA63">
        <v>6</v>
      </c>
      <c r="BB63" s="78" t="str">
        <f>REPLACE(INDEX(GroupVertices[Group],MATCH(Edges25[[#This Row],[Vertex 1]],GroupVertices[Vertex],0)),1,1,"")</f>
        <v>1</v>
      </c>
      <c r="BC63" s="78" t="str">
        <f>REPLACE(INDEX(GroupVertices[Group],MATCH(Edges25[[#This Row],[Vertex 2]],GroupVertices[Vertex],0)),1,1,"")</f>
        <v>1</v>
      </c>
      <c r="BD63" s="48">
        <v>1</v>
      </c>
      <c r="BE63" s="49">
        <v>4.3478260869565215</v>
      </c>
      <c r="BF63" s="48">
        <v>0</v>
      </c>
      <c r="BG63" s="49">
        <v>0</v>
      </c>
      <c r="BH63" s="48">
        <v>0</v>
      </c>
      <c r="BI63" s="49">
        <v>0</v>
      </c>
      <c r="BJ63" s="48">
        <v>22</v>
      </c>
      <c r="BK63" s="49">
        <v>95.65217391304348</v>
      </c>
      <c r="BL63" s="48">
        <v>23</v>
      </c>
    </row>
    <row r="64" spans="1:64" ht="15">
      <c r="A64" s="64" t="s">
        <v>249</v>
      </c>
      <c r="B64" s="64" t="s">
        <v>236</v>
      </c>
      <c r="C64" s="65"/>
      <c r="D64" s="66"/>
      <c r="E64" s="67"/>
      <c r="F64" s="68"/>
      <c r="G64" s="65"/>
      <c r="H64" s="69"/>
      <c r="I64" s="70"/>
      <c r="J64" s="70"/>
      <c r="K64" s="34" t="s">
        <v>65</v>
      </c>
      <c r="L64" s="77">
        <v>75</v>
      </c>
      <c r="M64" s="77"/>
      <c r="N64" s="72"/>
      <c r="O64" s="79" t="s">
        <v>261</v>
      </c>
      <c r="P64" s="81">
        <v>43738.46849537037</v>
      </c>
      <c r="Q64" s="79" t="s">
        <v>270</v>
      </c>
      <c r="R64" s="79"/>
      <c r="S64" s="79"/>
      <c r="T64" s="79" t="s">
        <v>540</v>
      </c>
      <c r="U64" s="79"/>
      <c r="V64" s="83" t="s">
        <v>724</v>
      </c>
      <c r="W64" s="81">
        <v>43738.46849537037</v>
      </c>
      <c r="X64" s="83" t="s">
        <v>786</v>
      </c>
      <c r="Y64" s="79"/>
      <c r="Z64" s="79"/>
      <c r="AA64" s="85" t="s">
        <v>955</v>
      </c>
      <c r="AB64" s="79"/>
      <c r="AC64" s="79" t="b">
        <v>0</v>
      </c>
      <c r="AD64" s="79">
        <v>0</v>
      </c>
      <c r="AE64" s="85" t="s">
        <v>1066</v>
      </c>
      <c r="AF64" s="79" t="b">
        <v>0</v>
      </c>
      <c r="AG64" s="79" t="s">
        <v>1070</v>
      </c>
      <c r="AH64" s="79"/>
      <c r="AI64" s="85" t="s">
        <v>1066</v>
      </c>
      <c r="AJ64" s="79" t="b">
        <v>0</v>
      </c>
      <c r="AK64" s="79">
        <v>5</v>
      </c>
      <c r="AL64" s="85" t="s">
        <v>949</v>
      </c>
      <c r="AM64" s="79" t="s">
        <v>1078</v>
      </c>
      <c r="AN64" s="79" t="b">
        <v>0</v>
      </c>
      <c r="AO64" s="85" t="s">
        <v>949</v>
      </c>
      <c r="AP64" s="79" t="s">
        <v>176</v>
      </c>
      <c r="AQ64" s="79">
        <v>0</v>
      </c>
      <c r="AR64" s="79">
        <v>0</v>
      </c>
      <c r="AS64" s="79"/>
      <c r="AT64" s="79"/>
      <c r="AU64" s="79"/>
      <c r="AV64" s="79"/>
      <c r="AW64" s="79"/>
      <c r="AX64" s="79"/>
      <c r="AY64" s="79"/>
      <c r="AZ64" s="79"/>
      <c r="BA64">
        <v>2</v>
      </c>
      <c r="BB64" s="78" t="str">
        <f>REPLACE(INDEX(GroupVertices[Group],MATCH(Edges25[[#This Row],[Vertex 1]],GroupVertices[Vertex],0)),1,1,"")</f>
        <v>1</v>
      </c>
      <c r="BC64" s="78" t="str">
        <f>REPLACE(INDEX(GroupVertices[Group],MATCH(Edges25[[#This Row],[Vertex 2]],GroupVertices[Vertex],0)),1,1,"")</f>
        <v>1</v>
      </c>
      <c r="BD64" s="48">
        <v>1</v>
      </c>
      <c r="BE64" s="49">
        <v>4.761904761904762</v>
      </c>
      <c r="BF64" s="48">
        <v>0</v>
      </c>
      <c r="BG64" s="49">
        <v>0</v>
      </c>
      <c r="BH64" s="48">
        <v>0</v>
      </c>
      <c r="BI64" s="49">
        <v>0</v>
      </c>
      <c r="BJ64" s="48">
        <v>20</v>
      </c>
      <c r="BK64" s="49">
        <v>95.23809523809524</v>
      </c>
      <c r="BL64" s="48">
        <v>21</v>
      </c>
    </row>
    <row r="65" spans="1:64" ht="15">
      <c r="A65" s="64" t="s">
        <v>249</v>
      </c>
      <c r="B65" s="64" t="s">
        <v>236</v>
      </c>
      <c r="C65" s="65"/>
      <c r="D65" s="66"/>
      <c r="E65" s="67"/>
      <c r="F65" s="68"/>
      <c r="G65" s="65"/>
      <c r="H65" s="69"/>
      <c r="I65" s="70"/>
      <c r="J65" s="70"/>
      <c r="K65" s="34" t="s">
        <v>65</v>
      </c>
      <c r="L65" s="77">
        <v>76</v>
      </c>
      <c r="M65" s="77"/>
      <c r="N65" s="72"/>
      <c r="O65" s="79" t="s">
        <v>261</v>
      </c>
      <c r="P65" s="81">
        <v>43742.801469907405</v>
      </c>
      <c r="Q65" s="79" t="s">
        <v>297</v>
      </c>
      <c r="R65" s="79"/>
      <c r="S65" s="79"/>
      <c r="T65" s="79" t="s">
        <v>564</v>
      </c>
      <c r="U65" s="79"/>
      <c r="V65" s="83" t="s">
        <v>724</v>
      </c>
      <c r="W65" s="81">
        <v>43742.801469907405</v>
      </c>
      <c r="X65" s="83" t="s">
        <v>787</v>
      </c>
      <c r="Y65" s="79"/>
      <c r="Z65" s="79"/>
      <c r="AA65" s="85" t="s">
        <v>956</v>
      </c>
      <c r="AB65" s="79"/>
      <c r="AC65" s="79" t="b">
        <v>0</v>
      </c>
      <c r="AD65" s="79">
        <v>0</v>
      </c>
      <c r="AE65" s="85" t="s">
        <v>1066</v>
      </c>
      <c r="AF65" s="79" t="b">
        <v>0</v>
      </c>
      <c r="AG65" s="79" t="s">
        <v>1070</v>
      </c>
      <c r="AH65" s="79"/>
      <c r="AI65" s="85" t="s">
        <v>1066</v>
      </c>
      <c r="AJ65" s="79" t="b">
        <v>0</v>
      </c>
      <c r="AK65" s="79">
        <v>2</v>
      </c>
      <c r="AL65" s="85" t="s">
        <v>926</v>
      </c>
      <c r="AM65" s="79" t="s">
        <v>1078</v>
      </c>
      <c r="AN65" s="79" t="b">
        <v>0</v>
      </c>
      <c r="AO65" s="85" t="s">
        <v>926</v>
      </c>
      <c r="AP65" s="79" t="s">
        <v>176</v>
      </c>
      <c r="AQ65" s="79">
        <v>0</v>
      </c>
      <c r="AR65" s="79">
        <v>0</v>
      </c>
      <c r="AS65" s="79"/>
      <c r="AT65" s="79"/>
      <c r="AU65" s="79"/>
      <c r="AV65" s="79"/>
      <c r="AW65" s="79"/>
      <c r="AX65" s="79"/>
      <c r="AY65" s="79"/>
      <c r="AZ65" s="79"/>
      <c r="BA65">
        <v>2</v>
      </c>
      <c r="BB65" s="78" t="str">
        <f>REPLACE(INDEX(GroupVertices[Group],MATCH(Edges25[[#This Row],[Vertex 1]],GroupVertices[Vertex],0)),1,1,"")</f>
        <v>1</v>
      </c>
      <c r="BC65" s="78" t="str">
        <f>REPLACE(INDEX(GroupVertices[Group],MATCH(Edges25[[#This Row],[Vertex 2]],GroupVertices[Vertex],0)),1,1,"")</f>
        <v>1</v>
      </c>
      <c r="BD65" s="48">
        <v>1</v>
      </c>
      <c r="BE65" s="49">
        <v>7.142857142857143</v>
      </c>
      <c r="BF65" s="48">
        <v>0</v>
      </c>
      <c r="BG65" s="49">
        <v>0</v>
      </c>
      <c r="BH65" s="48">
        <v>0</v>
      </c>
      <c r="BI65" s="49">
        <v>0</v>
      </c>
      <c r="BJ65" s="48">
        <v>13</v>
      </c>
      <c r="BK65" s="49">
        <v>92.85714285714286</v>
      </c>
      <c r="BL65" s="48">
        <v>14</v>
      </c>
    </row>
    <row r="66" spans="1:64" ht="15">
      <c r="A66" s="64" t="s">
        <v>250</v>
      </c>
      <c r="B66" s="64" t="s">
        <v>250</v>
      </c>
      <c r="C66" s="65"/>
      <c r="D66" s="66"/>
      <c r="E66" s="67"/>
      <c r="F66" s="68"/>
      <c r="G66" s="65"/>
      <c r="H66" s="69"/>
      <c r="I66" s="70"/>
      <c r="J66" s="70"/>
      <c r="K66" s="34" t="s">
        <v>65</v>
      </c>
      <c r="L66" s="77">
        <v>77</v>
      </c>
      <c r="M66" s="77"/>
      <c r="N66" s="72"/>
      <c r="O66" s="79" t="s">
        <v>176</v>
      </c>
      <c r="P66" s="81">
        <v>43745.87763888889</v>
      </c>
      <c r="Q66" s="79" t="s">
        <v>304</v>
      </c>
      <c r="R66" s="79"/>
      <c r="S66" s="79"/>
      <c r="T66" s="79" t="s">
        <v>571</v>
      </c>
      <c r="U66" s="83" t="s">
        <v>588</v>
      </c>
      <c r="V66" s="83" t="s">
        <v>588</v>
      </c>
      <c r="W66" s="81">
        <v>43745.87763888889</v>
      </c>
      <c r="X66" s="83" t="s">
        <v>788</v>
      </c>
      <c r="Y66" s="79"/>
      <c r="Z66" s="79"/>
      <c r="AA66" s="85" t="s">
        <v>957</v>
      </c>
      <c r="AB66" s="79"/>
      <c r="AC66" s="79" t="b">
        <v>0</v>
      </c>
      <c r="AD66" s="79">
        <v>2</v>
      </c>
      <c r="AE66" s="85" t="s">
        <v>1066</v>
      </c>
      <c r="AF66" s="79" t="b">
        <v>0</v>
      </c>
      <c r="AG66" s="79" t="s">
        <v>1070</v>
      </c>
      <c r="AH66" s="79"/>
      <c r="AI66" s="85" t="s">
        <v>1066</v>
      </c>
      <c r="AJ66" s="79" t="b">
        <v>0</v>
      </c>
      <c r="AK66" s="79">
        <v>0</v>
      </c>
      <c r="AL66" s="85" t="s">
        <v>1066</v>
      </c>
      <c r="AM66" s="79" t="s">
        <v>1078</v>
      </c>
      <c r="AN66" s="79" t="b">
        <v>0</v>
      </c>
      <c r="AO66" s="85" t="s">
        <v>957</v>
      </c>
      <c r="AP66" s="79" t="s">
        <v>176</v>
      </c>
      <c r="AQ66" s="79">
        <v>0</v>
      </c>
      <c r="AR66" s="79">
        <v>0</v>
      </c>
      <c r="AS66" s="79"/>
      <c r="AT66" s="79"/>
      <c r="AU66" s="79"/>
      <c r="AV66" s="79"/>
      <c r="AW66" s="79"/>
      <c r="AX66" s="79"/>
      <c r="AY66" s="79"/>
      <c r="AZ66" s="79"/>
      <c r="BA66">
        <v>1</v>
      </c>
      <c r="BB66" s="78" t="str">
        <f>REPLACE(INDEX(GroupVertices[Group],MATCH(Edges25[[#This Row],[Vertex 1]],GroupVertices[Vertex],0)),1,1,"")</f>
        <v>3</v>
      </c>
      <c r="BC66" s="78" t="str">
        <f>REPLACE(INDEX(GroupVertices[Group],MATCH(Edges25[[#This Row],[Vertex 2]],GroupVertices[Vertex],0)),1,1,"")</f>
        <v>3</v>
      </c>
      <c r="BD66" s="48">
        <v>2</v>
      </c>
      <c r="BE66" s="49">
        <v>7.407407407407407</v>
      </c>
      <c r="BF66" s="48">
        <v>0</v>
      </c>
      <c r="BG66" s="49">
        <v>0</v>
      </c>
      <c r="BH66" s="48">
        <v>0</v>
      </c>
      <c r="BI66" s="49">
        <v>0</v>
      </c>
      <c r="BJ66" s="48">
        <v>25</v>
      </c>
      <c r="BK66" s="49">
        <v>92.5925925925926</v>
      </c>
      <c r="BL66" s="48">
        <v>27</v>
      </c>
    </row>
    <row r="67" spans="1:64" ht="15">
      <c r="A67" s="64" t="s">
        <v>251</v>
      </c>
      <c r="B67" s="64" t="s">
        <v>259</v>
      </c>
      <c r="C67" s="65"/>
      <c r="D67" s="66"/>
      <c r="E67" s="67"/>
      <c r="F67" s="68"/>
      <c r="G67" s="65"/>
      <c r="H67" s="69"/>
      <c r="I67" s="70"/>
      <c r="J67" s="70"/>
      <c r="K67" s="34" t="s">
        <v>65</v>
      </c>
      <c r="L67" s="77">
        <v>78</v>
      </c>
      <c r="M67" s="77"/>
      <c r="N67" s="72"/>
      <c r="O67" s="79" t="s">
        <v>261</v>
      </c>
      <c r="P67" s="81">
        <v>43741.355844907404</v>
      </c>
      <c r="Q67" s="79" t="s">
        <v>305</v>
      </c>
      <c r="R67" s="83" t="s">
        <v>425</v>
      </c>
      <c r="S67" s="79" t="s">
        <v>528</v>
      </c>
      <c r="T67" s="79" t="s">
        <v>572</v>
      </c>
      <c r="U67" s="83" t="s">
        <v>589</v>
      </c>
      <c r="V67" s="83" t="s">
        <v>589</v>
      </c>
      <c r="W67" s="81">
        <v>43741.355844907404</v>
      </c>
      <c r="X67" s="83" t="s">
        <v>789</v>
      </c>
      <c r="Y67" s="79"/>
      <c r="Z67" s="79"/>
      <c r="AA67" s="85" t="s">
        <v>958</v>
      </c>
      <c r="AB67" s="79"/>
      <c r="AC67" s="79" t="b">
        <v>0</v>
      </c>
      <c r="AD67" s="79">
        <v>0</v>
      </c>
      <c r="AE67" s="85" t="s">
        <v>1066</v>
      </c>
      <c r="AF67" s="79" t="b">
        <v>0</v>
      </c>
      <c r="AG67" s="79" t="s">
        <v>1071</v>
      </c>
      <c r="AH67" s="79"/>
      <c r="AI67" s="85" t="s">
        <v>1066</v>
      </c>
      <c r="AJ67" s="79" t="b">
        <v>0</v>
      </c>
      <c r="AK67" s="79">
        <v>0</v>
      </c>
      <c r="AL67" s="85" t="s">
        <v>1066</v>
      </c>
      <c r="AM67" s="79" t="s">
        <v>1079</v>
      </c>
      <c r="AN67" s="79" t="b">
        <v>0</v>
      </c>
      <c r="AO67" s="85" t="s">
        <v>958</v>
      </c>
      <c r="AP67" s="79" t="s">
        <v>176</v>
      </c>
      <c r="AQ67" s="79">
        <v>0</v>
      </c>
      <c r="AR67" s="79">
        <v>0</v>
      </c>
      <c r="AS67" s="79"/>
      <c r="AT67" s="79"/>
      <c r="AU67" s="79"/>
      <c r="AV67" s="79"/>
      <c r="AW67" s="79"/>
      <c r="AX67" s="79"/>
      <c r="AY67" s="79"/>
      <c r="AZ67" s="79"/>
      <c r="BA67">
        <v>36</v>
      </c>
      <c r="BB67" s="78" t="str">
        <f>REPLACE(INDEX(GroupVertices[Group],MATCH(Edges25[[#This Row],[Vertex 1]],GroupVertices[Vertex],0)),1,1,"")</f>
        <v>5</v>
      </c>
      <c r="BC67" s="78" t="str">
        <f>REPLACE(INDEX(GroupVertices[Group],MATCH(Edges25[[#This Row],[Vertex 2]],GroupVertices[Vertex],0)),1,1,"")</f>
        <v>5</v>
      </c>
      <c r="BD67" s="48"/>
      <c r="BE67" s="49"/>
      <c r="BF67" s="48"/>
      <c r="BG67" s="49"/>
      <c r="BH67" s="48"/>
      <c r="BI67" s="49"/>
      <c r="BJ67" s="48"/>
      <c r="BK67" s="49"/>
      <c r="BL67" s="48"/>
    </row>
    <row r="68" spans="1:64" ht="15">
      <c r="A68" s="64" t="s">
        <v>251</v>
      </c>
      <c r="B68" s="64" t="s">
        <v>259</v>
      </c>
      <c r="C68" s="65"/>
      <c r="D68" s="66"/>
      <c r="E68" s="67"/>
      <c r="F68" s="68"/>
      <c r="G68" s="65"/>
      <c r="H68" s="69"/>
      <c r="I68" s="70"/>
      <c r="J68" s="70"/>
      <c r="K68" s="34" t="s">
        <v>65</v>
      </c>
      <c r="L68" s="77">
        <v>79</v>
      </c>
      <c r="M68" s="77"/>
      <c r="N68" s="72"/>
      <c r="O68" s="79" t="s">
        <v>261</v>
      </c>
      <c r="P68" s="81">
        <v>43741.35666666667</v>
      </c>
      <c r="Q68" s="79" t="s">
        <v>306</v>
      </c>
      <c r="R68" s="83" t="s">
        <v>426</v>
      </c>
      <c r="S68" s="79" t="s">
        <v>528</v>
      </c>
      <c r="T68" s="79" t="s">
        <v>572</v>
      </c>
      <c r="U68" s="83" t="s">
        <v>590</v>
      </c>
      <c r="V68" s="83" t="s">
        <v>590</v>
      </c>
      <c r="W68" s="81">
        <v>43741.35666666667</v>
      </c>
      <c r="X68" s="83" t="s">
        <v>790</v>
      </c>
      <c r="Y68" s="79"/>
      <c r="Z68" s="79"/>
      <c r="AA68" s="85" t="s">
        <v>959</v>
      </c>
      <c r="AB68" s="79"/>
      <c r="AC68" s="79" t="b">
        <v>0</v>
      </c>
      <c r="AD68" s="79">
        <v>0</v>
      </c>
      <c r="AE68" s="85" t="s">
        <v>1066</v>
      </c>
      <c r="AF68" s="79" t="b">
        <v>0</v>
      </c>
      <c r="AG68" s="79" t="s">
        <v>1071</v>
      </c>
      <c r="AH68" s="79"/>
      <c r="AI68" s="85" t="s">
        <v>1066</v>
      </c>
      <c r="AJ68" s="79" t="b">
        <v>0</v>
      </c>
      <c r="AK68" s="79">
        <v>0</v>
      </c>
      <c r="AL68" s="85" t="s">
        <v>1066</v>
      </c>
      <c r="AM68" s="79" t="s">
        <v>1079</v>
      </c>
      <c r="AN68" s="79" t="b">
        <v>0</v>
      </c>
      <c r="AO68" s="85" t="s">
        <v>959</v>
      </c>
      <c r="AP68" s="79" t="s">
        <v>176</v>
      </c>
      <c r="AQ68" s="79">
        <v>0</v>
      </c>
      <c r="AR68" s="79">
        <v>0</v>
      </c>
      <c r="AS68" s="79"/>
      <c r="AT68" s="79"/>
      <c r="AU68" s="79"/>
      <c r="AV68" s="79"/>
      <c r="AW68" s="79"/>
      <c r="AX68" s="79"/>
      <c r="AY68" s="79"/>
      <c r="AZ68" s="79"/>
      <c r="BA68">
        <v>36</v>
      </c>
      <c r="BB68" s="78" t="str">
        <f>REPLACE(INDEX(GroupVertices[Group],MATCH(Edges25[[#This Row],[Vertex 1]],GroupVertices[Vertex],0)),1,1,"")</f>
        <v>5</v>
      </c>
      <c r="BC68" s="78" t="str">
        <f>REPLACE(INDEX(GroupVertices[Group],MATCH(Edges25[[#This Row],[Vertex 2]],GroupVertices[Vertex],0)),1,1,"")</f>
        <v>5</v>
      </c>
      <c r="BD68" s="48"/>
      <c r="BE68" s="49"/>
      <c r="BF68" s="48"/>
      <c r="BG68" s="49"/>
      <c r="BH68" s="48"/>
      <c r="BI68" s="49"/>
      <c r="BJ68" s="48"/>
      <c r="BK68" s="49"/>
      <c r="BL68" s="48"/>
    </row>
    <row r="69" spans="1:64" ht="15">
      <c r="A69" s="64" t="s">
        <v>251</v>
      </c>
      <c r="B69" s="64" t="s">
        <v>259</v>
      </c>
      <c r="C69" s="65"/>
      <c r="D69" s="66"/>
      <c r="E69" s="67"/>
      <c r="F69" s="68"/>
      <c r="G69" s="65"/>
      <c r="H69" s="69"/>
      <c r="I69" s="70"/>
      <c r="J69" s="70"/>
      <c r="K69" s="34" t="s">
        <v>65</v>
      </c>
      <c r="L69" s="77">
        <v>80</v>
      </c>
      <c r="M69" s="77"/>
      <c r="N69" s="72"/>
      <c r="O69" s="79" t="s">
        <v>261</v>
      </c>
      <c r="P69" s="81">
        <v>43741.388032407405</v>
      </c>
      <c r="Q69" s="79" t="s">
        <v>307</v>
      </c>
      <c r="R69" s="83" t="s">
        <v>427</v>
      </c>
      <c r="S69" s="79" t="s">
        <v>528</v>
      </c>
      <c r="T69" s="79" t="s">
        <v>572</v>
      </c>
      <c r="U69" s="83" t="s">
        <v>591</v>
      </c>
      <c r="V69" s="83" t="s">
        <v>591</v>
      </c>
      <c r="W69" s="81">
        <v>43741.388032407405</v>
      </c>
      <c r="X69" s="83" t="s">
        <v>791</v>
      </c>
      <c r="Y69" s="79"/>
      <c r="Z69" s="79"/>
      <c r="AA69" s="85" t="s">
        <v>960</v>
      </c>
      <c r="AB69" s="79"/>
      <c r="AC69" s="79" t="b">
        <v>0</v>
      </c>
      <c r="AD69" s="79">
        <v>1</v>
      </c>
      <c r="AE69" s="85" t="s">
        <v>1066</v>
      </c>
      <c r="AF69" s="79" t="b">
        <v>0</v>
      </c>
      <c r="AG69" s="79" t="s">
        <v>1071</v>
      </c>
      <c r="AH69" s="79"/>
      <c r="AI69" s="85" t="s">
        <v>1066</v>
      </c>
      <c r="AJ69" s="79" t="b">
        <v>0</v>
      </c>
      <c r="AK69" s="79">
        <v>0</v>
      </c>
      <c r="AL69" s="85" t="s">
        <v>1066</v>
      </c>
      <c r="AM69" s="79" t="s">
        <v>1079</v>
      </c>
      <c r="AN69" s="79" t="b">
        <v>0</v>
      </c>
      <c r="AO69" s="85" t="s">
        <v>960</v>
      </c>
      <c r="AP69" s="79" t="s">
        <v>176</v>
      </c>
      <c r="AQ69" s="79">
        <v>0</v>
      </c>
      <c r="AR69" s="79">
        <v>0</v>
      </c>
      <c r="AS69" s="79"/>
      <c r="AT69" s="79"/>
      <c r="AU69" s="79"/>
      <c r="AV69" s="79"/>
      <c r="AW69" s="79"/>
      <c r="AX69" s="79"/>
      <c r="AY69" s="79"/>
      <c r="AZ69" s="79"/>
      <c r="BA69">
        <v>36</v>
      </c>
      <c r="BB69" s="78" t="str">
        <f>REPLACE(INDEX(GroupVertices[Group],MATCH(Edges25[[#This Row],[Vertex 1]],GroupVertices[Vertex],0)),1,1,"")</f>
        <v>5</v>
      </c>
      <c r="BC69" s="78" t="str">
        <f>REPLACE(INDEX(GroupVertices[Group],MATCH(Edges25[[#This Row],[Vertex 2]],GroupVertices[Vertex],0)),1,1,"")</f>
        <v>5</v>
      </c>
      <c r="BD69" s="48"/>
      <c r="BE69" s="49"/>
      <c r="BF69" s="48"/>
      <c r="BG69" s="49"/>
      <c r="BH69" s="48"/>
      <c r="BI69" s="49"/>
      <c r="BJ69" s="48"/>
      <c r="BK69" s="49"/>
      <c r="BL69" s="48"/>
    </row>
    <row r="70" spans="1:64" ht="15">
      <c r="A70" s="64" t="s">
        <v>251</v>
      </c>
      <c r="B70" s="64" t="s">
        <v>259</v>
      </c>
      <c r="C70" s="65"/>
      <c r="D70" s="66"/>
      <c r="E70" s="67"/>
      <c r="F70" s="68"/>
      <c r="G70" s="65"/>
      <c r="H70" s="69"/>
      <c r="I70" s="70"/>
      <c r="J70" s="70"/>
      <c r="K70" s="34" t="s">
        <v>65</v>
      </c>
      <c r="L70" s="77">
        <v>81</v>
      </c>
      <c r="M70" s="77"/>
      <c r="N70" s="72"/>
      <c r="O70" s="79" t="s">
        <v>261</v>
      </c>
      <c r="P70" s="81">
        <v>43741.55881944444</v>
      </c>
      <c r="Q70" s="79" t="s">
        <v>308</v>
      </c>
      <c r="R70" s="83" t="s">
        <v>428</v>
      </c>
      <c r="S70" s="79" t="s">
        <v>528</v>
      </c>
      <c r="T70" s="79" t="s">
        <v>573</v>
      </c>
      <c r="U70" s="83" t="s">
        <v>592</v>
      </c>
      <c r="V70" s="83" t="s">
        <v>592</v>
      </c>
      <c r="W70" s="81">
        <v>43741.55881944444</v>
      </c>
      <c r="X70" s="83" t="s">
        <v>792</v>
      </c>
      <c r="Y70" s="79"/>
      <c r="Z70" s="79"/>
      <c r="AA70" s="85" t="s">
        <v>961</v>
      </c>
      <c r="AB70" s="79"/>
      <c r="AC70" s="79" t="b">
        <v>0</v>
      </c>
      <c r="AD70" s="79">
        <v>1</v>
      </c>
      <c r="AE70" s="85" t="s">
        <v>1066</v>
      </c>
      <c r="AF70" s="79" t="b">
        <v>0</v>
      </c>
      <c r="AG70" s="79" t="s">
        <v>1071</v>
      </c>
      <c r="AH70" s="79"/>
      <c r="AI70" s="85" t="s">
        <v>1066</v>
      </c>
      <c r="AJ70" s="79" t="b">
        <v>0</v>
      </c>
      <c r="AK70" s="79">
        <v>0</v>
      </c>
      <c r="AL70" s="85" t="s">
        <v>1066</v>
      </c>
      <c r="AM70" s="79" t="s">
        <v>1079</v>
      </c>
      <c r="AN70" s="79" t="b">
        <v>0</v>
      </c>
      <c r="AO70" s="85" t="s">
        <v>961</v>
      </c>
      <c r="AP70" s="79" t="s">
        <v>176</v>
      </c>
      <c r="AQ70" s="79">
        <v>0</v>
      </c>
      <c r="AR70" s="79">
        <v>0</v>
      </c>
      <c r="AS70" s="79"/>
      <c r="AT70" s="79"/>
      <c r="AU70" s="79"/>
      <c r="AV70" s="79"/>
      <c r="AW70" s="79"/>
      <c r="AX70" s="79"/>
      <c r="AY70" s="79"/>
      <c r="AZ70" s="79"/>
      <c r="BA70">
        <v>36</v>
      </c>
      <c r="BB70" s="78" t="str">
        <f>REPLACE(INDEX(GroupVertices[Group],MATCH(Edges25[[#This Row],[Vertex 1]],GroupVertices[Vertex],0)),1,1,"")</f>
        <v>5</v>
      </c>
      <c r="BC70" s="78" t="str">
        <f>REPLACE(INDEX(GroupVertices[Group],MATCH(Edges25[[#This Row],[Vertex 2]],GroupVertices[Vertex],0)),1,1,"")</f>
        <v>5</v>
      </c>
      <c r="BD70" s="48"/>
      <c r="BE70" s="49"/>
      <c r="BF70" s="48"/>
      <c r="BG70" s="49"/>
      <c r="BH70" s="48"/>
      <c r="BI70" s="49"/>
      <c r="BJ70" s="48"/>
      <c r="BK70" s="49"/>
      <c r="BL70" s="48"/>
    </row>
    <row r="71" spans="1:64" ht="15">
      <c r="A71" s="64" t="s">
        <v>251</v>
      </c>
      <c r="B71" s="64" t="s">
        <v>259</v>
      </c>
      <c r="C71" s="65"/>
      <c r="D71" s="66"/>
      <c r="E71" s="67"/>
      <c r="F71" s="68"/>
      <c r="G71" s="65"/>
      <c r="H71" s="69"/>
      <c r="I71" s="70"/>
      <c r="J71" s="70"/>
      <c r="K71" s="34" t="s">
        <v>65</v>
      </c>
      <c r="L71" s="77">
        <v>82</v>
      </c>
      <c r="M71" s="77"/>
      <c r="N71" s="72"/>
      <c r="O71" s="79" t="s">
        <v>261</v>
      </c>
      <c r="P71" s="81">
        <v>43741.55930555556</v>
      </c>
      <c r="Q71" s="79" t="s">
        <v>309</v>
      </c>
      <c r="R71" s="83" t="s">
        <v>429</v>
      </c>
      <c r="S71" s="79" t="s">
        <v>528</v>
      </c>
      <c r="T71" s="79" t="s">
        <v>573</v>
      </c>
      <c r="U71" s="83" t="s">
        <v>593</v>
      </c>
      <c r="V71" s="83" t="s">
        <v>593</v>
      </c>
      <c r="W71" s="81">
        <v>43741.55930555556</v>
      </c>
      <c r="X71" s="83" t="s">
        <v>793</v>
      </c>
      <c r="Y71" s="79"/>
      <c r="Z71" s="79"/>
      <c r="AA71" s="85" t="s">
        <v>962</v>
      </c>
      <c r="AB71" s="79"/>
      <c r="AC71" s="79" t="b">
        <v>0</v>
      </c>
      <c r="AD71" s="79">
        <v>1</v>
      </c>
      <c r="AE71" s="85" t="s">
        <v>1066</v>
      </c>
      <c r="AF71" s="79" t="b">
        <v>0</v>
      </c>
      <c r="AG71" s="79" t="s">
        <v>1071</v>
      </c>
      <c r="AH71" s="79"/>
      <c r="AI71" s="85" t="s">
        <v>1066</v>
      </c>
      <c r="AJ71" s="79" t="b">
        <v>0</v>
      </c>
      <c r="AK71" s="79">
        <v>0</v>
      </c>
      <c r="AL71" s="85" t="s">
        <v>1066</v>
      </c>
      <c r="AM71" s="79" t="s">
        <v>1079</v>
      </c>
      <c r="AN71" s="79" t="b">
        <v>0</v>
      </c>
      <c r="AO71" s="85" t="s">
        <v>962</v>
      </c>
      <c r="AP71" s="79" t="s">
        <v>176</v>
      </c>
      <c r="AQ71" s="79">
        <v>0</v>
      </c>
      <c r="AR71" s="79">
        <v>0</v>
      </c>
      <c r="AS71" s="79"/>
      <c r="AT71" s="79"/>
      <c r="AU71" s="79"/>
      <c r="AV71" s="79"/>
      <c r="AW71" s="79"/>
      <c r="AX71" s="79"/>
      <c r="AY71" s="79"/>
      <c r="AZ71" s="79"/>
      <c r="BA71">
        <v>36</v>
      </c>
      <c r="BB71" s="78" t="str">
        <f>REPLACE(INDEX(GroupVertices[Group],MATCH(Edges25[[#This Row],[Vertex 1]],GroupVertices[Vertex],0)),1,1,"")</f>
        <v>5</v>
      </c>
      <c r="BC71" s="78" t="str">
        <f>REPLACE(INDEX(GroupVertices[Group],MATCH(Edges25[[#This Row],[Vertex 2]],GroupVertices[Vertex],0)),1,1,"")</f>
        <v>5</v>
      </c>
      <c r="BD71" s="48"/>
      <c r="BE71" s="49"/>
      <c r="BF71" s="48"/>
      <c r="BG71" s="49"/>
      <c r="BH71" s="48"/>
      <c r="BI71" s="49"/>
      <c r="BJ71" s="48"/>
      <c r="BK71" s="49"/>
      <c r="BL71" s="48"/>
    </row>
    <row r="72" spans="1:64" ht="15">
      <c r="A72" s="64" t="s">
        <v>251</v>
      </c>
      <c r="B72" s="64" t="s">
        <v>259</v>
      </c>
      <c r="C72" s="65"/>
      <c r="D72" s="66"/>
      <c r="E72" s="67"/>
      <c r="F72" s="68"/>
      <c r="G72" s="65"/>
      <c r="H72" s="69"/>
      <c r="I72" s="70"/>
      <c r="J72" s="70"/>
      <c r="K72" s="34" t="s">
        <v>65</v>
      </c>
      <c r="L72" s="77">
        <v>83</v>
      </c>
      <c r="M72" s="77"/>
      <c r="N72" s="72"/>
      <c r="O72" s="79" t="s">
        <v>261</v>
      </c>
      <c r="P72" s="81">
        <v>43741.5597337963</v>
      </c>
      <c r="Q72" s="79" t="s">
        <v>310</v>
      </c>
      <c r="R72" s="83" t="s">
        <v>430</v>
      </c>
      <c r="S72" s="79" t="s">
        <v>528</v>
      </c>
      <c r="T72" s="79" t="s">
        <v>573</v>
      </c>
      <c r="U72" s="83" t="s">
        <v>594</v>
      </c>
      <c r="V72" s="83" t="s">
        <v>594</v>
      </c>
      <c r="W72" s="81">
        <v>43741.5597337963</v>
      </c>
      <c r="X72" s="83" t="s">
        <v>794</v>
      </c>
      <c r="Y72" s="79"/>
      <c r="Z72" s="79"/>
      <c r="AA72" s="85" t="s">
        <v>963</v>
      </c>
      <c r="AB72" s="79"/>
      <c r="AC72" s="79" t="b">
        <v>0</v>
      </c>
      <c r="AD72" s="79">
        <v>1</v>
      </c>
      <c r="AE72" s="85" t="s">
        <v>1066</v>
      </c>
      <c r="AF72" s="79" t="b">
        <v>0</v>
      </c>
      <c r="AG72" s="79" t="s">
        <v>1071</v>
      </c>
      <c r="AH72" s="79"/>
      <c r="AI72" s="85" t="s">
        <v>1066</v>
      </c>
      <c r="AJ72" s="79" t="b">
        <v>0</v>
      </c>
      <c r="AK72" s="79">
        <v>0</v>
      </c>
      <c r="AL72" s="85" t="s">
        <v>1066</v>
      </c>
      <c r="AM72" s="79" t="s">
        <v>1079</v>
      </c>
      <c r="AN72" s="79" t="b">
        <v>0</v>
      </c>
      <c r="AO72" s="85" t="s">
        <v>963</v>
      </c>
      <c r="AP72" s="79" t="s">
        <v>176</v>
      </c>
      <c r="AQ72" s="79">
        <v>0</v>
      </c>
      <c r="AR72" s="79">
        <v>0</v>
      </c>
      <c r="AS72" s="79"/>
      <c r="AT72" s="79"/>
      <c r="AU72" s="79"/>
      <c r="AV72" s="79"/>
      <c r="AW72" s="79"/>
      <c r="AX72" s="79"/>
      <c r="AY72" s="79"/>
      <c r="AZ72" s="79"/>
      <c r="BA72">
        <v>36</v>
      </c>
      <c r="BB72" s="78" t="str">
        <f>REPLACE(INDEX(GroupVertices[Group],MATCH(Edges25[[#This Row],[Vertex 1]],GroupVertices[Vertex],0)),1,1,"")</f>
        <v>5</v>
      </c>
      <c r="BC72" s="78" t="str">
        <f>REPLACE(INDEX(GroupVertices[Group],MATCH(Edges25[[#This Row],[Vertex 2]],GroupVertices[Vertex],0)),1,1,"")</f>
        <v>5</v>
      </c>
      <c r="BD72" s="48"/>
      <c r="BE72" s="49"/>
      <c r="BF72" s="48"/>
      <c r="BG72" s="49"/>
      <c r="BH72" s="48"/>
      <c r="BI72" s="49"/>
      <c r="BJ72" s="48"/>
      <c r="BK72" s="49"/>
      <c r="BL72" s="48"/>
    </row>
    <row r="73" spans="1:64" ht="15">
      <c r="A73" s="64" t="s">
        <v>251</v>
      </c>
      <c r="B73" s="64" t="s">
        <v>259</v>
      </c>
      <c r="C73" s="65"/>
      <c r="D73" s="66"/>
      <c r="E73" s="67"/>
      <c r="F73" s="68"/>
      <c r="G73" s="65"/>
      <c r="H73" s="69"/>
      <c r="I73" s="70"/>
      <c r="J73" s="70"/>
      <c r="K73" s="34" t="s">
        <v>65</v>
      </c>
      <c r="L73" s="77">
        <v>84</v>
      </c>
      <c r="M73" s="77"/>
      <c r="N73" s="72"/>
      <c r="O73" s="79" t="s">
        <v>261</v>
      </c>
      <c r="P73" s="81">
        <v>43741.560266203705</v>
      </c>
      <c r="Q73" s="79" t="s">
        <v>311</v>
      </c>
      <c r="R73" s="83" t="s">
        <v>431</v>
      </c>
      <c r="S73" s="79" t="s">
        <v>528</v>
      </c>
      <c r="T73" s="79" t="s">
        <v>573</v>
      </c>
      <c r="U73" s="83" t="s">
        <v>595</v>
      </c>
      <c r="V73" s="83" t="s">
        <v>595</v>
      </c>
      <c r="W73" s="81">
        <v>43741.560266203705</v>
      </c>
      <c r="X73" s="83" t="s">
        <v>795</v>
      </c>
      <c r="Y73" s="79"/>
      <c r="Z73" s="79"/>
      <c r="AA73" s="85" t="s">
        <v>964</v>
      </c>
      <c r="AB73" s="79"/>
      <c r="AC73" s="79" t="b">
        <v>0</v>
      </c>
      <c r="AD73" s="79">
        <v>0</v>
      </c>
      <c r="AE73" s="85" t="s">
        <v>1066</v>
      </c>
      <c r="AF73" s="79" t="b">
        <v>0</v>
      </c>
      <c r="AG73" s="79" t="s">
        <v>1071</v>
      </c>
      <c r="AH73" s="79"/>
      <c r="AI73" s="85" t="s">
        <v>1066</v>
      </c>
      <c r="AJ73" s="79" t="b">
        <v>0</v>
      </c>
      <c r="AK73" s="79">
        <v>0</v>
      </c>
      <c r="AL73" s="85" t="s">
        <v>1066</v>
      </c>
      <c r="AM73" s="79" t="s">
        <v>1079</v>
      </c>
      <c r="AN73" s="79" t="b">
        <v>0</v>
      </c>
      <c r="AO73" s="85" t="s">
        <v>964</v>
      </c>
      <c r="AP73" s="79" t="s">
        <v>176</v>
      </c>
      <c r="AQ73" s="79">
        <v>0</v>
      </c>
      <c r="AR73" s="79">
        <v>0</v>
      </c>
      <c r="AS73" s="79"/>
      <c r="AT73" s="79"/>
      <c r="AU73" s="79"/>
      <c r="AV73" s="79"/>
      <c r="AW73" s="79"/>
      <c r="AX73" s="79"/>
      <c r="AY73" s="79"/>
      <c r="AZ73" s="79"/>
      <c r="BA73">
        <v>36</v>
      </c>
      <c r="BB73" s="78" t="str">
        <f>REPLACE(INDEX(GroupVertices[Group],MATCH(Edges25[[#This Row],[Vertex 1]],GroupVertices[Vertex],0)),1,1,"")</f>
        <v>5</v>
      </c>
      <c r="BC73" s="78" t="str">
        <f>REPLACE(INDEX(GroupVertices[Group],MATCH(Edges25[[#This Row],[Vertex 2]],GroupVertices[Vertex],0)),1,1,"")</f>
        <v>5</v>
      </c>
      <c r="BD73" s="48"/>
      <c r="BE73" s="49"/>
      <c r="BF73" s="48"/>
      <c r="BG73" s="49"/>
      <c r="BH73" s="48"/>
      <c r="BI73" s="49"/>
      <c r="BJ73" s="48"/>
      <c r="BK73" s="49"/>
      <c r="BL73" s="48"/>
    </row>
    <row r="74" spans="1:64" ht="15">
      <c r="A74" s="64" t="s">
        <v>251</v>
      </c>
      <c r="B74" s="64" t="s">
        <v>259</v>
      </c>
      <c r="C74" s="65"/>
      <c r="D74" s="66"/>
      <c r="E74" s="67"/>
      <c r="F74" s="68"/>
      <c r="G74" s="65"/>
      <c r="H74" s="69"/>
      <c r="I74" s="70"/>
      <c r="J74" s="70"/>
      <c r="K74" s="34" t="s">
        <v>65</v>
      </c>
      <c r="L74" s="77">
        <v>85</v>
      </c>
      <c r="M74" s="77"/>
      <c r="N74" s="72"/>
      <c r="O74" s="79" t="s">
        <v>261</v>
      </c>
      <c r="P74" s="81">
        <v>43741.56068287037</v>
      </c>
      <c r="Q74" s="79" t="s">
        <v>312</v>
      </c>
      <c r="R74" s="83" t="s">
        <v>432</v>
      </c>
      <c r="S74" s="79" t="s">
        <v>528</v>
      </c>
      <c r="T74" s="79" t="s">
        <v>573</v>
      </c>
      <c r="U74" s="83" t="s">
        <v>596</v>
      </c>
      <c r="V74" s="83" t="s">
        <v>596</v>
      </c>
      <c r="W74" s="81">
        <v>43741.56068287037</v>
      </c>
      <c r="X74" s="83" t="s">
        <v>796</v>
      </c>
      <c r="Y74" s="79"/>
      <c r="Z74" s="79"/>
      <c r="AA74" s="85" t="s">
        <v>965</v>
      </c>
      <c r="AB74" s="79"/>
      <c r="AC74" s="79" t="b">
        <v>0</v>
      </c>
      <c r="AD74" s="79">
        <v>0</v>
      </c>
      <c r="AE74" s="85" t="s">
        <v>1066</v>
      </c>
      <c r="AF74" s="79" t="b">
        <v>0</v>
      </c>
      <c r="AG74" s="79" t="s">
        <v>1071</v>
      </c>
      <c r="AH74" s="79"/>
      <c r="AI74" s="85" t="s">
        <v>1066</v>
      </c>
      <c r="AJ74" s="79" t="b">
        <v>0</v>
      </c>
      <c r="AK74" s="79">
        <v>0</v>
      </c>
      <c r="AL74" s="85" t="s">
        <v>1066</v>
      </c>
      <c r="AM74" s="79" t="s">
        <v>1079</v>
      </c>
      <c r="AN74" s="79" t="b">
        <v>0</v>
      </c>
      <c r="AO74" s="85" t="s">
        <v>965</v>
      </c>
      <c r="AP74" s="79" t="s">
        <v>176</v>
      </c>
      <c r="AQ74" s="79">
        <v>0</v>
      </c>
      <c r="AR74" s="79">
        <v>0</v>
      </c>
      <c r="AS74" s="79"/>
      <c r="AT74" s="79"/>
      <c r="AU74" s="79"/>
      <c r="AV74" s="79"/>
      <c r="AW74" s="79"/>
      <c r="AX74" s="79"/>
      <c r="AY74" s="79"/>
      <c r="AZ74" s="79"/>
      <c r="BA74">
        <v>36</v>
      </c>
      <c r="BB74" s="78" t="str">
        <f>REPLACE(INDEX(GroupVertices[Group],MATCH(Edges25[[#This Row],[Vertex 1]],GroupVertices[Vertex],0)),1,1,"")</f>
        <v>5</v>
      </c>
      <c r="BC74" s="78" t="str">
        <f>REPLACE(INDEX(GroupVertices[Group],MATCH(Edges25[[#This Row],[Vertex 2]],GroupVertices[Vertex],0)),1,1,"")</f>
        <v>5</v>
      </c>
      <c r="BD74" s="48"/>
      <c r="BE74" s="49"/>
      <c r="BF74" s="48"/>
      <c r="BG74" s="49"/>
      <c r="BH74" s="48"/>
      <c r="BI74" s="49"/>
      <c r="BJ74" s="48"/>
      <c r="BK74" s="49"/>
      <c r="BL74" s="48"/>
    </row>
    <row r="75" spans="1:64" ht="15">
      <c r="A75" s="64" t="s">
        <v>251</v>
      </c>
      <c r="B75" s="64" t="s">
        <v>259</v>
      </c>
      <c r="C75" s="65"/>
      <c r="D75" s="66"/>
      <c r="E75" s="67"/>
      <c r="F75" s="68"/>
      <c r="G75" s="65"/>
      <c r="H75" s="69"/>
      <c r="I75" s="70"/>
      <c r="J75" s="70"/>
      <c r="K75" s="34" t="s">
        <v>65</v>
      </c>
      <c r="L75" s="77">
        <v>86</v>
      </c>
      <c r="M75" s="77"/>
      <c r="N75" s="72"/>
      <c r="O75" s="79" t="s">
        <v>261</v>
      </c>
      <c r="P75" s="81">
        <v>43742.34210648148</v>
      </c>
      <c r="Q75" s="79" t="s">
        <v>313</v>
      </c>
      <c r="R75" s="83" t="s">
        <v>433</v>
      </c>
      <c r="S75" s="79" t="s">
        <v>528</v>
      </c>
      <c r="T75" s="79" t="s">
        <v>573</v>
      </c>
      <c r="U75" s="83" t="s">
        <v>597</v>
      </c>
      <c r="V75" s="83" t="s">
        <v>597</v>
      </c>
      <c r="W75" s="81">
        <v>43742.34210648148</v>
      </c>
      <c r="X75" s="83" t="s">
        <v>797</v>
      </c>
      <c r="Y75" s="79"/>
      <c r="Z75" s="79"/>
      <c r="AA75" s="85" t="s">
        <v>966</v>
      </c>
      <c r="AB75" s="79"/>
      <c r="AC75" s="79" t="b">
        <v>0</v>
      </c>
      <c r="AD75" s="79">
        <v>0</v>
      </c>
      <c r="AE75" s="85" t="s">
        <v>1066</v>
      </c>
      <c r="AF75" s="79" t="b">
        <v>0</v>
      </c>
      <c r="AG75" s="79" t="s">
        <v>1071</v>
      </c>
      <c r="AH75" s="79"/>
      <c r="AI75" s="85" t="s">
        <v>1066</v>
      </c>
      <c r="AJ75" s="79" t="b">
        <v>0</v>
      </c>
      <c r="AK75" s="79">
        <v>0</v>
      </c>
      <c r="AL75" s="85" t="s">
        <v>1066</v>
      </c>
      <c r="AM75" s="79" t="s">
        <v>1079</v>
      </c>
      <c r="AN75" s="79" t="b">
        <v>0</v>
      </c>
      <c r="AO75" s="85" t="s">
        <v>966</v>
      </c>
      <c r="AP75" s="79" t="s">
        <v>176</v>
      </c>
      <c r="AQ75" s="79">
        <v>0</v>
      </c>
      <c r="AR75" s="79">
        <v>0</v>
      </c>
      <c r="AS75" s="79"/>
      <c r="AT75" s="79"/>
      <c r="AU75" s="79"/>
      <c r="AV75" s="79"/>
      <c r="AW75" s="79"/>
      <c r="AX75" s="79"/>
      <c r="AY75" s="79"/>
      <c r="AZ75" s="79"/>
      <c r="BA75">
        <v>36</v>
      </c>
      <c r="BB75" s="78" t="str">
        <f>REPLACE(INDEX(GroupVertices[Group],MATCH(Edges25[[#This Row],[Vertex 1]],GroupVertices[Vertex],0)),1,1,"")</f>
        <v>5</v>
      </c>
      <c r="BC75" s="78" t="str">
        <f>REPLACE(INDEX(GroupVertices[Group],MATCH(Edges25[[#This Row],[Vertex 2]],GroupVertices[Vertex],0)),1,1,"")</f>
        <v>5</v>
      </c>
      <c r="BD75" s="48"/>
      <c r="BE75" s="49"/>
      <c r="BF75" s="48"/>
      <c r="BG75" s="49"/>
      <c r="BH75" s="48"/>
      <c r="BI75" s="49"/>
      <c r="BJ75" s="48"/>
      <c r="BK75" s="49"/>
      <c r="BL75" s="48"/>
    </row>
    <row r="76" spans="1:64" ht="15">
      <c r="A76" s="64" t="s">
        <v>251</v>
      </c>
      <c r="B76" s="64" t="s">
        <v>259</v>
      </c>
      <c r="C76" s="65"/>
      <c r="D76" s="66"/>
      <c r="E76" s="67"/>
      <c r="F76" s="68"/>
      <c r="G76" s="65"/>
      <c r="H76" s="69"/>
      <c r="I76" s="70"/>
      <c r="J76" s="70"/>
      <c r="K76" s="34" t="s">
        <v>65</v>
      </c>
      <c r="L76" s="77">
        <v>87</v>
      </c>
      <c r="M76" s="77"/>
      <c r="N76" s="72"/>
      <c r="O76" s="79" t="s">
        <v>261</v>
      </c>
      <c r="P76" s="81">
        <v>43742.34369212963</v>
      </c>
      <c r="Q76" s="79" t="s">
        <v>314</v>
      </c>
      <c r="R76" s="83" t="s">
        <v>434</v>
      </c>
      <c r="S76" s="79" t="s">
        <v>528</v>
      </c>
      <c r="T76" s="79" t="s">
        <v>573</v>
      </c>
      <c r="U76" s="83" t="s">
        <v>598</v>
      </c>
      <c r="V76" s="83" t="s">
        <v>598</v>
      </c>
      <c r="W76" s="81">
        <v>43742.34369212963</v>
      </c>
      <c r="X76" s="83" t="s">
        <v>798</v>
      </c>
      <c r="Y76" s="79"/>
      <c r="Z76" s="79"/>
      <c r="AA76" s="85" t="s">
        <v>967</v>
      </c>
      <c r="AB76" s="79"/>
      <c r="AC76" s="79" t="b">
        <v>0</v>
      </c>
      <c r="AD76" s="79">
        <v>0</v>
      </c>
      <c r="AE76" s="85" t="s">
        <v>1066</v>
      </c>
      <c r="AF76" s="79" t="b">
        <v>0</v>
      </c>
      <c r="AG76" s="79" t="s">
        <v>1071</v>
      </c>
      <c r="AH76" s="79"/>
      <c r="AI76" s="85" t="s">
        <v>1066</v>
      </c>
      <c r="AJ76" s="79" t="b">
        <v>0</v>
      </c>
      <c r="AK76" s="79">
        <v>0</v>
      </c>
      <c r="AL76" s="85" t="s">
        <v>1066</v>
      </c>
      <c r="AM76" s="79" t="s">
        <v>1079</v>
      </c>
      <c r="AN76" s="79" t="b">
        <v>0</v>
      </c>
      <c r="AO76" s="85" t="s">
        <v>967</v>
      </c>
      <c r="AP76" s="79" t="s">
        <v>176</v>
      </c>
      <c r="AQ76" s="79">
        <v>0</v>
      </c>
      <c r="AR76" s="79">
        <v>0</v>
      </c>
      <c r="AS76" s="79"/>
      <c r="AT76" s="79"/>
      <c r="AU76" s="79"/>
      <c r="AV76" s="79"/>
      <c r="AW76" s="79"/>
      <c r="AX76" s="79"/>
      <c r="AY76" s="79"/>
      <c r="AZ76" s="79"/>
      <c r="BA76">
        <v>36</v>
      </c>
      <c r="BB76" s="78" t="str">
        <f>REPLACE(INDEX(GroupVertices[Group],MATCH(Edges25[[#This Row],[Vertex 1]],GroupVertices[Vertex],0)),1,1,"")</f>
        <v>5</v>
      </c>
      <c r="BC76" s="78" t="str">
        <f>REPLACE(INDEX(GroupVertices[Group],MATCH(Edges25[[#This Row],[Vertex 2]],GroupVertices[Vertex],0)),1,1,"")</f>
        <v>5</v>
      </c>
      <c r="BD76" s="48"/>
      <c r="BE76" s="49"/>
      <c r="BF76" s="48"/>
      <c r="BG76" s="49"/>
      <c r="BH76" s="48"/>
      <c r="BI76" s="49"/>
      <c r="BJ76" s="48"/>
      <c r="BK76" s="49"/>
      <c r="BL76" s="48"/>
    </row>
    <row r="77" spans="1:64" ht="15">
      <c r="A77" s="64" t="s">
        <v>251</v>
      </c>
      <c r="B77" s="64" t="s">
        <v>259</v>
      </c>
      <c r="C77" s="65"/>
      <c r="D77" s="66"/>
      <c r="E77" s="67"/>
      <c r="F77" s="68"/>
      <c r="G77" s="65"/>
      <c r="H77" s="69"/>
      <c r="I77" s="70"/>
      <c r="J77" s="70"/>
      <c r="K77" s="34" t="s">
        <v>65</v>
      </c>
      <c r="L77" s="77">
        <v>88</v>
      </c>
      <c r="M77" s="77"/>
      <c r="N77" s="72"/>
      <c r="O77" s="79" t="s">
        <v>261</v>
      </c>
      <c r="P77" s="81">
        <v>43742.3446875</v>
      </c>
      <c r="Q77" s="79" t="s">
        <v>315</v>
      </c>
      <c r="R77" s="83" t="s">
        <v>435</v>
      </c>
      <c r="S77" s="79" t="s">
        <v>528</v>
      </c>
      <c r="T77" s="79" t="s">
        <v>573</v>
      </c>
      <c r="U77" s="83" t="s">
        <v>599</v>
      </c>
      <c r="V77" s="83" t="s">
        <v>599</v>
      </c>
      <c r="W77" s="81">
        <v>43742.3446875</v>
      </c>
      <c r="X77" s="83" t="s">
        <v>799</v>
      </c>
      <c r="Y77" s="79"/>
      <c r="Z77" s="79"/>
      <c r="AA77" s="85" t="s">
        <v>968</v>
      </c>
      <c r="AB77" s="79"/>
      <c r="AC77" s="79" t="b">
        <v>0</v>
      </c>
      <c r="AD77" s="79">
        <v>0</v>
      </c>
      <c r="AE77" s="85" t="s">
        <v>1066</v>
      </c>
      <c r="AF77" s="79" t="b">
        <v>0</v>
      </c>
      <c r="AG77" s="79" t="s">
        <v>1071</v>
      </c>
      <c r="AH77" s="79"/>
      <c r="AI77" s="85" t="s">
        <v>1066</v>
      </c>
      <c r="AJ77" s="79" t="b">
        <v>0</v>
      </c>
      <c r="AK77" s="79">
        <v>0</v>
      </c>
      <c r="AL77" s="85" t="s">
        <v>1066</v>
      </c>
      <c r="AM77" s="79" t="s">
        <v>1079</v>
      </c>
      <c r="AN77" s="79" t="b">
        <v>0</v>
      </c>
      <c r="AO77" s="85" t="s">
        <v>968</v>
      </c>
      <c r="AP77" s="79" t="s">
        <v>176</v>
      </c>
      <c r="AQ77" s="79">
        <v>0</v>
      </c>
      <c r="AR77" s="79">
        <v>0</v>
      </c>
      <c r="AS77" s="79"/>
      <c r="AT77" s="79"/>
      <c r="AU77" s="79"/>
      <c r="AV77" s="79"/>
      <c r="AW77" s="79"/>
      <c r="AX77" s="79"/>
      <c r="AY77" s="79"/>
      <c r="AZ77" s="79"/>
      <c r="BA77">
        <v>36</v>
      </c>
      <c r="BB77" s="78" t="str">
        <f>REPLACE(INDEX(GroupVertices[Group],MATCH(Edges25[[#This Row],[Vertex 1]],GroupVertices[Vertex],0)),1,1,"")</f>
        <v>5</v>
      </c>
      <c r="BC77" s="78" t="str">
        <f>REPLACE(INDEX(GroupVertices[Group],MATCH(Edges25[[#This Row],[Vertex 2]],GroupVertices[Vertex],0)),1,1,"")</f>
        <v>5</v>
      </c>
      <c r="BD77" s="48"/>
      <c r="BE77" s="49"/>
      <c r="BF77" s="48"/>
      <c r="BG77" s="49"/>
      <c r="BH77" s="48"/>
      <c r="BI77" s="49"/>
      <c r="BJ77" s="48"/>
      <c r="BK77" s="49"/>
      <c r="BL77" s="48"/>
    </row>
    <row r="78" spans="1:64" ht="15">
      <c r="A78" s="64" t="s">
        <v>251</v>
      </c>
      <c r="B78" s="64" t="s">
        <v>259</v>
      </c>
      <c r="C78" s="65"/>
      <c r="D78" s="66"/>
      <c r="E78" s="67"/>
      <c r="F78" s="68"/>
      <c r="G78" s="65"/>
      <c r="H78" s="69"/>
      <c r="I78" s="70"/>
      <c r="J78" s="70"/>
      <c r="K78" s="34" t="s">
        <v>65</v>
      </c>
      <c r="L78" s="77">
        <v>89</v>
      </c>
      <c r="M78" s="77"/>
      <c r="N78" s="72"/>
      <c r="O78" s="79" t="s">
        <v>261</v>
      </c>
      <c r="P78" s="81">
        <v>43742.34591435185</v>
      </c>
      <c r="Q78" s="79" t="s">
        <v>316</v>
      </c>
      <c r="R78" s="83" t="s">
        <v>436</v>
      </c>
      <c r="S78" s="79" t="s">
        <v>528</v>
      </c>
      <c r="T78" s="79" t="s">
        <v>573</v>
      </c>
      <c r="U78" s="83" t="s">
        <v>600</v>
      </c>
      <c r="V78" s="83" t="s">
        <v>600</v>
      </c>
      <c r="W78" s="81">
        <v>43742.34591435185</v>
      </c>
      <c r="X78" s="83" t="s">
        <v>800</v>
      </c>
      <c r="Y78" s="79"/>
      <c r="Z78" s="79"/>
      <c r="AA78" s="85" t="s">
        <v>969</v>
      </c>
      <c r="AB78" s="79"/>
      <c r="AC78" s="79" t="b">
        <v>0</v>
      </c>
      <c r="AD78" s="79">
        <v>0</v>
      </c>
      <c r="AE78" s="85" t="s">
        <v>1066</v>
      </c>
      <c r="AF78" s="79" t="b">
        <v>0</v>
      </c>
      <c r="AG78" s="79" t="s">
        <v>1071</v>
      </c>
      <c r="AH78" s="79"/>
      <c r="AI78" s="85" t="s">
        <v>1066</v>
      </c>
      <c r="AJ78" s="79" t="b">
        <v>0</v>
      </c>
      <c r="AK78" s="79">
        <v>0</v>
      </c>
      <c r="AL78" s="85" t="s">
        <v>1066</v>
      </c>
      <c r="AM78" s="79" t="s">
        <v>1079</v>
      </c>
      <c r="AN78" s="79" t="b">
        <v>0</v>
      </c>
      <c r="AO78" s="85" t="s">
        <v>969</v>
      </c>
      <c r="AP78" s="79" t="s">
        <v>176</v>
      </c>
      <c r="AQ78" s="79">
        <v>0</v>
      </c>
      <c r="AR78" s="79">
        <v>0</v>
      </c>
      <c r="AS78" s="79"/>
      <c r="AT78" s="79"/>
      <c r="AU78" s="79"/>
      <c r="AV78" s="79"/>
      <c r="AW78" s="79"/>
      <c r="AX78" s="79"/>
      <c r="AY78" s="79"/>
      <c r="AZ78" s="79"/>
      <c r="BA78">
        <v>36</v>
      </c>
      <c r="BB78" s="78" t="str">
        <f>REPLACE(INDEX(GroupVertices[Group],MATCH(Edges25[[#This Row],[Vertex 1]],GroupVertices[Vertex],0)),1,1,"")</f>
        <v>5</v>
      </c>
      <c r="BC78" s="78" t="str">
        <f>REPLACE(INDEX(GroupVertices[Group],MATCH(Edges25[[#This Row],[Vertex 2]],GroupVertices[Vertex],0)),1,1,"")</f>
        <v>5</v>
      </c>
      <c r="BD78" s="48"/>
      <c r="BE78" s="49"/>
      <c r="BF78" s="48"/>
      <c r="BG78" s="49"/>
      <c r="BH78" s="48"/>
      <c r="BI78" s="49"/>
      <c r="BJ78" s="48"/>
      <c r="BK78" s="49"/>
      <c r="BL78" s="48"/>
    </row>
    <row r="79" spans="1:64" ht="15">
      <c r="A79" s="64" t="s">
        <v>251</v>
      </c>
      <c r="B79" s="64" t="s">
        <v>259</v>
      </c>
      <c r="C79" s="65"/>
      <c r="D79" s="66"/>
      <c r="E79" s="67"/>
      <c r="F79" s="68"/>
      <c r="G79" s="65"/>
      <c r="H79" s="69"/>
      <c r="I79" s="70"/>
      <c r="J79" s="70"/>
      <c r="K79" s="34" t="s">
        <v>65</v>
      </c>
      <c r="L79" s="77">
        <v>90</v>
      </c>
      <c r="M79" s="77"/>
      <c r="N79" s="72"/>
      <c r="O79" s="79" t="s">
        <v>261</v>
      </c>
      <c r="P79" s="81">
        <v>43742.39160879629</v>
      </c>
      <c r="Q79" s="79" t="s">
        <v>317</v>
      </c>
      <c r="R79" s="83" t="s">
        <v>437</v>
      </c>
      <c r="S79" s="79" t="s">
        <v>528</v>
      </c>
      <c r="T79" s="79" t="s">
        <v>573</v>
      </c>
      <c r="U79" s="83" t="s">
        <v>601</v>
      </c>
      <c r="V79" s="83" t="s">
        <v>601</v>
      </c>
      <c r="W79" s="81">
        <v>43742.39160879629</v>
      </c>
      <c r="X79" s="83" t="s">
        <v>801</v>
      </c>
      <c r="Y79" s="79"/>
      <c r="Z79" s="79"/>
      <c r="AA79" s="85" t="s">
        <v>970</v>
      </c>
      <c r="AB79" s="79"/>
      <c r="AC79" s="79" t="b">
        <v>0</v>
      </c>
      <c r="AD79" s="79">
        <v>2</v>
      </c>
      <c r="AE79" s="85" t="s">
        <v>1066</v>
      </c>
      <c r="AF79" s="79" t="b">
        <v>0</v>
      </c>
      <c r="AG79" s="79" t="s">
        <v>1071</v>
      </c>
      <c r="AH79" s="79"/>
      <c r="AI79" s="85" t="s">
        <v>1066</v>
      </c>
      <c r="AJ79" s="79" t="b">
        <v>0</v>
      </c>
      <c r="AK79" s="79">
        <v>0</v>
      </c>
      <c r="AL79" s="85" t="s">
        <v>1066</v>
      </c>
      <c r="AM79" s="79" t="s">
        <v>1079</v>
      </c>
      <c r="AN79" s="79" t="b">
        <v>0</v>
      </c>
      <c r="AO79" s="85" t="s">
        <v>970</v>
      </c>
      <c r="AP79" s="79" t="s">
        <v>176</v>
      </c>
      <c r="AQ79" s="79">
        <v>0</v>
      </c>
      <c r="AR79" s="79">
        <v>0</v>
      </c>
      <c r="AS79" s="79"/>
      <c r="AT79" s="79"/>
      <c r="AU79" s="79"/>
      <c r="AV79" s="79"/>
      <c r="AW79" s="79"/>
      <c r="AX79" s="79"/>
      <c r="AY79" s="79"/>
      <c r="AZ79" s="79"/>
      <c r="BA79">
        <v>36</v>
      </c>
      <c r="BB79" s="78" t="str">
        <f>REPLACE(INDEX(GroupVertices[Group],MATCH(Edges25[[#This Row],[Vertex 1]],GroupVertices[Vertex],0)),1,1,"")</f>
        <v>5</v>
      </c>
      <c r="BC79" s="78" t="str">
        <f>REPLACE(INDEX(GroupVertices[Group],MATCH(Edges25[[#This Row],[Vertex 2]],GroupVertices[Vertex],0)),1,1,"")</f>
        <v>5</v>
      </c>
      <c r="BD79" s="48"/>
      <c r="BE79" s="49"/>
      <c r="BF79" s="48"/>
      <c r="BG79" s="49"/>
      <c r="BH79" s="48"/>
      <c r="BI79" s="49"/>
      <c r="BJ79" s="48"/>
      <c r="BK79" s="49"/>
      <c r="BL79" s="48"/>
    </row>
    <row r="80" spans="1:64" ht="15">
      <c r="A80" s="64" t="s">
        <v>251</v>
      </c>
      <c r="B80" s="64" t="s">
        <v>259</v>
      </c>
      <c r="C80" s="65"/>
      <c r="D80" s="66"/>
      <c r="E80" s="67"/>
      <c r="F80" s="68"/>
      <c r="G80" s="65"/>
      <c r="H80" s="69"/>
      <c r="I80" s="70"/>
      <c r="J80" s="70"/>
      <c r="K80" s="34" t="s">
        <v>65</v>
      </c>
      <c r="L80" s="77">
        <v>91</v>
      </c>
      <c r="M80" s="77"/>
      <c r="N80" s="72"/>
      <c r="O80" s="79" t="s">
        <v>261</v>
      </c>
      <c r="P80" s="81">
        <v>43742.6375</v>
      </c>
      <c r="Q80" s="79" t="s">
        <v>318</v>
      </c>
      <c r="R80" s="83" t="s">
        <v>438</v>
      </c>
      <c r="S80" s="79" t="s">
        <v>528</v>
      </c>
      <c r="T80" s="79" t="s">
        <v>573</v>
      </c>
      <c r="U80" s="83" t="s">
        <v>602</v>
      </c>
      <c r="V80" s="83" t="s">
        <v>602</v>
      </c>
      <c r="W80" s="81">
        <v>43742.6375</v>
      </c>
      <c r="X80" s="83" t="s">
        <v>802</v>
      </c>
      <c r="Y80" s="79"/>
      <c r="Z80" s="79"/>
      <c r="AA80" s="85" t="s">
        <v>971</v>
      </c>
      <c r="AB80" s="79"/>
      <c r="AC80" s="79" t="b">
        <v>0</v>
      </c>
      <c r="AD80" s="79">
        <v>0</v>
      </c>
      <c r="AE80" s="85" t="s">
        <v>1066</v>
      </c>
      <c r="AF80" s="79" t="b">
        <v>0</v>
      </c>
      <c r="AG80" s="79" t="s">
        <v>1071</v>
      </c>
      <c r="AH80" s="79"/>
      <c r="AI80" s="85" t="s">
        <v>1066</v>
      </c>
      <c r="AJ80" s="79" t="b">
        <v>0</v>
      </c>
      <c r="AK80" s="79">
        <v>0</v>
      </c>
      <c r="AL80" s="85" t="s">
        <v>1066</v>
      </c>
      <c r="AM80" s="79" t="s">
        <v>1079</v>
      </c>
      <c r="AN80" s="79" t="b">
        <v>0</v>
      </c>
      <c r="AO80" s="85" t="s">
        <v>971</v>
      </c>
      <c r="AP80" s="79" t="s">
        <v>176</v>
      </c>
      <c r="AQ80" s="79">
        <v>0</v>
      </c>
      <c r="AR80" s="79">
        <v>0</v>
      </c>
      <c r="AS80" s="79"/>
      <c r="AT80" s="79"/>
      <c r="AU80" s="79"/>
      <c r="AV80" s="79"/>
      <c r="AW80" s="79"/>
      <c r="AX80" s="79"/>
      <c r="AY80" s="79"/>
      <c r="AZ80" s="79"/>
      <c r="BA80">
        <v>36</v>
      </c>
      <c r="BB80" s="78" t="str">
        <f>REPLACE(INDEX(GroupVertices[Group],MATCH(Edges25[[#This Row],[Vertex 1]],GroupVertices[Vertex],0)),1,1,"")</f>
        <v>5</v>
      </c>
      <c r="BC80" s="78" t="str">
        <f>REPLACE(INDEX(GroupVertices[Group],MATCH(Edges25[[#This Row],[Vertex 2]],GroupVertices[Vertex],0)),1,1,"")</f>
        <v>5</v>
      </c>
      <c r="BD80" s="48"/>
      <c r="BE80" s="49"/>
      <c r="BF80" s="48"/>
      <c r="BG80" s="49"/>
      <c r="BH80" s="48"/>
      <c r="BI80" s="49"/>
      <c r="BJ80" s="48"/>
      <c r="BK80" s="49"/>
      <c r="BL80" s="48"/>
    </row>
    <row r="81" spans="1:64" ht="15">
      <c r="A81" s="64" t="s">
        <v>251</v>
      </c>
      <c r="B81" s="64" t="s">
        <v>259</v>
      </c>
      <c r="C81" s="65"/>
      <c r="D81" s="66"/>
      <c r="E81" s="67"/>
      <c r="F81" s="68"/>
      <c r="G81" s="65"/>
      <c r="H81" s="69"/>
      <c r="I81" s="70"/>
      <c r="J81" s="70"/>
      <c r="K81" s="34" t="s">
        <v>65</v>
      </c>
      <c r="L81" s="77">
        <v>92</v>
      </c>
      <c r="M81" s="77"/>
      <c r="N81" s="72"/>
      <c r="O81" s="79" t="s">
        <v>261</v>
      </c>
      <c r="P81" s="81">
        <v>43742.63800925926</v>
      </c>
      <c r="Q81" s="79" t="s">
        <v>319</v>
      </c>
      <c r="R81" s="83" t="s">
        <v>439</v>
      </c>
      <c r="S81" s="79" t="s">
        <v>528</v>
      </c>
      <c r="T81" s="79" t="s">
        <v>573</v>
      </c>
      <c r="U81" s="83" t="s">
        <v>603</v>
      </c>
      <c r="V81" s="83" t="s">
        <v>603</v>
      </c>
      <c r="W81" s="81">
        <v>43742.63800925926</v>
      </c>
      <c r="X81" s="83" t="s">
        <v>803</v>
      </c>
      <c r="Y81" s="79"/>
      <c r="Z81" s="79"/>
      <c r="AA81" s="85" t="s">
        <v>972</v>
      </c>
      <c r="AB81" s="79"/>
      <c r="AC81" s="79" t="b">
        <v>0</v>
      </c>
      <c r="AD81" s="79">
        <v>0</v>
      </c>
      <c r="AE81" s="85" t="s">
        <v>1066</v>
      </c>
      <c r="AF81" s="79" t="b">
        <v>0</v>
      </c>
      <c r="AG81" s="79" t="s">
        <v>1071</v>
      </c>
      <c r="AH81" s="79"/>
      <c r="AI81" s="85" t="s">
        <v>1066</v>
      </c>
      <c r="AJ81" s="79" t="b">
        <v>0</v>
      </c>
      <c r="AK81" s="79">
        <v>0</v>
      </c>
      <c r="AL81" s="85" t="s">
        <v>1066</v>
      </c>
      <c r="AM81" s="79" t="s">
        <v>1079</v>
      </c>
      <c r="AN81" s="79" t="b">
        <v>0</v>
      </c>
      <c r="AO81" s="85" t="s">
        <v>972</v>
      </c>
      <c r="AP81" s="79" t="s">
        <v>176</v>
      </c>
      <c r="AQ81" s="79">
        <v>0</v>
      </c>
      <c r="AR81" s="79">
        <v>0</v>
      </c>
      <c r="AS81" s="79"/>
      <c r="AT81" s="79"/>
      <c r="AU81" s="79"/>
      <c r="AV81" s="79"/>
      <c r="AW81" s="79"/>
      <c r="AX81" s="79"/>
      <c r="AY81" s="79"/>
      <c r="AZ81" s="79"/>
      <c r="BA81">
        <v>36</v>
      </c>
      <c r="BB81" s="78" t="str">
        <f>REPLACE(INDEX(GroupVertices[Group],MATCH(Edges25[[#This Row],[Vertex 1]],GroupVertices[Vertex],0)),1,1,"")</f>
        <v>5</v>
      </c>
      <c r="BC81" s="78" t="str">
        <f>REPLACE(INDEX(GroupVertices[Group],MATCH(Edges25[[#This Row],[Vertex 2]],GroupVertices[Vertex],0)),1,1,"")</f>
        <v>5</v>
      </c>
      <c r="BD81" s="48"/>
      <c r="BE81" s="49"/>
      <c r="BF81" s="48"/>
      <c r="BG81" s="49"/>
      <c r="BH81" s="48"/>
      <c r="BI81" s="49"/>
      <c r="BJ81" s="48"/>
      <c r="BK81" s="49"/>
      <c r="BL81" s="48"/>
    </row>
    <row r="82" spans="1:64" ht="15">
      <c r="A82" s="64" t="s">
        <v>251</v>
      </c>
      <c r="B82" s="64" t="s">
        <v>259</v>
      </c>
      <c r="C82" s="65"/>
      <c r="D82" s="66"/>
      <c r="E82" s="67"/>
      <c r="F82" s="68"/>
      <c r="G82" s="65"/>
      <c r="H82" s="69"/>
      <c r="I82" s="70"/>
      <c r="J82" s="70"/>
      <c r="K82" s="34" t="s">
        <v>65</v>
      </c>
      <c r="L82" s="77">
        <v>93</v>
      </c>
      <c r="M82" s="77"/>
      <c r="N82" s="72"/>
      <c r="O82" s="79" t="s">
        <v>261</v>
      </c>
      <c r="P82" s="81">
        <v>43742.63857638889</v>
      </c>
      <c r="Q82" s="79" t="s">
        <v>320</v>
      </c>
      <c r="R82" s="83" t="s">
        <v>440</v>
      </c>
      <c r="S82" s="79" t="s">
        <v>528</v>
      </c>
      <c r="T82" s="79" t="s">
        <v>573</v>
      </c>
      <c r="U82" s="83" t="s">
        <v>604</v>
      </c>
      <c r="V82" s="83" t="s">
        <v>604</v>
      </c>
      <c r="W82" s="81">
        <v>43742.63857638889</v>
      </c>
      <c r="X82" s="83" t="s">
        <v>804</v>
      </c>
      <c r="Y82" s="79"/>
      <c r="Z82" s="79"/>
      <c r="AA82" s="85" t="s">
        <v>973</v>
      </c>
      <c r="AB82" s="79"/>
      <c r="AC82" s="79" t="b">
        <v>0</v>
      </c>
      <c r="AD82" s="79">
        <v>0</v>
      </c>
      <c r="AE82" s="85" t="s">
        <v>1066</v>
      </c>
      <c r="AF82" s="79" t="b">
        <v>0</v>
      </c>
      <c r="AG82" s="79" t="s">
        <v>1071</v>
      </c>
      <c r="AH82" s="79"/>
      <c r="AI82" s="85" t="s">
        <v>1066</v>
      </c>
      <c r="AJ82" s="79" t="b">
        <v>0</v>
      </c>
      <c r="AK82" s="79">
        <v>0</v>
      </c>
      <c r="AL82" s="85" t="s">
        <v>1066</v>
      </c>
      <c r="AM82" s="79" t="s">
        <v>1079</v>
      </c>
      <c r="AN82" s="79" t="b">
        <v>0</v>
      </c>
      <c r="AO82" s="85" t="s">
        <v>973</v>
      </c>
      <c r="AP82" s="79" t="s">
        <v>176</v>
      </c>
      <c r="AQ82" s="79">
        <v>0</v>
      </c>
      <c r="AR82" s="79">
        <v>0</v>
      </c>
      <c r="AS82" s="79"/>
      <c r="AT82" s="79"/>
      <c r="AU82" s="79"/>
      <c r="AV82" s="79"/>
      <c r="AW82" s="79"/>
      <c r="AX82" s="79"/>
      <c r="AY82" s="79"/>
      <c r="AZ82" s="79"/>
      <c r="BA82">
        <v>36</v>
      </c>
      <c r="BB82" s="78" t="str">
        <f>REPLACE(INDEX(GroupVertices[Group],MATCH(Edges25[[#This Row],[Vertex 1]],GroupVertices[Vertex],0)),1,1,"")</f>
        <v>5</v>
      </c>
      <c r="BC82" s="78" t="str">
        <f>REPLACE(INDEX(GroupVertices[Group],MATCH(Edges25[[#This Row],[Vertex 2]],GroupVertices[Vertex],0)),1,1,"")</f>
        <v>5</v>
      </c>
      <c r="BD82" s="48"/>
      <c r="BE82" s="49"/>
      <c r="BF82" s="48"/>
      <c r="BG82" s="49"/>
      <c r="BH82" s="48"/>
      <c r="BI82" s="49"/>
      <c r="BJ82" s="48"/>
      <c r="BK82" s="49"/>
      <c r="BL82" s="48"/>
    </row>
    <row r="83" spans="1:64" ht="15">
      <c r="A83" s="64" t="s">
        <v>251</v>
      </c>
      <c r="B83" s="64" t="s">
        <v>259</v>
      </c>
      <c r="C83" s="65"/>
      <c r="D83" s="66"/>
      <c r="E83" s="67"/>
      <c r="F83" s="68"/>
      <c r="G83" s="65"/>
      <c r="H83" s="69"/>
      <c r="I83" s="70"/>
      <c r="J83" s="70"/>
      <c r="K83" s="34" t="s">
        <v>65</v>
      </c>
      <c r="L83" s="77">
        <v>94</v>
      </c>
      <c r="M83" s="77"/>
      <c r="N83" s="72"/>
      <c r="O83" s="79" t="s">
        <v>261</v>
      </c>
      <c r="P83" s="81">
        <v>43743.376597222225</v>
      </c>
      <c r="Q83" s="79" t="s">
        <v>321</v>
      </c>
      <c r="R83" s="83" t="s">
        <v>441</v>
      </c>
      <c r="S83" s="79" t="s">
        <v>528</v>
      </c>
      <c r="T83" s="79" t="s">
        <v>573</v>
      </c>
      <c r="U83" s="83" t="s">
        <v>605</v>
      </c>
      <c r="V83" s="83" t="s">
        <v>605</v>
      </c>
      <c r="W83" s="81">
        <v>43743.376597222225</v>
      </c>
      <c r="X83" s="83" t="s">
        <v>805</v>
      </c>
      <c r="Y83" s="79"/>
      <c r="Z83" s="79"/>
      <c r="AA83" s="85" t="s">
        <v>974</v>
      </c>
      <c r="AB83" s="79"/>
      <c r="AC83" s="79" t="b">
        <v>0</v>
      </c>
      <c r="AD83" s="79">
        <v>0</v>
      </c>
      <c r="AE83" s="85" t="s">
        <v>1066</v>
      </c>
      <c r="AF83" s="79" t="b">
        <v>0</v>
      </c>
      <c r="AG83" s="79" t="s">
        <v>1071</v>
      </c>
      <c r="AH83" s="79"/>
      <c r="AI83" s="85" t="s">
        <v>1066</v>
      </c>
      <c r="AJ83" s="79" t="b">
        <v>0</v>
      </c>
      <c r="AK83" s="79">
        <v>0</v>
      </c>
      <c r="AL83" s="85" t="s">
        <v>1066</v>
      </c>
      <c r="AM83" s="79" t="s">
        <v>1079</v>
      </c>
      <c r="AN83" s="79" t="b">
        <v>0</v>
      </c>
      <c r="AO83" s="85" t="s">
        <v>974</v>
      </c>
      <c r="AP83" s="79" t="s">
        <v>176</v>
      </c>
      <c r="AQ83" s="79">
        <v>0</v>
      </c>
      <c r="AR83" s="79">
        <v>0</v>
      </c>
      <c r="AS83" s="79"/>
      <c r="AT83" s="79"/>
      <c r="AU83" s="79"/>
      <c r="AV83" s="79"/>
      <c r="AW83" s="79"/>
      <c r="AX83" s="79"/>
      <c r="AY83" s="79"/>
      <c r="AZ83" s="79"/>
      <c r="BA83">
        <v>36</v>
      </c>
      <c r="BB83" s="78" t="str">
        <f>REPLACE(INDEX(GroupVertices[Group],MATCH(Edges25[[#This Row],[Vertex 1]],GroupVertices[Vertex],0)),1,1,"")</f>
        <v>5</v>
      </c>
      <c r="BC83" s="78" t="str">
        <f>REPLACE(INDEX(GroupVertices[Group],MATCH(Edges25[[#This Row],[Vertex 2]],GroupVertices[Vertex],0)),1,1,"")</f>
        <v>5</v>
      </c>
      <c r="BD83" s="48"/>
      <c r="BE83" s="49"/>
      <c r="BF83" s="48"/>
      <c r="BG83" s="49"/>
      <c r="BH83" s="48"/>
      <c r="BI83" s="49"/>
      <c r="BJ83" s="48"/>
      <c r="BK83" s="49"/>
      <c r="BL83" s="48"/>
    </row>
    <row r="84" spans="1:64" ht="15">
      <c r="A84" s="64" t="s">
        <v>251</v>
      </c>
      <c r="B84" s="64" t="s">
        <v>259</v>
      </c>
      <c r="C84" s="65"/>
      <c r="D84" s="66"/>
      <c r="E84" s="67"/>
      <c r="F84" s="68"/>
      <c r="G84" s="65"/>
      <c r="H84" s="69"/>
      <c r="I84" s="70"/>
      <c r="J84" s="70"/>
      <c r="K84" s="34" t="s">
        <v>65</v>
      </c>
      <c r="L84" s="77">
        <v>95</v>
      </c>
      <c r="M84" s="77"/>
      <c r="N84" s="72"/>
      <c r="O84" s="79" t="s">
        <v>261</v>
      </c>
      <c r="P84" s="81">
        <v>43743.37684027778</v>
      </c>
      <c r="Q84" s="79" t="s">
        <v>322</v>
      </c>
      <c r="R84" s="83" t="s">
        <v>442</v>
      </c>
      <c r="S84" s="79" t="s">
        <v>528</v>
      </c>
      <c r="T84" s="79" t="s">
        <v>573</v>
      </c>
      <c r="U84" s="83" t="s">
        <v>606</v>
      </c>
      <c r="V84" s="83" t="s">
        <v>606</v>
      </c>
      <c r="W84" s="81">
        <v>43743.37684027778</v>
      </c>
      <c r="X84" s="83" t="s">
        <v>806</v>
      </c>
      <c r="Y84" s="79"/>
      <c r="Z84" s="79"/>
      <c r="AA84" s="85" t="s">
        <v>975</v>
      </c>
      <c r="AB84" s="79"/>
      <c r="AC84" s="79" t="b">
        <v>0</v>
      </c>
      <c r="AD84" s="79">
        <v>0</v>
      </c>
      <c r="AE84" s="85" t="s">
        <v>1066</v>
      </c>
      <c r="AF84" s="79" t="b">
        <v>0</v>
      </c>
      <c r="AG84" s="79" t="s">
        <v>1071</v>
      </c>
      <c r="AH84" s="79"/>
      <c r="AI84" s="85" t="s">
        <v>1066</v>
      </c>
      <c r="AJ84" s="79" t="b">
        <v>0</v>
      </c>
      <c r="AK84" s="79">
        <v>0</v>
      </c>
      <c r="AL84" s="85" t="s">
        <v>1066</v>
      </c>
      <c r="AM84" s="79" t="s">
        <v>1079</v>
      </c>
      <c r="AN84" s="79" t="b">
        <v>0</v>
      </c>
      <c r="AO84" s="85" t="s">
        <v>975</v>
      </c>
      <c r="AP84" s="79" t="s">
        <v>176</v>
      </c>
      <c r="AQ84" s="79">
        <v>0</v>
      </c>
      <c r="AR84" s="79">
        <v>0</v>
      </c>
      <c r="AS84" s="79"/>
      <c r="AT84" s="79"/>
      <c r="AU84" s="79"/>
      <c r="AV84" s="79"/>
      <c r="AW84" s="79"/>
      <c r="AX84" s="79"/>
      <c r="AY84" s="79"/>
      <c r="AZ84" s="79"/>
      <c r="BA84">
        <v>36</v>
      </c>
      <c r="BB84" s="78" t="str">
        <f>REPLACE(INDEX(GroupVertices[Group],MATCH(Edges25[[#This Row],[Vertex 1]],GroupVertices[Vertex],0)),1,1,"")</f>
        <v>5</v>
      </c>
      <c r="BC84" s="78" t="str">
        <f>REPLACE(INDEX(GroupVertices[Group],MATCH(Edges25[[#This Row],[Vertex 2]],GroupVertices[Vertex],0)),1,1,"")</f>
        <v>5</v>
      </c>
      <c r="BD84" s="48"/>
      <c r="BE84" s="49"/>
      <c r="BF84" s="48"/>
      <c r="BG84" s="49"/>
      <c r="BH84" s="48"/>
      <c r="BI84" s="49"/>
      <c r="BJ84" s="48"/>
      <c r="BK84" s="49"/>
      <c r="BL84" s="48"/>
    </row>
    <row r="85" spans="1:64" ht="15">
      <c r="A85" s="64" t="s">
        <v>251</v>
      </c>
      <c r="B85" s="64" t="s">
        <v>259</v>
      </c>
      <c r="C85" s="65"/>
      <c r="D85" s="66"/>
      <c r="E85" s="67"/>
      <c r="F85" s="68"/>
      <c r="G85" s="65"/>
      <c r="H85" s="69"/>
      <c r="I85" s="70"/>
      <c r="J85" s="70"/>
      <c r="K85" s="34" t="s">
        <v>65</v>
      </c>
      <c r="L85" s="77">
        <v>96</v>
      </c>
      <c r="M85" s="77"/>
      <c r="N85" s="72"/>
      <c r="O85" s="79" t="s">
        <v>261</v>
      </c>
      <c r="P85" s="81">
        <v>43743.37701388889</v>
      </c>
      <c r="Q85" s="79" t="s">
        <v>323</v>
      </c>
      <c r="R85" s="83" t="s">
        <v>443</v>
      </c>
      <c r="S85" s="79" t="s">
        <v>528</v>
      </c>
      <c r="T85" s="79" t="s">
        <v>573</v>
      </c>
      <c r="U85" s="83" t="s">
        <v>607</v>
      </c>
      <c r="V85" s="83" t="s">
        <v>607</v>
      </c>
      <c r="W85" s="81">
        <v>43743.37701388889</v>
      </c>
      <c r="X85" s="83" t="s">
        <v>807</v>
      </c>
      <c r="Y85" s="79"/>
      <c r="Z85" s="79"/>
      <c r="AA85" s="85" t="s">
        <v>976</v>
      </c>
      <c r="AB85" s="79"/>
      <c r="AC85" s="79" t="b">
        <v>0</v>
      </c>
      <c r="AD85" s="79">
        <v>0</v>
      </c>
      <c r="AE85" s="85" t="s">
        <v>1066</v>
      </c>
      <c r="AF85" s="79" t="b">
        <v>0</v>
      </c>
      <c r="AG85" s="79" t="s">
        <v>1071</v>
      </c>
      <c r="AH85" s="79"/>
      <c r="AI85" s="85" t="s">
        <v>1066</v>
      </c>
      <c r="AJ85" s="79" t="b">
        <v>0</v>
      </c>
      <c r="AK85" s="79">
        <v>0</v>
      </c>
      <c r="AL85" s="85" t="s">
        <v>1066</v>
      </c>
      <c r="AM85" s="79" t="s">
        <v>1079</v>
      </c>
      <c r="AN85" s="79" t="b">
        <v>0</v>
      </c>
      <c r="AO85" s="85" t="s">
        <v>976</v>
      </c>
      <c r="AP85" s="79" t="s">
        <v>176</v>
      </c>
      <c r="AQ85" s="79">
        <v>0</v>
      </c>
      <c r="AR85" s="79">
        <v>0</v>
      </c>
      <c r="AS85" s="79"/>
      <c r="AT85" s="79"/>
      <c r="AU85" s="79"/>
      <c r="AV85" s="79"/>
      <c r="AW85" s="79"/>
      <c r="AX85" s="79"/>
      <c r="AY85" s="79"/>
      <c r="AZ85" s="79"/>
      <c r="BA85">
        <v>36</v>
      </c>
      <c r="BB85" s="78" t="str">
        <f>REPLACE(INDEX(GroupVertices[Group],MATCH(Edges25[[#This Row],[Vertex 1]],GroupVertices[Vertex],0)),1,1,"")</f>
        <v>5</v>
      </c>
      <c r="BC85" s="78" t="str">
        <f>REPLACE(INDEX(GroupVertices[Group],MATCH(Edges25[[#This Row],[Vertex 2]],GroupVertices[Vertex],0)),1,1,"")</f>
        <v>5</v>
      </c>
      <c r="BD85" s="48"/>
      <c r="BE85" s="49"/>
      <c r="BF85" s="48"/>
      <c r="BG85" s="49"/>
      <c r="BH85" s="48"/>
      <c r="BI85" s="49"/>
      <c r="BJ85" s="48"/>
      <c r="BK85" s="49"/>
      <c r="BL85" s="48"/>
    </row>
    <row r="86" spans="1:64" ht="15">
      <c r="A86" s="64" t="s">
        <v>251</v>
      </c>
      <c r="B86" s="64" t="s">
        <v>259</v>
      </c>
      <c r="C86" s="65"/>
      <c r="D86" s="66"/>
      <c r="E86" s="67"/>
      <c r="F86" s="68"/>
      <c r="G86" s="65"/>
      <c r="H86" s="69"/>
      <c r="I86" s="70"/>
      <c r="J86" s="70"/>
      <c r="K86" s="34" t="s">
        <v>65</v>
      </c>
      <c r="L86" s="77">
        <v>97</v>
      </c>
      <c r="M86" s="77"/>
      <c r="N86" s="72"/>
      <c r="O86" s="79" t="s">
        <v>261</v>
      </c>
      <c r="P86" s="81">
        <v>43743.377233796295</v>
      </c>
      <c r="Q86" s="79" t="s">
        <v>324</v>
      </c>
      <c r="R86" s="83" t="s">
        <v>444</v>
      </c>
      <c r="S86" s="79" t="s">
        <v>528</v>
      </c>
      <c r="T86" s="79" t="s">
        <v>573</v>
      </c>
      <c r="U86" s="83" t="s">
        <v>608</v>
      </c>
      <c r="V86" s="83" t="s">
        <v>608</v>
      </c>
      <c r="W86" s="81">
        <v>43743.377233796295</v>
      </c>
      <c r="X86" s="83" t="s">
        <v>808</v>
      </c>
      <c r="Y86" s="79"/>
      <c r="Z86" s="79"/>
      <c r="AA86" s="85" t="s">
        <v>977</v>
      </c>
      <c r="AB86" s="79"/>
      <c r="AC86" s="79" t="b">
        <v>0</v>
      </c>
      <c r="AD86" s="79">
        <v>0</v>
      </c>
      <c r="AE86" s="85" t="s">
        <v>1066</v>
      </c>
      <c r="AF86" s="79" t="b">
        <v>0</v>
      </c>
      <c r="AG86" s="79" t="s">
        <v>1071</v>
      </c>
      <c r="AH86" s="79"/>
      <c r="AI86" s="85" t="s">
        <v>1066</v>
      </c>
      <c r="AJ86" s="79" t="b">
        <v>0</v>
      </c>
      <c r="AK86" s="79">
        <v>0</v>
      </c>
      <c r="AL86" s="85" t="s">
        <v>1066</v>
      </c>
      <c r="AM86" s="79" t="s">
        <v>1079</v>
      </c>
      <c r="AN86" s="79" t="b">
        <v>0</v>
      </c>
      <c r="AO86" s="85" t="s">
        <v>977</v>
      </c>
      <c r="AP86" s="79" t="s">
        <v>176</v>
      </c>
      <c r="AQ86" s="79">
        <v>0</v>
      </c>
      <c r="AR86" s="79">
        <v>0</v>
      </c>
      <c r="AS86" s="79"/>
      <c r="AT86" s="79"/>
      <c r="AU86" s="79"/>
      <c r="AV86" s="79"/>
      <c r="AW86" s="79"/>
      <c r="AX86" s="79"/>
      <c r="AY86" s="79"/>
      <c r="AZ86" s="79"/>
      <c r="BA86">
        <v>36</v>
      </c>
      <c r="BB86" s="78" t="str">
        <f>REPLACE(INDEX(GroupVertices[Group],MATCH(Edges25[[#This Row],[Vertex 1]],GroupVertices[Vertex],0)),1,1,"")</f>
        <v>5</v>
      </c>
      <c r="BC86" s="78" t="str">
        <f>REPLACE(INDEX(GroupVertices[Group],MATCH(Edges25[[#This Row],[Vertex 2]],GroupVertices[Vertex],0)),1,1,"")</f>
        <v>5</v>
      </c>
      <c r="BD86" s="48"/>
      <c r="BE86" s="49"/>
      <c r="BF86" s="48"/>
      <c r="BG86" s="49"/>
      <c r="BH86" s="48"/>
      <c r="BI86" s="49"/>
      <c r="BJ86" s="48"/>
      <c r="BK86" s="49"/>
      <c r="BL86" s="48"/>
    </row>
    <row r="87" spans="1:64" ht="15">
      <c r="A87" s="64" t="s">
        <v>251</v>
      </c>
      <c r="B87" s="64" t="s">
        <v>259</v>
      </c>
      <c r="C87" s="65"/>
      <c r="D87" s="66"/>
      <c r="E87" s="67"/>
      <c r="F87" s="68"/>
      <c r="G87" s="65"/>
      <c r="H87" s="69"/>
      <c r="I87" s="70"/>
      <c r="J87" s="70"/>
      <c r="K87" s="34" t="s">
        <v>65</v>
      </c>
      <c r="L87" s="77">
        <v>98</v>
      </c>
      <c r="M87" s="77"/>
      <c r="N87" s="72"/>
      <c r="O87" s="79" t="s">
        <v>261</v>
      </c>
      <c r="P87" s="81">
        <v>43743.46612268518</v>
      </c>
      <c r="Q87" s="79" t="s">
        <v>325</v>
      </c>
      <c r="R87" s="83" t="s">
        <v>445</v>
      </c>
      <c r="S87" s="79" t="s">
        <v>528</v>
      </c>
      <c r="T87" s="79" t="s">
        <v>573</v>
      </c>
      <c r="U87" s="83" t="s">
        <v>609</v>
      </c>
      <c r="V87" s="83" t="s">
        <v>609</v>
      </c>
      <c r="W87" s="81">
        <v>43743.46612268518</v>
      </c>
      <c r="X87" s="83" t="s">
        <v>809</v>
      </c>
      <c r="Y87" s="79"/>
      <c r="Z87" s="79"/>
      <c r="AA87" s="85" t="s">
        <v>978</v>
      </c>
      <c r="AB87" s="79"/>
      <c r="AC87" s="79" t="b">
        <v>0</v>
      </c>
      <c r="AD87" s="79">
        <v>0</v>
      </c>
      <c r="AE87" s="85" t="s">
        <v>1066</v>
      </c>
      <c r="AF87" s="79" t="b">
        <v>0</v>
      </c>
      <c r="AG87" s="79" t="s">
        <v>1071</v>
      </c>
      <c r="AH87" s="79"/>
      <c r="AI87" s="85" t="s">
        <v>1066</v>
      </c>
      <c r="AJ87" s="79" t="b">
        <v>0</v>
      </c>
      <c r="AK87" s="79">
        <v>0</v>
      </c>
      <c r="AL87" s="85" t="s">
        <v>1066</v>
      </c>
      <c r="AM87" s="79" t="s">
        <v>1079</v>
      </c>
      <c r="AN87" s="79" t="b">
        <v>0</v>
      </c>
      <c r="AO87" s="85" t="s">
        <v>978</v>
      </c>
      <c r="AP87" s="79" t="s">
        <v>176</v>
      </c>
      <c r="AQ87" s="79">
        <v>0</v>
      </c>
      <c r="AR87" s="79">
        <v>0</v>
      </c>
      <c r="AS87" s="79"/>
      <c r="AT87" s="79"/>
      <c r="AU87" s="79"/>
      <c r="AV87" s="79"/>
      <c r="AW87" s="79"/>
      <c r="AX87" s="79"/>
      <c r="AY87" s="79"/>
      <c r="AZ87" s="79"/>
      <c r="BA87">
        <v>36</v>
      </c>
      <c r="BB87" s="78" t="str">
        <f>REPLACE(INDEX(GroupVertices[Group],MATCH(Edges25[[#This Row],[Vertex 1]],GroupVertices[Vertex],0)),1,1,"")</f>
        <v>5</v>
      </c>
      <c r="BC87" s="78" t="str">
        <f>REPLACE(INDEX(GroupVertices[Group],MATCH(Edges25[[#This Row],[Vertex 2]],GroupVertices[Vertex],0)),1,1,"")</f>
        <v>5</v>
      </c>
      <c r="BD87" s="48"/>
      <c r="BE87" s="49"/>
      <c r="BF87" s="48"/>
      <c r="BG87" s="49"/>
      <c r="BH87" s="48"/>
      <c r="BI87" s="49"/>
      <c r="BJ87" s="48"/>
      <c r="BK87" s="49"/>
      <c r="BL87" s="48"/>
    </row>
    <row r="88" spans="1:64" ht="15">
      <c r="A88" s="64" t="s">
        <v>251</v>
      </c>
      <c r="B88" s="64" t="s">
        <v>259</v>
      </c>
      <c r="C88" s="65"/>
      <c r="D88" s="66"/>
      <c r="E88" s="67"/>
      <c r="F88" s="68"/>
      <c r="G88" s="65"/>
      <c r="H88" s="69"/>
      <c r="I88" s="70"/>
      <c r="J88" s="70"/>
      <c r="K88" s="34" t="s">
        <v>65</v>
      </c>
      <c r="L88" s="77">
        <v>99</v>
      </c>
      <c r="M88" s="77"/>
      <c r="N88" s="72"/>
      <c r="O88" s="79" t="s">
        <v>261</v>
      </c>
      <c r="P88" s="81">
        <v>43745.23363425926</v>
      </c>
      <c r="Q88" s="79" t="s">
        <v>326</v>
      </c>
      <c r="R88" s="83" t="s">
        <v>446</v>
      </c>
      <c r="S88" s="79" t="s">
        <v>528</v>
      </c>
      <c r="T88" s="79" t="s">
        <v>573</v>
      </c>
      <c r="U88" s="83" t="s">
        <v>610</v>
      </c>
      <c r="V88" s="83" t="s">
        <v>610</v>
      </c>
      <c r="W88" s="81">
        <v>43745.23363425926</v>
      </c>
      <c r="X88" s="83" t="s">
        <v>810</v>
      </c>
      <c r="Y88" s="79"/>
      <c r="Z88" s="79"/>
      <c r="AA88" s="85" t="s">
        <v>979</v>
      </c>
      <c r="AB88" s="79"/>
      <c r="AC88" s="79" t="b">
        <v>0</v>
      </c>
      <c r="AD88" s="79">
        <v>0</v>
      </c>
      <c r="AE88" s="85" t="s">
        <v>1066</v>
      </c>
      <c r="AF88" s="79" t="b">
        <v>0</v>
      </c>
      <c r="AG88" s="79" t="s">
        <v>1071</v>
      </c>
      <c r="AH88" s="79"/>
      <c r="AI88" s="85" t="s">
        <v>1066</v>
      </c>
      <c r="AJ88" s="79" t="b">
        <v>0</v>
      </c>
      <c r="AK88" s="79">
        <v>0</v>
      </c>
      <c r="AL88" s="85" t="s">
        <v>1066</v>
      </c>
      <c r="AM88" s="79" t="s">
        <v>1079</v>
      </c>
      <c r="AN88" s="79" t="b">
        <v>0</v>
      </c>
      <c r="AO88" s="85" t="s">
        <v>979</v>
      </c>
      <c r="AP88" s="79" t="s">
        <v>176</v>
      </c>
      <c r="AQ88" s="79">
        <v>0</v>
      </c>
      <c r="AR88" s="79">
        <v>0</v>
      </c>
      <c r="AS88" s="79"/>
      <c r="AT88" s="79"/>
      <c r="AU88" s="79"/>
      <c r="AV88" s="79"/>
      <c r="AW88" s="79"/>
      <c r="AX88" s="79"/>
      <c r="AY88" s="79"/>
      <c r="AZ88" s="79"/>
      <c r="BA88">
        <v>36</v>
      </c>
      <c r="BB88" s="78" t="str">
        <f>REPLACE(INDEX(GroupVertices[Group],MATCH(Edges25[[#This Row],[Vertex 1]],GroupVertices[Vertex],0)),1,1,"")</f>
        <v>5</v>
      </c>
      <c r="BC88" s="78" t="str">
        <f>REPLACE(INDEX(GroupVertices[Group],MATCH(Edges25[[#This Row],[Vertex 2]],GroupVertices[Vertex],0)),1,1,"")</f>
        <v>5</v>
      </c>
      <c r="BD88" s="48"/>
      <c r="BE88" s="49"/>
      <c r="BF88" s="48"/>
      <c r="BG88" s="49"/>
      <c r="BH88" s="48"/>
      <c r="BI88" s="49"/>
      <c r="BJ88" s="48"/>
      <c r="BK88" s="49"/>
      <c r="BL88" s="48"/>
    </row>
    <row r="89" spans="1:64" ht="15">
      <c r="A89" s="64" t="s">
        <v>251</v>
      </c>
      <c r="B89" s="64" t="s">
        <v>259</v>
      </c>
      <c r="C89" s="65"/>
      <c r="D89" s="66"/>
      <c r="E89" s="67"/>
      <c r="F89" s="68"/>
      <c r="G89" s="65"/>
      <c r="H89" s="69"/>
      <c r="I89" s="70"/>
      <c r="J89" s="70"/>
      <c r="K89" s="34" t="s">
        <v>65</v>
      </c>
      <c r="L89" s="77">
        <v>100</v>
      </c>
      <c r="M89" s="77"/>
      <c r="N89" s="72"/>
      <c r="O89" s="79" t="s">
        <v>261</v>
      </c>
      <c r="P89" s="81">
        <v>43745.32157407407</v>
      </c>
      <c r="Q89" s="79" t="s">
        <v>327</v>
      </c>
      <c r="R89" s="83" t="s">
        <v>447</v>
      </c>
      <c r="S89" s="79" t="s">
        <v>528</v>
      </c>
      <c r="T89" s="79" t="s">
        <v>573</v>
      </c>
      <c r="U89" s="83" t="s">
        <v>611</v>
      </c>
      <c r="V89" s="83" t="s">
        <v>611</v>
      </c>
      <c r="W89" s="81">
        <v>43745.32157407407</v>
      </c>
      <c r="X89" s="83" t="s">
        <v>811</v>
      </c>
      <c r="Y89" s="79"/>
      <c r="Z89" s="79"/>
      <c r="AA89" s="85" t="s">
        <v>980</v>
      </c>
      <c r="AB89" s="79"/>
      <c r="AC89" s="79" t="b">
        <v>0</v>
      </c>
      <c r="AD89" s="79">
        <v>0</v>
      </c>
      <c r="AE89" s="85" t="s">
        <v>1066</v>
      </c>
      <c r="AF89" s="79" t="b">
        <v>0</v>
      </c>
      <c r="AG89" s="79" t="s">
        <v>1071</v>
      </c>
      <c r="AH89" s="79"/>
      <c r="AI89" s="85" t="s">
        <v>1066</v>
      </c>
      <c r="AJ89" s="79" t="b">
        <v>0</v>
      </c>
      <c r="AK89" s="79">
        <v>0</v>
      </c>
      <c r="AL89" s="85" t="s">
        <v>1066</v>
      </c>
      <c r="AM89" s="79" t="s">
        <v>1079</v>
      </c>
      <c r="AN89" s="79" t="b">
        <v>0</v>
      </c>
      <c r="AO89" s="85" t="s">
        <v>980</v>
      </c>
      <c r="AP89" s="79" t="s">
        <v>176</v>
      </c>
      <c r="AQ89" s="79">
        <v>0</v>
      </c>
      <c r="AR89" s="79">
        <v>0</v>
      </c>
      <c r="AS89" s="79"/>
      <c r="AT89" s="79"/>
      <c r="AU89" s="79"/>
      <c r="AV89" s="79"/>
      <c r="AW89" s="79"/>
      <c r="AX89" s="79"/>
      <c r="AY89" s="79"/>
      <c r="AZ89" s="79"/>
      <c r="BA89">
        <v>36</v>
      </c>
      <c r="BB89" s="78" t="str">
        <f>REPLACE(INDEX(GroupVertices[Group],MATCH(Edges25[[#This Row],[Vertex 1]],GroupVertices[Vertex],0)),1,1,"")</f>
        <v>5</v>
      </c>
      <c r="BC89" s="78" t="str">
        <f>REPLACE(INDEX(GroupVertices[Group],MATCH(Edges25[[#This Row],[Vertex 2]],GroupVertices[Vertex],0)),1,1,"")</f>
        <v>5</v>
      </c>
      <c r="BD89" s="48"/>
      <c r="BE89" s="49"/>
      <c r="BF89" s="48"/>
      <c r="BG89" s="49"/>
      <c r="BH89" s="48"/>
      <c r="BI89" s="49"/>
      <c r="BJ89" s="48"/>
      <c r="BK89" s="49"/>
      <c r="BL89" s="48"/>
    </row>
    <row r="90" spans="1:64" ht="15">
      <c r="A90" s="64" t="s">
        <v>251</v>
      </c>
      <c r="B90" s="64" t="s">
        <v>259</v>
      </c>
      <c r="C90" s="65"/>
      <c r="D90" s="66"/>
      <c r="E90" s="67"/>
      <c r="F90" s="68"/>
      <c r="G90" s="65"/>
      <c r="H90" s="69"/>
      <c r="I90" s="70"/>
      <c r="J90" s="70"/>
      <c r="K90" s="34" t="s">
        <v>65</v>
      </c>
      <c r="L90" s="77">
        <v>101</v>
      </c>
      <c r="M90" s="77"/>
      <c r="N90" s="72"/>
      <c r="O90" s="79" t="s">
        <v>261</v>
      </c>
      <c r="P90" s="81">
        <v>43745.38784722222</v>
      </c>
      <c r="Q90" s="79" t="s">
        <v>328</v>
      </c>
      <c r="R90" s="83" t="s">
        <v>448</v>
      </c>
      <c r="S90" s="79" t="s">
        <v>528</v>
      </c>
      <c r="T90" s="79" t="s">
        <v>573</v>
      </c>
      <c r="U90" s="83" t="s">
        <v>612</v>
      </c>
      <c r="V90" s="83" t="s">
        <v>612</v>
      </c>
      <c r="W90" s="81">
        <v>43745.38784722222</v>
      </c>
      <c r="X90" s="83" t="s">
        <v>812</v>
      </c>
      <c r="Y90" s="79"/>
      <c r="Z90" s="79"/>
      <c r="AA90" s="85" t="s">
        <v>981</v>
      </c>
      <c r="AB90" s="79"/>
      <c r="AC90" s="79" t="b">
        <v>0</v>
      </c>
      <c r="AD90" s="79">
        <v>0</v>
      </c>
      <c r="AE90" s="85" t="s">
        <v>1066</v>
      </c>
      <c r="AF90" s="79" t="b">
        <v>0</v>
      </c>
      <c r="AG90" s="79" t="s">
        <v>1071</v>
      </c>
      <c r="AH90" s="79"/>
      <c r="AI90" s="85" t="s">
        <v>1066</v>
      </c>
      <c r="AJ90" s="79" t="b">
        <v>0</v>
      </c>
      <c r="AK90" s="79">
        <v>0</v>
      </c>
      <c r="AL90" s="85" t="s">
        <v>1066</v>
      </c>
      <c r="AM90" s="79" t="s">
        <v>1079</v>
      </c>
      <c r="AN90" s="79" t="b">
        <v>0</v>
      </c>
      <c r="AO90" s="85" t="s">
        <v>981</v>
      </c>
      <c r="AP90" s="79" t="s">
        <v>176</v>
      </c>
      <c r="AQ90" s="79">
        <v>0</v>
      </c>
      <c r="AR90" s="79">
        <v>0</v>
      </c>
      <c r="AS90" s="79"/>
      <c r="AT90" s="79"/>
      <c r="AU90" s="79"/>
      <c r="AV90" s="79"/>
      <c r="AW90" s="79"/>
      <c r="AX90" s="79"/>
      <c r="AY90" s="79"/>
      <c r="AZ90" s="79"/>
      <c r="BA90">
        <v>36</v>
      </c>
      <c r="BB90" s="78" t="str">
        <f>REPLACE(INDEX(GroupVertices[Group],MATCH(Edges25[[#This Row],[Vertex 1]],GroupVertices[Vertex],0)),1,1,"")</f>
        <v>5</v>
      </c>
      <c r="BC90" s="78" t="str">
        <f>REPLACE(INDEX(GroupVertices[Group],MATCH(Edges25[[#This Row],[Vertex 2]],GroupVertices[Vertex],0)),1,1,"")</f>
        <v>5</v>
      </c>
      <c r="BD90" s="48"/>
      <c r="BE90" s="49"/>
      <c r="BF90" s="48"/>
      <c r="BG90" s="49"/>
      <c r="BH90" s="48"/>
      <c r="BI90" s="49"/>
      <c r="BJ90" s="48"/>
      <c r="BK90" s="49"/>
      <c r="BL90" s="48"/>
    </row>
    <row r="91" spans="1:64" ht="15">
      <c r="A91" s="64" t="s">
        <v>251</v>
      </c>
      <c r="B91" s="64" t="s">
        <v>259</v>
      </c>
      <c r="C91" s="65"/>
      <c r="D91" s="66"/>
      <c r="E91" s="67"/>
      <c r="F91" s="68"/>
      <c r="G91" s="65"/>
      <c r="H91" s="69"/>
      <c r="I91" s="70"/>
      <c r="J91" s="70"/>
      <c r="K91" s="34" t="s">
        <v>65</v>
      </c>
      <c r="L91" s="77">
        <v>102</v>
      </c>
      <c r="M91" s="77"/>
      <c r="N91" s="72"/>
      <c r="O91" s="79" t="s">
        <v>261</v>
      </c>
      <c r="P91" s="81">
        <v>43745.38835648148</v>
      </c>
      <c r="Q91" s="79" t="s">
        <v>329</v>
      </c>
      <c r="R91" s="83" t="s">
        <v>449</v>
      </c>
      <c r="S91" s="79" t="s">
        <v>528</v>
      </c>
      <c r="T91" s="79" t="s">
        <v>573</v>
      </c>
      <c r="U91" s="83" t="s">
        <v>613</v>
      </c>
      <c r="V91" s="83" t="s">
        <v>613</v>
      </c>
      <c r="W91" s="81">
        <v>43745.38835648148</v>
      </c>
      <c r="X91" s="83" t="s">
        <v>813</v>
      </c>
      <c r="Y91" s="79"/>
      <c r="Z91" s="79"/>
      <c r="AA91" s="85" t="s">
        <v>982</v>
      </c>
      <c r="AB91" s="79"/>
      <c r="AC91" s="79" t="b">
        <v>0</v>
      </c>
      <c r="AD91" s="79">
        <v>0</v>
      </c>
      <c r="AE91" s="85" t="s">
        <v>1066</v>
      </c>
      <c r="AF91" s="79" t="b">
        <v>0</v>
      </c>
      <c r="AG91" s="79" t="s">
        <v>1071</v>
      </c>
      <c r="AH91" s="79"/>
      <c r="AI91" s="85" t="s">
        <v>1066</v>
      </c>
      <c r="AJ91" s="79" t="b">
        <v>0</v>
      </c>
      <c r="AK91" s="79">
        <v>0</v>
      </c>
      <c r="AL91" s="85" t="s">
        <v>1066</v>
      </c>
      <c r="AM91" s="79" t="s">
        <v>1079</v>
      </c>
      <c r="AN91" s="79" t="b">
        <v>0</v>
      </c>
      <c r="AO91" s="85" t="s">
        <v>982</v>
      </c>
      <c r="AP91" s="79" t="s">
        <v>176</v>
      </c>
      <c r="AQ91" s="79">
        <v>0</v>
      </c>
      <c r="AR91" s="79">
        <v>0</v>
      </c>
      <c r="AS91" s="79"/>
      <c r="AT91" s="79"/>
      <c r="AU91" s="79"/>
      <c r="AV91" s="79"/>
      <c r="AW91" s="79"/>
      <c r="AX91" s="79"/>
      <c r="AY91" s="79"/>
      <c r="AZ91" s="79"/>
      <c r="BA91">
        <v>36</v>
      </c>
      <c r="BB91" s="78" t="str">
        <f>REPLACE(INDEX(GroupVertices[Group],MATCH(Edges25[[#This Row],[Vertex 1]],GroupVertices[Vertex],0)),1,1,"")</f>
        <v>5</v>
      </c>
      <c r="BC91" s="78" t="str">
        <f>REPLACE(INDEX(GroupVertices[Group],MATCH(Edges25[[#This Row],[Vertex 2]],GroupVertices[Vertex],0)),1,1,"")</f>
        <v>5</v>
      </c>
      <c r="BD91" s="48"/>
      <c r="BE91" s="49"/>
      <c r="BF91" s="48"/>
      <c r="BG91" s="49"/>
      <c r="BH91" s="48"/>
      <c r="BI91" s="49"/>
      <c r="BJ91" s="48"/>
      <c r="BK91" s="49"/>
      <c r="BL91" s="48"/>
    </row>
    <row r="92" spans="1:64" ht="15">
      <c r="A92" s="64" t="s">
        <v>251</v>
      </c>
      <c r="B92" s="64" t="s">
        <v>259</v>
      </c>
      <c r="C92" s="65"/>
      <c r="D92" s="66"/>
      <c r="E92" s="67"/>
      <c r="F92" s="68"/>
      <c r="G92" s="65"/>
      <c r="H92" s="69"/>
      <c r="I92" s="70"/>
      <c r="J92" s="70"/>
      <c r="K92" s="34" t="s">
        <v>65</v>
      </c>
      <c r="L92" s="77">
        <v>103</v>
      </c>
      <c r="M92" s="77"/>
      <c r="N92" s="72"/>
      <c r="O92" s="79" t="s">
        <v>261</v>
      </c>
      <c r="P92" s="81">
        <v>43745.58158564815</v>
      </c>
      <c r="Q92" s="79" t="s">
        <v>330</v>
      </c>
      <c r="R92" s="83" t="s">
        <v>450</v>
      </c>
      <c r="S92" s="79" t="s">
        <v>528</v>
      </c>
      <c r="T92" s="79" t="s">
        <v>573</v>
      </c>
      <c r="U92" s="83" t="s">
        <v>614</v>
      </c>
      <c r="V92" s="83" t="s">
        <v>614</v>
      </c>
      <c r="W92" s="81">
        <v>43745.58158564815</v>
      </c>
      <c r="X92" s="83" t="s">
        <v>814</v>
      </c>
      <c r="Y92" s="79"/>
      <c r="Z92" s="79"/>
      <c r="AA92" s="85" t="s">
        <v>983</v>
      </c>
      <c r="AB92" s="79"/>
      <c r="AC92" s="79" t="b">
        <v>0</v>
      </c>
      <c r="AD92" s="79">
        <v>0</v>
      </c>
      <c r="AE92" s="85" t="s">
        <v>1066</v>
      </c>
      <c r="AF92" s="79" t="b">
        <v>0</v>
      </c>
      <c r="AG92" s="79" t="s">
        <v>1071</v>
      </c>
      <c r="AH92" s="79"/>
      <c r="AI92" s="85" t="s">
        <v>1066</v>
      </c>
      <c r="AJ92" s="79" t="b">
        <v>0</v>
      </c>
      <c r="AK92" s="79">
        <v>0</v>
      </c>
      <c r="AL92" s="85" t="s">
        <v>1066</v>
      </c>
      <c r="AM92" s="79" t="s">
        <v>1079</v>
      </c>
      <c r="AN92" s="79" t="b">
        <v>0</v>
      </c>
      <c r="AO92" s="85" t="s">
        <v>983</v>
      </c>
      <c r="AP92" s="79" t="s">
        <v>176</v>
      </c>
      <c r="AQ92" s="79">
        <v>0</v>
      </c>
      <c r="AR92" s="79">
        <v>0</v>
      </c>
      <c r="AS92" s="79"/>
      <c r="AT92" s="79"/>
      <c r="AU92" s="79"/>
      <c r="AV92" s="79"/>
      <c r="AW92" s="79"/>
      <c r="AX92" s="79"/>
      <c r="AY92" s="79"/>
      <c r="AZ92" s="79"/>
      <c r="BA92">
        <v>36</v>
      </c>
      <c r="BB92" s="78" t="str">
        <f>REPLACE(INDEX(GroupVertices[Group],MATCH(Edges25[[#This Row],[Vertex 1]],GroupVertices[Vertex],0)),1,1,"")</f>
        <v>5</v>
      </c>
      <c r="BC92" s="78" t="str">
        <f>REPLACE(INDEX(GroupVertices[Group],MATCH(Edges25[[#This Row],[Vertex 2]],GroupVertices[Vertex],0)),1,1,"")</f>
        <v>5</v>
      </c>
      <c r="BD92" s="48"/>
      <c r="BE92" s="49"/>
      <c r="BF92" s="48"/>
      <c r="BG92" s="49"/>
      <c r="BH92" s="48"/>
      <c r="BI92" s="49"/>
      <c r="BJ92" s="48"/>
      <c r="BK92" s="49"/>
      <c r="BL92" s="48"/>
    </row>
    <row r="93" spans="1:64" ht="15">
      <c r="A93" s="64" t="s">
        <v>251</v>
      </c>
      <c r="B93" s="64" t="s">
        <v>259</v>
      </c>
      <c r="C93" s="65"/>
      <c r="D93" s="66"/>
      <c r="E93" s="67"/>
      <c r="F93" s="68"/>
      <c r="G93" s="65"/>
      <c r="H93" s="69"/>
      <c r="I93" s="70"/>
      <c r="J93" s="70"/>
      <c r="K93" s="34" t="s">
        <v>65</v>
      </c>
      <c r="L93" s="77">
        <v>104</v>
      </c>
      <c r="M93" s="77"/>
      <c r="N93" s="72"/>
      <c r="O93" s="79" t="s">
        <v>261</v>
      </c>
      <c r="P93" s="81">
        <v>43746.25346064815</v>
      </c>
      <c r="Q93" s="79" t="s">
        <v>331</v>
      </c>
      <c r="R93" s="83" t="s">
        <v>451</v>
      </c>
      <c r="S93" s="79" t="s">
        <v>528</v>
      </c>
      <c r="T93" s="79" t="s">
        <v>573</v>
      </c>
      <c r="U93" s="83" t="s">
        <v>615</v>
      </c>
      <c r="V93" s="83" t="s">
        <v>615</v>
      </c>
      <c r="W93" s="81">
        <v>43746.25346064815</v>
      </c>
      <c r="X93" s="83" t="s">
        <v>815</v>
      </c>
      <c r="Y93" s="79"/>
      <c r="Z93" s="79"/>
      <c r="AA93" s="85" t="s">
        <v>984</v>
      </c>
      <c r="AB93" s="79"/>
      <c r="AC93" s="79" t="b">
        <v>0</v>
      </c>
      <c r="AD93" s="79">
        <v>0</v>
      </c>
      <c r="AE93" s="85" t="s">
        <v>1066</v>
      </c>
      <c r="AF93" s="79" t="b">
        <v>0</v>
      </c>
      <c r="AG93" s="79" t="s">
        <v>1071</v>
      </c>
      <c r="AH93" s="79"/>
      <c r="AI93" s="85" t="s">
        <v>1066</v>
      </c>
      <c r="AJ93" s="79" t="b">
        <v>0</v>
      </c>
      <c r="AK93" s="79">
        <v>0</v>
      </c>
      <c r="AL93" s="85" t="s">
        <v>1066</v>
      </c>
      <c r="AM93" s="79" t="s">
        <v>1079</v>
      </c>
      <c r="AN93" s="79" t="b">
        <v>0</v>
      </c>
      <c r="AO93" s="85" t="s">
        <v>984</v>
      </c>
      <c r="AP93" s="79" t="s">
        <v>176</v>
      </c>
      <c r="AQ93" s="79">
        <v>0</v>
      </c>
      <c r="AR93" s="79">
        <v>0</v>
      </c>
      <c r="AS93" s="79"/>
      <c r="AT93" s="79"/>
      <c r="AU93" s="79"/>
      <c r="AV93" s="79"/>
      <c r="AW93" s="79"/>
      <c r="AX93" s="79"/>
      <c r="AY93" s="79"/>
      <c r="AZ93" s="79"/>
      <c r="BA93">
        <v>36</v>
      </c>
      <c r="BB93" s="78" t="str">
        <f>REPLACE(INDEX(GroupVertices[Group],MATCH(Edges25[[#This Row],[Vertex 1]],GroupVertices[Vertex],0)),1,1,"")</f>
        <v>5</v>
      </c>
      <c r="BC93" s="78" t="str">
        <f>REPLACE(INDEX(GroupVertices[Group],MATCH(Edges25[[#This Row],[Vertex 2]],GroupVertices[Vertex],0)),1,1,"")</f>
        <v>5</v>
      </c>
      <c r="BD93" s="48"/>
      <c r="BE93" s="49"/>
      <c r="BF93" s="48"/>
      <c r="BG93" s="49"/>
      <c r="BH93" s="48"/>
      <c r="BI93" s="49"/>
      <c r="BJ93" s="48"/>
      <c r="BK93" s="49"/>
      <c r="BL93" s="48"/>
    </row>
    <row r="94" spans="1:64" ht="15">
      <c r="A94" s="64" t="s">
        <v>251</v>
      </c>
      <c r="B94" s="64" t="s">
        <v>259</v>
      </c>
      <c r="C94" s="65"/>
      <c r="D94" s="66"/>
      <c r="E94" s="67"/>
      <c r="F94" s="68"/>
      <c r="G94" s="65"/>
      <c r="H94" s="69"/>
      <c r="I94" s="70"/>
      <c r="J94" s="70"/>
      <c r="K94" s="34" t="s">
        <v>65</v>
      </c>
      <c r="L94" s="77">
        <v>105</v>
      </c>
      <c r="M94" s="77"/>
      <c r="N94" s="72"/>
      <c r="O94" s="79" t="s">
        <v>261</v>
      </c>
      <c r="P94" s="81">
        <v>43746.253958333335</v>
      </c>
      <c r="Q94" s="79" t="s">
        <v>332</v>
      </c>
      <c r="R94" s="83" t="s">
        <v>452</v>
      </c>
      <c r="S94" s="79" t="s">
        <v>528</v>
      </c>
      <c r="T94" s="79" t="s">
        <v>573</v>
      </c>
      <c r="U94" s="83" t="s">
        <v>616</v>
      </c>
      <c r="V94" s="83" t="s">
        <v>616</v>
      </c>
      <c r="W94" s="81">
        <v>43746.253958333335</v>
      </c>
      <c r="X94" s="83" t="s">
        <v>816</v>
      </c>
      <c r="Y94" s="79"/>
      <c r="Z94" s="79"/>
      <c r="AA94" s="85" t="s">
        <v>985</v>
      </c>
      <c r="AB94" s="79"/>
      <c r="AC94" s="79" t="b">
        <v>0</v>
      </c>
      <c r="AD94" s="79">
        <v>0</v>
      </c>
      <c r="AE94" s="85" t="s">
        <v>1066</v>
      </c>
      <c r="AF94" s="79" t="b">
        <v>0</v>
      </c>
      <c r="AG94" s="79" t="s">
        <v>1071</v>
      </c>
      <c r="AH94" s="79"/>
      <c r="AI94" s="85" t="s">
        <v>1066</v>
      </c>
      <c r="AJ94" s="79" t="b">
        <v>0</v>
      </c>
      <c r="AK94" s="79">
        <v>0</v>
      </c>
      <c r="AL94" s="85" t="s">
        <v>1066</v>
      </c>
      <c r="AM94" s="79" t="s">
        <v>1079</v>
      </c>
      <c r="AN94" s="79" t="b">
        <v>0</v>
      </c>
      <c r="AO94" s="85" t="s">
        <v>985</v>
      </c>
      <c r="AP94" s="79" t="s">
        <v>176</v>
      </c>
      <c r="AQ94" s="79">
        <v>0</v>
      </c>
      <c r="AR94" s="79">
        <v>0</v>
      </c>
      <c r="AS94" s="79"/>
      <c r="AT94" s="79"/>
      <c r="AU94" s="79"/>
      <c r="AV94" s="79"/>
      <c r="AW94" s="79"/>
      <c r="AX94" s="79"/>
      <c r="AY94" s="79"/>
      <c r="AZ94" s="79"/>
      <c r="BA94">
        <v>36</v>
      </c>
      <c r="BB94" s="78" t="str">
        <f>REPLACE(INDEX(GroupVertices[Group],MATCH(Edges25[[#This Row],[Vertex 1]],GroupVertices[Vertex],0)),1,1,"")</f>
        <v>5</v>
      </c>
      <c r="BC94" s="78" t="str">
        <f>REPLACE(INDEX(GroupVertices[Group],MATCH(Edges25[[#This Row],[Vertex 2]],GroupVertices[Vertex],0)),1,1,"")</f>
        <v>5</v>
      </c>
      <c r="BD94" s="48"/>
      <c r="BE94" s="49"/>
      <c r="BF94" s="48"/>
      <c r="BG94" s="49"/>
      <c r="BH94" s="48"/>
      <c r="BI94" s="49"/>
      <c r="BJ94" s="48"/>
      <c r="BK94" s="49"/>
      <c r="BL94" s="48"/>
    </row>
    <row r="95" spans="1:64" ht="15">
      <c r="A95" s="64" t="s">
        <v>251</v>
      </c>
      <c r="B95" s="64" t="s">
        <v>259</v>
      </c>
      <c r="C95" s="65"/>
      <c r="D95" s="66"/>
      <c r="E95" s="67"/>
      <c r="F95" s="68"/>
      <c r="G95" s="65"/>
      <c r="H95" s="69"/>
      <c r="I95" s="70"/>
      <c r="J95" s="70"/>
      <c r="K95" s="34" t="s">
        <v>65</v>
      </c>
      <c r="L95" s="77">
        <v>106</v>
      </c>
      <c r="M95" s="77"/>
      <c r="N95" s="72"/>
      <c r="O95" s="79" t="s">
        <v>261</v>
      </c>
      <c r="P95" s="81">
        <v>43746.25466435185</v>
      </c>
      <c r="Q95" s="79" t="s">
        <v>333</v>
      </c>
      <c r="R95" s="83" t="s">
        <v>453</v>
      </c>
      <c r="S95" s="79" t="s">
        <v>528</v>
      </c>
      <c r="T95" s="79" t="s">
        <v>573</v>
      </c>
      <c r="U95" s="83" t="s">
        <v>617</v>
      </c>
      <c r="V95" s="83" t="s">
        <v>617</v>
      </c>
      <c r="W95" s="81">
        <v>43746.25466435185</v>
      </c>
      <c r="X95" s="83" t="s">
        <v>817</v>
      </c>
      <c r="Y95" s="79"/>
      <c r="Z95" s="79"/>
      <c r="AA95" s="85" t="s">
        <v>986</v>
      </c>
      <c r="AB95" s="79"/>
      <c r="AC95" s="79" t="b">
        <v>0</v>
      </c>
      <c r="AD95" s="79">
        <v>1</v>
      </c>
      <c r="AE95" s="85" t="s">
        <v>1066</v>
      </c>
      <c r="AF95" s="79" t="b">
        <v>0</v>
      </c>
      <c r="AG95" s="79" t="s">
        <v>1071</v>
      </c>
      <c r="AH95" s="79"/>
      <c r="AI95" s="85" t="s">
        <v>1066</v>
      </c>
      <c r="AJ95" s="79" t="b">
        <v>0</v>
      </c>
      <c r="AK95" s="79">
        <v>0</v>
      </c>
      <c r="AL95" s="85" t="s">
        <v>1066</v>
      </c>
      <c r="AM95" s="79" t="s">
        <v>1079</v>
      </c>
      <c r="AN95" s="79" t="b">
        <v>0</v>
      </c>
      <c r="AO95" s="85" t="s">
        <v>986</v>
      </c>
      <c r="AP95" s="79" t="s">
        <v>176</v>
      </c>
      <c r="AQ95" s="79">
        <v>0</v>
      </c>
      <c r="AR95" s="79">
        <v>0</v>
      </c>
      <c r="AS95" s="79"/>
      <c r="AT95" s="79"/>
      <c r="AU95" s="79"/>
      <c r="AV95" s="79"/>
      <c r="AW95" s="79"/>
      <c r="AX95" s="79"/>
      <c r="AY95" s="79"/>
      <c r="AZ95" s="79"/>
      <c r="BA95">
        <v>36</v>
      </c>
      <c r="BB95" s="78" t="str">
        <f>REPLACE(INDEX(GroupVertices[Group],MATCH(Edges25[[#This Row],[Vertex 1]],GroupVertices[Vertex],0)),1,1,"")</f>
        <v>5</v>
      </c>
      <c r="BC95" s="78" t="str">
        <f>REPLACE(INDEX(GroupVertices[Group],MATCH(Edges25[[#This Row],[Vertex 2]],GroupVertices[Vertex],0)),1,1,"")</f>
        <v>5</v>
      </c>
      <c r="BD95" s="48"/>
      <c r="BE95" s="49"/>
      <c r="BF95" s="48"/>
      <c r="BG95" s="49"/>
      <c r="BH95" s="48"/>
      <c r="BI95" s="49"/>
      <c r="BJ95" s="48"/>
      <c r="BK95" s="49"/>
      <c r="BL95" s="48"/>
    </row>
    <row r="96" spans="1:64" ht="15">
      <c r="A96" s="64" t="s">
        <v>251</v>
      </c>
      <c r="B96" s="64" t="s">
        <v>259</v>
      </c>
      <c r="C96" s="65"/>
      <c r="D96" s="66"/>
      <c r="E96" s="67"/>
      <c r="F96" s="68"/>
      <c r="G96" s="65"/>
      <c r="H96" s="69"/>
      <c r="I96" s="70"/>
      <c r="J96" s="70"/>
      <c r="K96" s="34" t="s">
        <v>65</v>
      </c>
      <c r="L96" s="77">
        <v>107</v>
      </c>
      <c r="M96" s="77"/>
      <c r="N96" s="72"/>
      <c r="O96" s="79" t="s">
        <v>261</v>
      </c>
      <c r="P96" s="81">
        <v>43746.37688657407</v>
      </c>
      <c r="Q96" s="79" t="s">
        <v>334</v>
      </c>
      <c r="R96" s="83" t="s">
        <v>454</v>
      </c>
      <c r="S96" s="79" t="s">
        <v>528</v>
      </c>
      <c r="T96" s="79" t="s">
        <v>573</v>
      </c>
      <c r="U96" s="83" t="s">
        <v>618</v>
      </c>
      <c r="V96" s="83" t="s">
        <v>618</v>
      </c>
      <c r="W96" s="81">
        <v>43746.37688657407</v>
      </c>
      <c r="X96" s="83" t="s">
        <v>818</v>
      </c>
      <c r="Y96" s="79"/>
      <c r="Z96" s="79"/>
      <c r="AA96" s="85" t="s">
        <v>987</v>
      </c>
      <c r="AB96" s="79"/>
      <c r="AC96" s="79" t="b">
        <v>0</v>
      </c>
      <c r="AD96" s="79">
        <v>1</v>
      </c>
      <c r="AE96" s="85" t="s">
        <v>1066</v>
      </c>
      <c r="AF96" s="79" t="b">
        <v>0</v>
      </c>
      <c r="AG96" s="79" t="s">
        <v>1071</v>
      </c>
      <c r="AH96" s="79"/>
      <c r="AI96" s="85" t="s">
        <v>1066</v>
      </c>
      <c r="AJ96" s="79" t="b">
        <v>0</v>
      </c>
      <c r="AK96" s="79">
        <v>0</v>
      </c>
      <c r="AL96" s="85" t="s">
        <v>1066</v>
      </c>
      <c r="AM96" s="79" t="s">
        <v>1079</v>
      </c>
      <c r="AN96" s="79" t="b">
        <v>0</v>
      </c>
      <c r="AO96" s="85" t="s">
        <v>987</v>
      </c>
      <c r="AP96" s="79" t="s">
        <v>176</v>
      </c>
      <c r="AQ96" s="79">
        <v>0</v>
      </c>
      <c r="AR96" s="79">
        <v>0</v>
      </c>
      <c r="AS96" s="79"/>
      <c r="AT96" s="79"/>
      <c r="AU96" s="79"/>
      <c r="AV96" s="79"/>
      <c r="AW96" s="79"/>
      <c r="AX96" s="79"/>
      <c r="AY96" s="79"/>
      <c r="AZ96" s="79"/>
      <c r="BA96">
        <v>36</v>
      </c>
      <c r="BB96" s="78" t="str">
        <f>REPLACE(INDEX(GroupVertices[Group],MATCH(Edges25[[#This Row],[Vertex 1]],GroupVertices[Vertex],0)),1,1,"")</f>
        <v>5</v>
      </c>
      <c r="BC96" s="78" t="str">
        <f>REPLACE(INDEX(GroupVertices[Group],MATCH(Edges25[[#This Row],[Vertex 2]],GroupVertices[Vertex],0)),1,1,"")</f>
        <v>5</v>
      </c>
      <c r="BD96" s="48"/>
      <c r="BE96" s="49"/>
      <c r="BF96" s="48"/>
      <c r="BG96" s="49"/>
      <c r="BH96" s="48"/>
      <c r="BI96" s="49"/>
      <c r="BJ96" s="48"/>
      <c r="BK96" s="49"/>
      <c r="BL96" s="48"/>
    </row>
    <row r="97" spans="1:64" ht="15">
      <c r="A97" s="64" t="s">
        <v>251</v>
      </c>
      <c r="B97" s="64" t="s">
        <v>259</v>
      </c>
      <c r="C97" s="65"/>
      <c r="D97" s="66"/>
      <c r="E97" s="67"/>
      <c r="F97" s="68"/>
      <c r="G97" s="65"/>
      <c r="H97" s="69"/>
      <c r="I97" s="70"/>
      <c r="J97" s="70"/>
      <c r="K97" s="34" t="s">
        <v>65</v>
      </c>
      <c r="L97" s="77">
        <v>108</v>
      </c>
      <c r="M97" s="77"/>
      <c r="N97" s="72"/>
      <c r="O97" s="79" t="s">
        <v>261</v>
      </c>
      <c r="P97" s="81">
        <v>43746.579513888886</v>
      </c>
      <c r="Q97" s="79" t="s">
        <v>335</v>
      </c>
      <c r="R97" s="83" t="s">
        <v>455</v>
      </c>
      <c r="S97" s="79" t="s">
        <v>528</v>
      </c>
      <c r="T97" s="79" t="s">
        <v>573</v>
      </c>
      <c r="U97" s="83" t="s">
        <v>619</v>
      </c>
      <c r="V97" s="83" t="s">
        <v>619</v>
      </c>
      <c r="W97" s="81">
        <v>43746.579513888886</v>
      </c>
      <c r="X97" s="83" t="s">
        <v>819</v>
      </c>
      <c r="Y97" s="79"/>
      <c r="Z97" s="79"/>
      <c r="AA97" s="85" t="s">
        <v>988</v>
      </c>
      <c r="AB97" s="79"/>
      <c r="AC97" s="79" t="b">
        <v>0</v>
      </c>
      <c r="AD97" s="79">
        <v>0</v>
      </c>
      <c r="AE97" s="85" t="s">
        <v>1066</v>
      </c>
      <c r="AF97" s="79" t="b">
        <v>0</v>
      </c>
      <c r="AG97" s="79" t="s">
        <v>1071</v>
      </c>
      <c r="AH97" s="79"/>
      <c r="AI97" s="85" t="s">
        <v>1066</v>
      </c>
      <c r="AJ97" s="79" t="b">
        <v>0</v>
      </c>
      <c r="AK97" s="79">
        <v>0</v>
      </c>
      <c r="AL97" s="85" t="s">
        <v>1066</v>
      </c>
      <c r="AM97" s="79" t="s">
        <v>1079</v>
      </c>
      <c r="AN97" s="79" t="b">
        <v>0</v>
      </c>
      <c r="AO97" s="85" t="s">
        <v>988</v>
      </c>
      <c r="AP97" s="79" t="s">
        <v>176</v>
      </c>
      <c r="AQ97" s="79">
        <v>0</v>
      </c>
      <c r="AR97" s="79">
        <v>0</v>
      </c>
      <c r="AS97" s="79"/>
      <c r="AT97" s="79"/>
      <c r="AU97" s="79"/>
      <c r="AV97" s="79"/>
      <c r="AW97" s="79"/>
      <c r="AX97" s="79"/>
      <c r="AY97" s="79"/>
      <c r="AZ97" s="79"/>
      <c r="BA97">
        <v>36</v>
      </c>
      <c r="BB97" s="78" t="str">
        <f>REPLACE(INDEX(GroupVertices[Group],MATCH(Edges25[[#This Row],[Vertex 1]],GroupVertices[Vertex],0)),1,1,"")</f>
        <v>5</v>
      </c>
      <c r="BC97" s="78" t="str">
        <f>REPLACE(INDEX(GroupVertices[Group],MATCH(Edges25[[#This Row],[Vertex 2]],GroupVertices[Vertex],0)),1,1,"")</f>
        <v>5</v>
      </c>
      <c r="BD97" s="48"/>
      <c r="BE97" s="49"/>
      <c r="BF97" s="48"/>
      <c r="BG97" s="49"/>
      <c r="BH97" s="48"/>
      <c r="BI97" s="49"/>
      <c r="BJ97" s="48"/>
      <c r="BK97" s="49"/>
      <c r="BL97" s="48"/>
    </row>
    <row r="98" spans="1:64" ht="15">
      <c r="A98" s="64" t="s">
        <v>251</v>
      </c>
      <c r="B98" s="64" t="s">
        <v>259</v>
      </c>
      <c r="C98" s="65"/>
      <c r="D98" s="66"/>
      <c r="E98" s="67"/>
      <c r="F98" s="68"/>
      <c r="G98" s="65"/>
      <c r="H98" s="69"/>
      <c r="I98" s="70"/>
      <c r="J98" s="70"/>
      <c r="K98" s="34" t="s">
        <v>65</v>
      </c>
      <c r="L98" s="77">
        <v>109</v>
      </c>
      <c r="M98" s="77"/>
      <c r="N98" s="72"/>
      <c r="O98" s="79" t="s">
        <v>261</v>
      </c>
      <c r="P98" s="81">
        <v>43746.580358796295</v>
      </c>
      <c r="Q98" s="79" t="s">
        <v>336</v>
      </c>
      <c r="R98" s="83" t="s">
        <v>456</v>
      </c>
      <c r="S98" s="79" t="s">
        <v>528</v>
      </c>
      <c r="T98" s="79" t="s">
        <v>573</v>
      </c>
      <c r="U98" s="83" t="s">
        <v>620</v>
      </c>
      <c r="V98" s="83" t="s">
        <v>620</v>
      </c>
      <c r="W98" s="81">
        <v>43746.580358796295</v>
      </c>
      <c r="X98" s="83" t="s">
        <v>820</v>
      </c>
      <c r="Y98" s="79"/>
      <c r="Z98" s="79"/>
      <c r="AA98" s="85" t="s">
        <v>989</v>
      </c>
      <c r="AB98" s="79"/>
      <c r="AC98" s="79" t="b">
        <v>0</v>
      </c>
      <c r="AD98" s="79">
        <v>0</v>
      </c>
      <c r="AE98" s="85" t="s">
        <v>1066</v>
      </c>
      <c r="AF98" s="79" t="b">
        <v>0</v>
      </c>
      <c r="AG98" s="79" t="s">
        <v>1071</v>
      </c>
      <c r="AH98" s="79"/>
      <c r="AI98" s="85" t="s">
        <v>1066</v>
      </c>
      <c r="AJ98" s="79" t="b">
        <v>0</v>
      </c>
      <c r="AK98" s="79">
        <v>0</v>
      </c>
      <c r="AL98" s="85" t="s">
        <v>1066</v>
      </c>
      <c r="AM98" s="79" t="s">
        <v>1079</v>
      </c>
      <c r="AN98" s="79" t="b">
        <v>0</v>
      </c>
      <c r="AO98" s="85" t="s">
        <v>989</v>
      </c>
      <c r="AP98" s="79" t="s">
        <v>176</v>
      </c>
      <c r="AQ98" s="79">
        <v>0</v>
      </c>
      <c r="AR98" s="79">
        <v>0</v>
      </c>
      <c r="AS98" s="79"/>
      <c r="AT98" s="79"/>
      <c r="AU98" s="79"/>
      <c r="AV98" s="79"/>
      <c r="AW98" s="79"/>
      <c r="AX98" s="79"/>
      <c r="AY98" s="79"/>
      <c r="AZ98" s="79"/>
      <c r="BA98">
        <v>36</v>
      </c>
      <c r="BB98" s="78" t="str">
        <f>REPLACE(INDEX(GroupVertices[Group],MATCH(Edges25[[#This Row],[Vertex 1]],GroupVertices[Vertex],0)),1,1,"")</f>
        <v>5</v>
      </c>
      <c r="BC98" s="78" t="str">
        <f>REPLACE(INDEX(GroupVertices[Group],MATCH(Edges25[[#This Row],[Vertex 2]],GroupVertices[Vertex],0)),1,1,"")</f>
        <v>5</v>
      </c>
      <c r="BD98" s="48"/>
      <c r="BE98" s="49"/>
      <c r="BF98" s="48"/>
      <c r="BG98" s="49"/>
      <c r="BH98" s="48"/>
      <c r="BI98" s="49"/>
      <c r="BJ98" s="48"/>
      <c r="BK98" s="49"/>
      <c r="BL98" s="48"/>
    </row>
    <row r="99" spans="1:64" ht="15">
      <c r="A99" s="64" t="s">
        <v>251</v>
      </c>
      <c r="B99" s="64" t="s">
        <v>259</v>
      </c>
      <c r="C99" s="65"/>
      <c r="D99" s="66"/>
      <c r="E99" s="67"/>
      <c r="F99" s="68"/>
      <c r="G99" s="65"/>
      <c r="H99" s="69"/>
      <c r="I99" s="70"/>
      <c r="J99" s="70"/>
      <c r="K99" s="34" t="s">
        <v>65</v>
      </c>
      <c r="L99" s="77">
        <v>110</v>
      </c>
      <c r="M99" s="77"/>
      <c r="N99" s="72"/>
      <c r="O99" s="79" t="s">
        <v>261</v>
      </c>
      <c r="P99" s="81">
        <v>43746.58175925926</v>
      </c>
      <c r="Q99" s="79" t="s">
        <v>337</v>
      </c>
      <c r="R99" s="83" t="s">
        <v>457</v>
      </c>
      <c r="S99" s="79" t="s">
        <v>528</v>
      </c>
      <c r="T99" s="79" t="s">
        <v>573</v>
      </c>
      <c r="U99" s="83" t="s">
        <v>621</v>
      </c>
      <c r="V99" s="83" t="s">
        <v>621</v>
      </c>
      <c r="W99" s="81">
        <v>43746.58175925926</v>
      </c>
      <c r="X99" s="83" t="s">
        <v>821</v>
      </c>
      <c r="Y99" s="79"/>
      <c r="Z99" s="79"/>
      <c r="AA99" s="85" t="s">
        <v>990</v>
      </c>
      <c r="AB99" s="79"/>
      <c r="AC99" s="79" t="b">
        <v>0</v>
      </c>
      <c r="AD99" s="79">
        <v>0</v>
      </c>
      <c r="AE99" s="85" t="s">
        <v>1066</v>
      </c>
      <c r="AF99" s="79" t="b">
        <v>0</v>
      </c>
      <c r="AG99" s="79" t="s">
        <v>1071</v>
      </c>
      <c r="AH99" s="79"/>
      <c r="AI99" s="85" t="s">
        <v>1066</v>
      </c>
      <c r="AJ99" s="79" t="b">
        <v>0</v>
      </c>
      <c r="AK99" s="79">
        <v>0</v>
      </c>
      <c r="AL99" s="85" t="s">
        <v>1066</v>
      </c>
      <c r="AM99" s="79" t="s">
        <v>1079</v>
      </c>
      <c r="AN99" s="79" t="b">
        <v>0</v>
      </c>
      <c r="AO99" s="85" t="s">
        <v>990</v>
      </c>
      <c r="AP99" s="79" t="s">
        <v>176</v>
      </c>
      <c r="AQ99" s="79">
        <v>0</v>
      </c>
      <c r="AR99" s="79">
        <v>0</v>
      </c>
      <c r="AS99" s="79"/>
      <c r="AT99" s="79"/>
      <c r="AU99" s="79"/>
      <c r="AV99" s="79"/>
      <c r="AW99" s="79"/>
      <c r="AX99" s="79"/>
      <c r="AY99" s="79"/>
      <c r="AZ99" s="79"/>
      <c r="BA99">
        <v>36</v>
      </c>
      <c r="BB99" s="78" t="str">
        <f>REPLACE(INDEX(GroupVertices[Group],MATCH(Edges25[[#This Row],[Vertex 1]],GroupVertices[Vertex],0)),1,1,"")</f>
        <v>5</v>
      </c>
      <c r="BC99" s="78" t="str">
        <f>REPLACE(INDEX(GroupVertices[Group],MATCH(Edges25[[#This Row],[Vertex 2]],GroupVertices[Vertex],0)),1,1,"")</f>
        <v>5</v>
      </c>
      <c r="BD99" s="48"/>
      <c r="BE99" s="49"/>
      <c r="BF99" s="48"/>
      <c r="BG99" s="49"/>
      <c r="BH99" s="48"/>
      <c r="BI99" s="49"/>
      <c r="BJ99" s="48"/>
      <c r="BK99" s="49"/>
      <c r="BL99" s="48"/>
    </row>
    <row r="100" spans="1:64" ht="15">
      <c r="A100" s="64" t="s">
        <v>251</v>
      </c>
      <c r="B100" s="64" t="s">
        <v>259</v>
      </c>
      <c r="C100" s="65"/>
      <c r="D100" s="66"/>
      <c r="E100" s="67"/>
      <c r="F100" s="68"/>
      <c r="G100" s="65"/>
      <c r="H100" s="69"/>
      <c r="I100" s="70"/>
      <c r="J100" s="70"/>
      <c r="K100" s="34" t="s">
        <v>65</v>
      </c>
      <c r="L100" s="77">
        <v>111</v>
      </c>
      <c r="M100" s="77"/>
      <c r="N100" s="72"/>
      <c r="O100" s="79" t="s">
        <v>261</v>
      </c>
      <c r="P100" s="81">
        <v>43746.582395833335</v>
      </c>
      <c r="Q100" s="79" t="s">
        <v>338</v>
      </c>
      <c r="R100" s="83" t="s">
        <v>458</v>
      </c>
      <c r="S100" s="79" t="s">
        <v>528</v>
      </c>
      <c r="T100" s="79" t="s">
        <v>573</v>
      </c>
      <c r="U100" s="83" t="s">
        <v>622</v>
      </c>
      <c r="V100" s="83" t="s">
        <v>622</v>
      </c>
      <c r="W100" s="81">
        <v>43746.582395833335</v>
      </c>
      <c r="X100" s="83" t="s">
        <v>822</v>
      </c>
      <c r="Y100" s="79"/>
      <c r="Z100" s="79"/>
      <c r="AA100" s="85" t="s">
        <v>991</v>
      </c>
      <c r="AB100" s="79"/>
      <c r="AC100" s="79" t="b">
        <v>0</v>
      </c>
      <c r="AD100" s="79">
        <v>0</v>
      </c>
      <c r="AE100" s="85" t="s">
        <v>1066</v>
      </c>
      <c r="AF100" s="79" t="b">
        <v>0</v>
      </c>
      <c r="AG100" s="79" t="s">
        <v>1071</v>
      </c>
      <c r="AH100" s="79"/>
      <c r="AI100" s="85" t="s">
        <v>1066</v>
      </c>
      <c r="AJ100" s="79" t="b">
        <v>0</v>
      </c>
      <c r="AK100" s="79">
        <v>0</v>
      </c>
      <c r="AL100" s="85" t="s">
        <v>1066</v>
      </c>
      <c r="AM100" s="79" t="s">
        <v>1079</v>
      </c>
      <c r="AN100" s="79" t="b">
        <v>0</v>
      </c>
      <c r="AO100" s="85" t="s">
        <v>991</v>
      </c>
      <c r="AP100" s="79" t="s">
        <v>176</v>
      </c>
      <c r="AQ100" s="79">
        <v>0</v>
      </c>
      <c r="AR100" s="79">
        <v>0</v>
      </c>
      <c r="AS100" s="79"/>
      <c r="AT100" s="79"/>
      <c r="AU100" s="79"/>
      <c r="AV100" s="79"/>
      <c r="AW100" s="79"/>
      <c r="AX100" s="79"/>
      <c r="AY100" s="79"/>
      <c r="AZ100" s="79"/>
      <c r="BA100">
        <v>36</v>
      </c>
      <c r="BB100" s="78" t="str">
        <f>REPLACE(INDEX(GroupVertices[Group],MATCH(Edges25[[#This Row],[Vertex 1]],GroupVertices[Vertex],0)),1,1,"")</f>
        <v>5</v>
      </c>
      <c r="BC100" s="78" t="str">
        <f>REPLACE(INDEX(GroupVertices[Group],MATCH(Edges25[[#This Row],[Vertex 2]],GroupVertices[Vertex],0)),1,1,"")</f>
        <v>5</v>
      </c>
      <c r="BD100" s="48"/>
      <c r="BE100" s="49"/>
      <c r="BF100" s="48"/>
      <c r="BG100" s="49"/>
      <c r="BH100" s="48"/>
      <c r="BI100" s="49"/>
      <c r="BJ100" s="48"/>
      <c r="BK100" s="49"/>
      <c r="BL100" s="48"/>
    </row>
    <row r="101" spans="1:64" ht="15">
      <c r="A101" s="64" t="s">
        <v>251</v>
      </c>
      <c r="B101" s="64" t="s">
        <v>259</v>
      </c>
      <c r="C101" s="65"/>
      <c r="D101" s="66"/>
      <c r="E101" s="67"/>
      <c r="F101" s="68"/>
      <c r="G101" s="65"/>
      <c r="H101" s="69"/>
      <c r="I101" s="70"/>
      <c r="J101" s="70"/>
      <c r="K101" s="34" t="s">
        <v>65</v>
      </c>
      <c r="L101" s="77">
        <v>112</v>
      </c>
      <c r="M101" s="77"/>
      <c r="N101" s="72"/>
      <c r="O101" s="79" t="s">
        <v>261</v>
      </c>
      <c r="P101" s="81">
        <v>43746.582870370374</v>
      </c>
      <c r="Q101" s="79" t="s">
        <v>339</v>
      </c>
      <c r="R101" s="83" t="s">
        <v>459</v>
      </c>
      <c r="S101" s="79" t="s">
        <v>528</v>
      </c>
      <c r="T101" s="79" t="s">
        <v>573</v>
      </c>
      <c r="U101" s="83" t="s">
        <v>623</v>
      </c>
      <c r="V101" s="83" t="s">
        <v>623</v>
      </c>
      <c r="W101" s="81">
        <v>43746.582870370374</v>
      </c>
      <c r="X101" s="83" t="s">
        <v>823</v>
      </c>
      <c r="Y101" s="79"/>
      <c r="Z101" s="79"/>
      <c r="AA101" s="85" t="s">
        <v>992</v>
      </c>
      <c r="AB101" s="79"/>
      <c r="AC101" s="79" t="b">
        <v>0</v>
      </c>
      <c r="AD101" s="79">
        <v>0</v>
      </c>
      <c r="AE101" s="85" t="s">
        <v>1066</v>
      </c>
      <c r="AF101" s="79" t="b">
        <v>0</v>
      </c>
      <c r="AG101" s="79" t="s">
        <v>1071</v>
      </c>
      <c r="AH101" s="79"/>
      <c r="AI101" s="85" t="s">
        <v>1066</v>
      </c>
      <c r="AJ101" s="79" t="b">
        <v>0</v>
      </c>
      <c r="AK101" s="79">
        <v>0</v>
      </c>
      <c r="AL101" s="85" t="s">
        <v>1066</v>
      </c>
      <c r="AM101" s="79" t="s">
        <v>1079</v>
      </c>
      <c r="AN101" s="79" t="b">
        <v>0</v>
      </c>
      <c r="AO101" s="85" t="s">
        <v>992</v>
      </c>
      <c r="AP101" s="79" t="s">
        <v>176</v>
      </c>
      <c r="AQ101" s="79">
        <v>0</v>
      </c>
      <c r="AR101" s="79">
        <v>0</v>
      </c>
      <c r="AS101" s="79"/>
      <c r="AT101" s="79"/>
      <c r="AU101" s="79"/>
      <c r="AV101" s="79"/>
      <c r="AW101" s="79"/>
      <c r="AX101" s="79"/>
      <c r="AY101" s="79"/>
      <c r="AZ101" s="79"/>
      <c r="BA101">
        <v>36</v>
      </c>
      <c r="BB101" s="78" t="str">
        <f>REPLACE(INDEX(GroupVertices[Group],MATCH(Edges25[[#This Row],[Vertex 1]],GroupVertices[Vertex],0)),1,1,"")</f>
        <v>5</v>
      </c>
      <c r="BC101" s="78" t="str">
        <f>REPLACE(INDEX(GroupVertices[Group],MATCH(Edges25[[#This Row],[Vertex 2]],GroupVertices[Vertex],0)),1,1,"")</f>
        <v>5</v>
      </c>
      <c r="BD101" s="48"/>
      <c r="BE101" s="49"/>
      <c r="BF101" s="48"/>
      <c r="BG101" s="49"/>
      <c r="BH101" s="48"/>
      <c r="BI101" s="49"/>
      <c r="BJ101" s="48"/>
      <c r="BK101" s="49"/>
      <c r="BL101" s="48"/>
    </row>
    <row r="102" spans="1:64" ht="15">
      <c r="A102" s="64" t="s">
        <v>251</v>
      </c>
      <c r="B102" s="64" t="s">
        <v>259</v>
      </c>
      <c r="C102" s="65"/>
      <c r="D102" s="66"/>
      <c r="E102" s="67"/>
      <c r="F102" s="68"/>
      <c r="G102" s="65"/>
      <c r="H102" s="69"/>
      <c r="I102" s="70"/>
      <c r="J102" s="70"/>
      <c r="K102" s="34" t="s">
        <v>65</v>
      </c>
      <c r="L102" s="77">
        <v>113</v>
      </c>
      <c r="M102" s="77"/>
      <c r="N102" s="72"/>
      <c r="O102" s="79" t="s">
        <v>261</v>
      </c>
      <c r="P102" s="81">
        <v>43746.58356481481</v>
      </c>
      <c r="Q102" s="79" t="s">
        <v>340</v>
      </c>
      <c r="R102" s="83" t="s">
        <v>460</v>
      </c>
      <c r="S102" s="79" t="s">
        <v>528</v>
      </c>
      <c r="T102" s="79" t="s">
        <v>573</v>
      </c>
      <c r="U102" s="83" t="s">
        <v>624</v>
      </c>
      <c r="V102" s="83" t="s">
        <v>624</v>
      </c>
      <c r="W102" s="81">
        <v>43746.58356481481</v>
      </c>
      <c r="X102" s="83" t="s">
        <v>824</v>
      </c>
      <c r="Y102" s="79"/>
      <c r="Z102" s="79"/>
      <c r="AA102" s="85" t="s">
        <v>993</v>
      </c>
      <c r="AB102" s="79"/>
      <c r="AC102" s="79" t="b">
        <v>0</v>
      </c>
      <c r="AD102" s="79">
        <v>0</v>
      </c>
      <c r="AE102" s="85" t="s">
        <v>1066</v>
      </c>
      <c r="AF102" s="79" t="b">
        <v>0</v>
      </c>
      <c r="AG102" s="79" t="s">
        <v>1071</v>
      </c>
      <c r="AH102" s="79"/>
      <c r="AI102" s="85" t="s">
        <v>1066</v>
      </c>
      <c r="AJ102" s="79" t="b">
        <v>0</v>
      </c>
      <c r="AK102" s="79">
        <v>0</v>
      </c>
      <c r="AL102" s="85" t="s">
        <v>1066</v>
      </c>
      <c r="AM102" s="79" t="s">
        <v>1079</v>
      </c>
      <c r="AN102" s="79" t="b">
        <v>0</v>
      </c>
      <c r="AO102" s="85" t="s">
        <v>993</v>
      </c>
      <c r="AP102" s="79" t="s">
        <v>176</v>
      </c>
      <c r="AQ102" s="79">
        <v>0</v>
      </c>
      <c r="AR102" s="79">
        <v>0</v>
      </c>
      <c r="AS102" s="79"/>
      <c r="AT102" s="79"/>
      <c r="AU102" s="79"/>
      <c r="AV102" s="79"/>
      <c r="AW102" s="79"/>
      <c r="AX102" s="79"/>
      <c r="AY102" s="79"/>
      <c r="AZ102" s="79"/>
      <c r="BA102">
        <v>36</v>
      </c>
      <c r="BB102" s="78" t="str">
        <f>REPLACE(INDEX(GroupVertices[Group],MATCH(Edges25[[#This Row],[Vertex 1]],GroupVertices[Vertex],0)),1,1,"")</f>
        <v>5</v>
      </c>
      <c r="BC102" s="78" t="str">
        <f>REPLACE(INDEX(GroupVertices[Group],MATCH(Edges25[[#This Row],[Vertex 2]],GroupVertices[Vertex],0)),1,1,"")</f>
        <v>5</v>
      </c>
      <c r="BD102" s="48"/>
      <c r="BE102" s="49"/>
      <c r="BF102" s="48"/>
      <c r="BG102" s="49"/>
      <c r="BH102" s="48"/>
      <c r="BI102" s="49"/>
      <c r="BJ102" s="48"/>
      <c r="BK102" s="49"/>
      <c r="BL102" s="48"/>
    </row>
    <row r="103" spans="1:64" ht="15">
      <c r="A103" s="64" t="s">
        <v>251</v>
      </c>
      <c r="B103" s="64" t="s">
        <v>251</v>
      </c>
      <c r="C103" s="65"/>
      <c r="D103" s="66"/>
      <c r="E103" s="67"/>
      <c r="F103" s="68"/>
      <c r="G103" s="65"/>
      <c r="H103" s="69"/>
      <c r="I103" s="70"/>
      <c r="J103" s="70"/>
      <c r="K103" s="34" t="s">
        <v>65</v>
      </c>
      <c r="L103" s="77">
        <v>150</v>
      </c>
      <c r="M103" s="77"/>
      <c r="N103" s="72"/>
      <c r="O103" s="79" t="s">
        <v>176</v>
      </c>
      <c r="P103" s="81">
        <v>43733.37861111111</v>
      </c>
      <c r="Q103" s="79" t="s">
        <v>341</v>
      </c>
      <c r="R103" s="83" t="s">
        <v>461</v>
      </c>
      <c r="S103" s="79" t="s">
        <v>528</v>
      </c>
      <c r="T103" s="79" t="s">
        <v>573</v>
      </c>
      <c r="U103" s="83" t="s">
        <v>625</v>
      </c>
      <c r="V103" s="83" t="s">
        <v>625</v>
      </c>
      <c r="W103" s="81">
        <v>43733.37861111111</v>
      </c>
      <c r="X103" s="83" t="s">
        <v>825</v>
      </c>
      <c r="Y103" s="79"/>
      <c r="Z103" s="79"/>
      <c r="AA103" s="85" t="s">
        <v>994</v>
      </c>
      <c r="AB103" s="79"/>
      <c r="AC103" s="79" t="b">
        <v>0</v>
      </c>
      <c r="AD103" s="79">
        <v>0</v>
      </c>
      <c r="AE103" s="85" t="s">
        <v>1066</v>
      </c>
      <c r="AF103" s="79" t="b">
        <v>0</v>
      </c>
      <c r="AG103" s="79" t="s">
        <v>1071</v>
      </c>
      <c r="AH103" s="79"/>
      <c r="AI103" s="85" t="s">
        <v>1066</v>
      </c>
      <c r="AJ103" s="79" t="b">
        <v>0</v>
      </c>
      <c r="AK103" s="79">
        <v>0</v>
      </c>
      <c r="AL103" s="85" t="s">
        <v>1066</v>
      </c>
      <c r="AM103" s="79" t="s">
        <v>1079</v>
      </c>
      <c r="AN103" s="79" t="b">
        <v>0</v>
      </c>
      <c r="AO103" s="85" t="s">
        <v>994</v>
      </c>
      <c r="AP103" s="79" t="s">
        <v>176</v>
      </c>
      <c r="AQ103" s="79">
        <v>0</v>
      </c>
      <c r="AR103" s="79">
        <v>0</v>
      </c>
      <c r="AS103" s="79"/>
      <c r="AT103" s="79"/>
      <c r="AU103" s="79"/>
      <c r="AV103" s="79"/>
      <c r="AW103" s="79"/>
      <c r="AX103" s="79"/>
      <c r="AY103" s="79"/>
      <c r="AZ103" s="79"/>
      <c r="BA103">
        <v>69</v>
      </c>
      <c r="BB103" s="78" t="str">
        <f>REPLACE(INDEX(GroupVertices[Group],MATCH(Edges25[[#This Row],[Vertex 1]],GroupVertices[Vertex],0)),1,1,"")</f>
        <v>5</v>
      </c>
      <c r="BC103" s="78" t="str">
        <f>REPLACE(INDEX(GroupVertices[Group],MATCH(Edges25[[#This Row],[Vertex 2]],GroupVertices[Vertex],0)),1,1,"")</f>
        <v>5</v>
      </c>
      <c r="BD103" s="48">
        <v>0</v>
      </c>
      <c r="BE103" s="49">
        <v>0</v>
      </c>
      <c r="BF103" s="48">
        <v>0</v>
      </c>
      <c r="BG103" s="49">
        <v>0</v>
      </c>
      <c r="BH103" s="48">
        <v>0</v>
      </c>
      <c r="BI103" s="49">
        <v>0</v>
      </c>
      <c r="BJ103" s="48">
        <v>12</v>
      </c>
      <c r="BK103" s="49">
        <v>100</v>
      </c>
      <c r="BL103" s="48">
        <v>12</v>
      </c>
    </row>
    <row r="104" spans="1:64" ht="15">
      <c r="A104" s="64" t="s">
        <v>251</v>
      </c>
      <c r="B104" s="64" t="s">
        <v>251</v>
      </c>
      <c r="C104" s="65"/>
      <c r="D104" s="66"/>
      <c r="E104" s="67"/>
      <c r="F104" s="68"/>
      <c r="G104" s="65"/>
      <c r="H104" s="69"/>
      <c r="I104" s="70"/>
      <c r="J104" s="70"/>
      <c r="K104" s="34" t="s">
        <v>65</v>
      </c>
      <c r="L104" s="77">
        <v>151</v>
      </c>
      <c r="M104" s="77"/>
      <c r="N104" s="72"/>
      <c r="O104" s="79" t="s">
        <v>176</v>
      </c>
      <c r="P104" s="81">
        <v>43733.37899305556</v>
      </c>
      <c r="Q104" s="79" t="s">
        <v>342</v>
      </c>
      <c r="R104" s="83" t="s">
        <v>462</v>
      </c>
      <c r="S104" s="79" t="s">
        <v>528</v>
      </c>
      <c r="T104" s="79" t="s">
        <v>573</v>
      </c>
      <c r="U104" s="83" t="s">
        <v>626</v>
      </c>
      <c r="V104" s="83" t="s">
        <v>626</v>
      </c>
      <c r="W104" s="81">
        <v>43733.37899305556</v>
      </c>
      <c r="X104" s="83" t="s">
        <v>826</v>
      </c>
      <c r="Y104" s="79"/>
      <c r="Z104" s="79"/>
      <c r="AA104" s="85" t="s">
        <v>995</v>
      </c>
      <c r="AB104" s="79"/>
      <c r="AC104" s="79" t="b">
        <v>0</v>
      </c>
      <c r="AD104" s="79">
        <v>0</v>
      </c>
      <c r="AE104" s="85" t="s">
        <v>1066</v>
      </c>
      <c r="AF104" s="79" t="b">
        <v>0</v>
      </c>
      <c r="AG104" s="79" t="s">
        <v>1071</v>
      </c>
      <c r="AH104" s="79"/>
      <c r="AI104" s="85" t="s">
        <v>1066</v>
      </c>
      <c r="AJ104" s="79" t="b">
        <v>0</v>
      </c>
      <c r="AK104" s="79">
        <v>0</v>
      </c>
      <c r="AL104" s="85" t="s">
        <v>1066</v>
      </c>
      <c r="AM104" s="79" t="s">
        <v>1079</v>
      </c>
      <c r="AN104" s="79" t="b">
        <v>0</v>
      </c>
      <c r="AO104" s="85" t="s">
        <v>995</v>
      </c>
      <c r="AP104" s="79" t="s">
        <v>176</v>
      </c>
      <c r="AQ104" s="79">
        <v>0</v>
      </c>
      <c r="AR104" s="79">
        <v>0</v>
      </c>
      <c r="AS104" s="79"/>
      <c r="AT104" s="79"/>
      <c r="AU104" s="79"/>
      <c r="AV104" s="79"/>
      <c r="AW104" s="79"/>
      <c r="AX104" s="79"/>
      <c r="AY104" s="79"/>
      <c r="AZ104" s="79"/>
      <c r="BA104">
        <v>69</v>
      </c>
      <c r="BB104" s="78" t="str">
        <f>REPLACE(INDEX(GroupVertices[Group],MATCH(Edges25[[#This Row],[Vertex 1]],GroupVertices[Vertex],0)),1,1,"")</f>
        <v>5</v>
      </c>
      <c r="BC104" s="78" t="str">
        <f>REPLACE(INDEX(GroupVertices[Group],MATCH(Edges25[[#This Row],[Vertex 2]],GroupVertices[Vertex],0)),1,1,"")</f>
        <v>5</v>
      </c>
      <c r="BD104" s="48">
        <v>0</v>
      </c>
      <c r="BE104" s="49">
        <v>0</v>
      </c>
      <c r="BF104" s="48">
        <v>0</v>
      </c>
      <c r="BG104" s="49">
        <v>0</v>
      </c>
      <c r="BH104" s="48">
        <v>0</v>
      </c>
      <c r="BI104" s="49">
        <v>0</v>
      </c>
      <c r="BJ104" s="48">
        <v>20</v>
      </c>
      <c r="BK104" s="49">
        <v>100</v>
      </c>
      <c r="BL104" s="48">
        <v>20</v>
      </c>
    </row>
    <row r="105" spans="1:64" ht="15">
      <c r="A105" s="64" t="s">
        <v>251</v>
      </c>
      <c r="B105" s="64" t="s">
        <v>251</v>
      </c>
      <c r="C105" s="65"/>
      <c r="D105" s="66"/>
      <c r="E105" s="67"/>
      <c r="F105" s="68"/>
      <c r="G105" s="65"/>
      <c r="H105" s="69"/>
      <c r="I105" s="70"/>
      <c r="J105" s="70"/>
      <c r="K105" s="34" t="s">
        <v>65</v>
      </c>
      <c r="L105" s="77">
        <v>152</v>
      </c>
      <c r="M105" s="77"/>
      <c r="N105" s="72"/>
      <c r="O105" s="79" t="s">
        <v>176</v>
      </c>
      <c r="P105" s="81">
        <v>43733.37923611111</v>
      </c>
      <c r="Q105" s="79" t="s">
        <v>343</v>
      </c>
      <c r="R105" s="83" t="s">
        <v>463</v>
      </c>
      <c r="S105" s="79" t="s">
        <v>528</v>
      </c>
      <c r="T105" s="79" t="s">
        <v>573</v>
      </c>
      <c r="U105" s="83" t="s">
        <v>627</v>
      </c>
      <c r="V105" s="83" t="s">
        <v>627</v>
      </c>
      <c r="W105" s="81">
        <v>43733.37923611111</v>
      </c>
      <c r="X105" s="83" t="s">
        <v>827</v>
      </c>
      <c r="Y105" s="79"/>
      <c r="Z105" s="79"/>
      <c r="AA105" s="85" t="s">
        <v>996</v>
      </c>
      <c r="AB105" s="79"/>
      <c r="AC105" s="79" t="b">
        <v>0</v>
      </c>
      <c r="AD105" s="79">
        <v>0</v>
      </c>
      <c r="AE105" s="85" t="s">
        <v>1066</v>
      </c>
      <c r="AF105" s="79" t="b">
        <v>0</v>
      </c>
      <c r="AG105" s="79" t="s">
        <v>1071</v>
      </c>
      <c r="AH105" s="79"/>
      <c r="AI105" s="85" t="s">
        <v>1066</v>
      </c>
      <c r="AJ105" s="79" t="b">
        <v>0</v>
      </c>
      <c r="AK105" s="79">
        <v>0</v>
      </c>
      <c r="AL105" s="85" t="s">
        <v>1066</v>
      </c>
      <c r="AM105" s="79" t="s">
        <v>1079</v>
      </c>
      <c r="AN105" s="79" t="b">
        <v>0</v>
      </c>
      <c r="AO105" s="85" t="s">
        <v>996</v>
      </c>
      <c r="AP105" s="79" t="s">
        <v>176</v>
      </c>
      <c r="AQ105" s="79">
        <v>0</v>
      </c>
      <c r="AR105" s="79">
        <v>0</v>
      </c>
      <c r="AS105" s="79"/>
      <c r="AT105" s="79"/>
      <c r="AU105" s="79"/>
      <c r="AV105" s="79"/>
      <c r="AW105" s="79"/>
      <c r="AX105" s="79"/>
      <c r="AY105" s="79"/>
      <c r="AZ105" s="79"/>
      <c r="BA105">
        <v>69</v>
      </c>
      <c r="BB105" s="78" t="str">
        <f>REPLACE(INDEX(GroupVertices[Group],MATCH(Edges25[[#This Row],[Vertex 1]],GroupVertices[Vertex],0)),1,1,"")</f>
        <v>5</v>
      </c>
      <c r="BC105" s="78" t="str">
        <f>REPLACE(INDEX(GroupVertices[Group],MATCH(Edges25[[#This Row],[Vertex 2]],GroupVertices[Vertex],0)),1,1,"")</f>
        <v>5</v>
      </c>
      <c r="BD105" s="48">
        <v>0</v>
      </c>
      <c r="BE105" s="49">
        <v>0</v>
      </c>
      <c r="BF105" s="48">
        <v>0</v>
      </c>
      <c r="BG105" s="49">
        <v>0</v>
      </c>
      <c r="BH105" s="48">
        <v>0</v>
      </c>
      <c r="BI105" s="49">
        <v>0</v>
      </c>
      <c r="BJ105" s="48">
        <v>17</v>
      </c>
      <c r="BK105" s="49">
        <v>100</v>
      </c>
      <c r="BL105" s="48">
        <v>17</v>
      </c>
    </row>
    <row r="106" spans="1:64" ht="15">
      <c r="A106" s="64" t="s">
        <v>251</v>
      </c>
      <c r="B106" s="64" t="s">
        <v>251</v>
      </c>
      <c r="C106" s="65"/>
      <c r="D106" s="66"/>
      <c r="E106" s="67"/>
      <c r="F106" s="68"/>
      <c r="G106" s="65"/>
      <c r="H106" s="69"/>
      <c r="I106" s="70"/>
      <c r="J106" s="70"/>
      <c r="K106" s="34" t="s">
        <v>65</v>
      </c>
      <c r="L106" s="77">
        <v>153</v>
      </c>
      <c r="M106" s="77"/>
      <c r="N106" s="72"/>
      <c r="O106" s="79" t="s">
        <v>176</v>
      </c>
      <c r="P106" s="81">
        <v>43733.37945601852</v>
      </c>
      <c r="Q106" s="79" t="s">
        <v>344</v>
      </c>
      <c r="R106" s="83" t="s">
        <v>464</v>
      </c>
      <c r="S106" s="79" t="s">
        <v>528</v>
      </c>
      <c r="T106" s="79" t="s">
        <v>573</v>
      </c>
      <c r="U106" s="83" t="s">
        <v>628</v>
      </c>
      <c r="V106" s="83" t="s">
        <v>628</v>
      </c>
      <c r="W106" s="81">
        <v>43733.37945601852</v>
      </c>
      <c r="X106" s="83" t="s">
        <v>828</v>
      </c>
      <c r="Y106" s="79"/>
      <c r="Z106" s="79"/>
      <c r="AA106" s="85" t="s">
        <v>997</v>
      </c>
      <c r="AB106" s="79"/>
      <c r="AC106" s="79" t="b">
        <v>0</v>
      </c>
      <c r="AD106" s="79">
        <v>0</v>
      </c>
      <c r="AE106" s="85" t="s">
        <v>1066</v>
      </c>
      <c r="AF106" s="79" t="b">
        <v>0</v>
      </c>
      <c r="AG106" s="79" t="s">
        <v>1071</v>
      </c>
      <c r="AH106" s="79"/>
      <c r="AI106" s="85" t="s">
        <v>1066</v>
      </c>
      <c r="AJ106" s="79" t="b">
        <v>0</v>
      </c>
      <c r="AK106" s="79">
        <v>0</v>
      </c>
      <c r="AL106" s="85" t="s">
        <v>1066</v>
      </c>
      <c r="AM106" s="79" t="s">
        <v>1079</v>
      </c>
      <c r="AN106" s="79" t="b">
        <v>0</v>
      </c>
      <c r="AO106" s="85" t="s">
        <v>997</v>
      </c>
      <c r="AP106" s="79" t="s">
        <v>176</v>
      </c>
      <c r="AQ106" s="79">
        <v>0</v>
      </c>
      <c r="AR106" s="79">
        <v>0</v>
      </c>
      <c r="AS106" s="79"/>
      <c r="AT106" s="79"/>
      <c r="AU106" s="79"/>
      <c r="AV106" s="79"/>
      <c r="AW106" s="79"/>
      <c r="AX106" s="79"/>
      <c r="AY106" s="79"/>
      <c r="AZ106" s="79"/>
      <c r="BA106">
        <v>69</v>
      </c>
      <c r="BB106" s="78" t="str">
        <f>REPLACE(INDEX(GroupVertices[Group],MATCH(Edges25[[#This Row],[Vertex 1]],GroupVertices[Vertex],0)),1,1,"")</f>
        <v>5</v>
      </c>
      <c r="BC106" s="78" t="str">
        <f>REPLACE(INDEX(GroupVertices[Group],MATCH(Edges25[[#This Row],[Vertex 2]],GroupVertices[Vertex],0)),1,1,"")</f>
        <v>5</v>
      </c>
      <c r="BD106" s="48">
        <v>0</v>
      </c>
      <c r="BE106" s="49">
        <v>0</v>
      </c>
      <c r="BF106" s="48">
        <v>0</v>
      </c>
      <c r="BG106" s="49">
        <v>0</v>
      </c>
      <c r="BH106" s="48">
        <v>0</v>
      </c>
      <c r="BI106" s="49">
        <v>0</v>
      </c>
      <c r="BJ106" s="48">
        <v>15</v>
      </c>
      <c r="BK106" s="49">
        <v>100</v>
      </c>
      <c r="BL106" s="48">
        <v>15</v>
      </c>
    </row>
    <row r="107" spans="1:64" ht="15">
      <c r="A107" s="64" t="s">
        <v>251</v>
      </c>
      <c r="B107" s="64" t="s">
        <v>251</v>
      </c>
      <c r="C107" s="65"/>
      <c r="D107" s="66"/>
      <c r="E107" s="67"/>
      <c r="F107" s="68"/>
      <c r="G107" s="65"/>
      <c r="H107" s="69"/>
      <c r="I107" s="70"/>
      <c r="J107" s="70"/>
      <c r="K107" s="34" t="s">
        <v>65</v>
      </c>
      <c r="L107" s="77">
        <v>154</v>
      </c>
      <c r="M107" s="77"/>
      <c r="N107" s="72"/>
      <c r="O107" s="79" t="s">
        <v>176</v>
      </c>
      <c r="P107" s="81">
        <v>43733.379641203705</v>
      </c>
      <c r="Q107" s="79" t="s">
        <v>345</v>
      </c>
      <c r="R107" s="83" t="s">
        <v>465</v>
      </c>
      <c r="S107" s="79" t="s">
        <v>528</v>
      </c>
      <c r="T107" s="79" t="s">
        <v>573</v>
      </c>
      <c r="U107" s="83" t="s">
        <v>629</v>
      </c>
      <c r="V107" s="83" t="s">
        <v>629</v>
      </c>
      <c r="W107" s="81">
        <v>43733.379641203705</v>
      </c>
      <c r="X107" s="83" t="s">
        <v>829</v>
      </c>
      <c r="Y107" s="79"/>
      <c r="Z107" s="79"/>
      <c r="AA107" s="85" t="s">
        <v>998</v>
      </c>
      <c r="AB107" s="79"/>
      <c r="AC107" s="79" t="b">
        <v>0</v>
      </c>
      <c r="AD107" s="79">
        <v>0</v>
      </c>
      <c r="AE107" s="85" t="s">
        <v>1066</v>
      </c>
      <c r="AF107" s="79" t="b">
        <v>0</v>
      </c>
      <c r="AG107" s="79" t="s">
        <v>1071</v>
      </c>
      <c r="AH107" s="79"/>
      <c r="AI107" s="85" t="s">
        <v>1066</v>
      </c>
      <c r="AJ107" s="79" t="b">
        <v>0</v>
      </c>
      <c r="AK107" s="79">
        <v>0</v>
      </c>
      <c r="AL107" s="85" t="s">
        <v>1066</v>
      </c>
      <c r="AM107" s="79" t="s">
        <v>1079</v>
      </c>
      <c r="AN107" s="79" t="b">
        <v>0</v>
      </c>
      <c r="AO107" s="85" t="s">
        <v>998</v>
      </c>
      <c r="AP107" s="79" t="s">
        <v>176</v>
      </c>
      <c r="AQ107" s="79">
        <v>0</v>
      </c>
      <c r="AR107" s="79">
        <v>0</v>
      </c>
      <c r="AS107" s="79"/>
      <c r="AT107" s="79"/>
      <c r="AU107" s="79"/>
      <c r="AV107" s="79"/>
      <c r="AW107" s="79"/>
      <c r="AX107" s="79"/>
      <c r="AY107" s="79"/>
      <c r="AZ107" s="79"/>
      <c r="BA107">
        <v>69</v>
      </c>
      <c r="BB107" s="78" t="str">
        <f>REPLACE(INDEX(GroupVertices[Group],MATCH(Edges25[[#This Row],[Vertex 1]],GroupVertices[Vertex],0)),1,1,"")</f>
        <v>5</v>
      </c>
      <c r="BC107" s="78" t="str">
        <f>REPLACE(INDEX(GroupVertices[Group],MATCH(Edges25[[#This Row],[Vertex 2]],GroupVertices[Vertex],0)),1,1,"")</f>
        <v>5</v>
      </c>
      <c r="BD107" s="48">
        <v>0</v>
      </c>
      <c r="BE107" s="49">
        <v>0</v>
      </c>
      <c r="BF107" s="48">
        <v>0</v>
      </c>
      <c r="BG107" s="49">
        <v>0</v>
      </c>
      <c r="BH107" s="48">
        <v>0</v>
      </c>
      <c r="BI107" s="49">
        <v>0</v>
      </c>
      <c r="BJ107" s="48">
        <v>19</v>
      </c>
      <c r="BK107" s="49">
        <v>100</v>
      </c>
      <c r="BL107" s="48">
        <v>19</v>
      </c>
    </row>
    <row r="108" spans="1:64" ht="15">
      <c r="A108" s="64" t="s">
        <v>251</v>
      </c>
      <c r="B108" s="64" t="s">
        <v>251</v>
      </c>
      <c r="C108" s="65"/>
      <c r="D108" s="66"/>
      <c r="E108" s="67"/>
      <c r="F108" s="68"/>
      <c r="G108" s="65"/>
      <c r="H108" s="69"/>
      <c r="I108" s="70"/>
      <c r="J108" s="70"/>
      <c r="K108" s="34" t="s">
        <v>65</v>
      </c>
      <c r="L108" s="77">
        <v>155</v>
      </c>
      <c r="M108" s="77"/>
      <c r="N108" s="72"/>
      <c r="O108" s="79" t="s">
        <v>176</v>
      </c>
      <c r="P108" s="81">
        <v>43733.58755787037</v>
      </c>
      <c r="Q108" s="79" t="s">
        <v>346</v>
      </c>
      <c r="R108" s="83" t="s">
        <v>466</v>
      </c>
      <c r="S108" s="79" t="s">
        <v>528</v>
      </c>
      <c r="T108" s="79" t="s">
        <v>573</v>
      </c>
      <c r="U108" s="83" t="s">
        <v>630</v>
      </c>
      <c r="V108" s="83" t="s">
        <v>630</v>
      </c>
      <c r="W108" s="81">
        <v>43733.58755787037</v>
      </c>
      <c r="X108" s="83" t="s">
        <v>830</v>
      </c>
      <c r="Y108" s="79"/>
      <c r="Z108" s="79"/>
      <c r="AA108" s="85" t="s">
        <v>999</v>
      </c>
      <c r="AB108" s="79"/>
      <c r="AC108" s="79" t="b">
        <v>0</v>
      </c>
      <c r="AD108" s="79">
        <v>0</v>
      </c>
      <c r="AE108" s="85" t="s">
        <v>1066</v>
      </c>
      <c r="AF108" s="79" t="b">
        <v>0</v>
      </c>
      <c r="AG108" s="79" t="s">
        <v>1071</v>
      </c>
      <c r="AH108" s="79"/>
      <c r="AI108" s="85" t="s">
        <v>1066</v>
      </c>
      <c r="AJ108" s="79" t="b">
        <v>0</v>
      </c>
      <c r="AK108" s="79">
        <v>0</v>
      </c>
      <c r="AL108" s="85" t="s">
        <v>1066</v>
      </c>
      <c r="AM108" s="79" t="s">
        <v>1079</v>
      </c>
      <c r="AN108" s="79" t="b">
        <v>0</v>
      </c>
      <c r="AO108" s="85" t="s">
        <v>999</v>
      </c>
      <c r="AP108" s="79" t="s">
        <v>176</v>
      </c>
      <c r="AQ108" s="79">
        <v>0</v>
      </c>
      <c r="AR108" s="79">
        <v>0</v>
      </c>
      <c r="AS108" s="79"/>
      <c r="AT108" s="79"/>
      <c r="AU108" s="79"/>
      <c r="AV108" s="79"/>
      <c r="AW108" s="79"/>
      <c r="AX108" s="79"/>
      <c r="AY108" s="79"/>
      <c r="AZ108" s="79"/>
      <c r="BA108">
        <v>69</v>
      </c>
      <c r="BB108" s="78" t="str">
        <f>REPLACE(INDEX(GroupVertices[Group],MATCH(Edges25[[#This Row],[Vertex 1]],GroupVertices[Vertex],0)),1,1,"")</f>
        <v>5</v>
      </c>
      <c r="BC108" s="78" t="str">
        <f>REPLACE(INDEX(GroupVertices[Group],MATCH(Edges25[[#This Row],[Vertex 2]],GroupVertices[Vertex],0)),1,1,"")</f>
        <v>5</v>
      </c>
      <c r="BD108" s="48">
        <v>0</v>
      </c>
      <c r="BE108" s="49">
        <v>0</v>
      </c>
      <c r="BF108" s="48">
        <v>0</v>
      </c>
      <c r="BG108" s="49">
        <v>0</v>
      </c>
      <c r="BH108" s="48">
        <v>0</v>
      </c>
      <c r="BI108" s="49">
        <v>0</v>
      </c>
      <c r="BJ108" s="48">
        <v>25</v>
      </c>
      <c r="BK108" s="49">
        <v>100</v>
      </c>
      <c r="BL108" s="48">
        <v>25</v>
      </c>
    </row>
    <row r="109" spans="1:64" ht="15">
      <c r="A109" s="64" t="s">
        <v>251</v>
      </c>
      <c r="B109" s="64" t="s">
        <v>251</v>
      </c>
      <c r="C109" s="65"/>
      <c r="D109" s="66"/>
      <c r="E109" s="67"/>
      <c r="F109" s="68"/>
      <c r="G109" s="65"/>
      <c r="H109" s="69"/>
      <c r="I109" s="70"/>
      <c r="J109" s="70"/>
      <c r="K109" s="34" t="s">
        <v>65</v>
      </c>
      <c r="L109" s="77">
        <v>156</v>
      </c>
      <c r="M109" s="77"/>
      <c r="N109" s="72"/>
      <c r="O109" s="79" t="s">
        <v>176</v>
      </c>
      <c r="P109" s="81">
        <v>43733.58810185185</v>
      </c>
      <c r="Q109" s="79" t="s">
        <v>347</v>
      </c>
      <c r="R109" s="83" t="s">
        <v>467</v>
      </c>
      <c r="S109" s="79" t="s">
        <v>528</v>
      </c>
      <c r="T109" s="79" t="s">
        <v>573</v>
      </c>
      <c r="U109" s="83" t="s">
        <v>631</v>
      </c>
      <c r="V109" s="83" t="s">
        <v>631</v>
      </c>
      <c r="W109" s="81">
        <v>43733.58810185185</v>
      </c>
      <c r="X109" s="83" t="s">
        <v>831</v>
      </c>
      <c r="Y109" s="79"/>
      <c r="Z109" s="79"/>
      <c r="AA109" s="85" t="s">
        <v>1000</v>
      </c>
      <c r="AB109" s="79"/>
      <c r="AC109" s="79" t="b">
        <v>0</v>
      </c>
      <c r="AD109" s="79">
        <v>0</v>
      </c>
      <c r="AE109" s="85" t="s">
        <v>1066</v>
      </c>
      <c r="AF109" s="79" t="b">
        <v>0</v>
      </c>
      <c r="AG109" s="79" t="s">
        <v>1071</v>
      </c>
      <c r="AH109" s="79"/>
      <c r="AI109" s="85" t="s">
        <v>1066</v>
      </c>
      <c r="AJ109" s="79" t="b">
        <v>0</v>
      </c>
      <c r="AK109" s="79">
        <v>0</v>
      </c>
      <c r="AL109" s="85" t="s">
        <v>1066</v>
      </c>
      <c r="AM109" s="79" t="s">
        <v>1079</v>
      </c>
      <c r="AN109" s="79" t="b">
        <v>0</v>
      </c>
      <c r="AO109" s="85" t="s">
        <v>1000</v>
      </c>
      <c r="AP109" s="79" t="s">
        <v>176</v>
      </c>
      <c r="AQ109" s="79">
        <v>0</v>
      </c>
      <c r="AR109" s="79">
        <v>0</v>
      </c>
      <c r="AS109" s="79"/>
      <c r="AT109" s="79"/>
      <c r="AU109" s="79"/>
      <c r="AV109" s="79"/>
      <c r="AW109" s="79"/>
      <c r="AX109" s="79"/>
      <c r="AY109" s="79"/>
      <c r="AZ109" s="79"/>
      <c r="BA109">
        <v>69</v>
      </c>
      <c r="BB109" s="78" t="str">
        <f>REPLACE(INDEX(GroupVertices[Group],MATCH(Edges25[[#This Row],[Vertex 1]],GroupVertices[Vertex],0)),1,1,"")</f>
        <v>5</v>
      </c>
      <c r="BC109" s="78" t="str">
        <f>REPLACE(INDEX(GroupVertices[Group],MATCH(Edges25[[#This Row],[Vertex 2]],GroupVertices[Vertex],0)),1,1,"")</f>
        <v>5</v>
      </c>
      <c r="BD109" s="48">
        <v>0</v>
      </c>
      <c r="BE109" s="49">
        <v>0</v>
      </c>
      <c r="BF109" s="48">
        <v>0</v>
      </c>
      <c r="BG109" s="49">
        <v>0</v>
      </c>
      <c r="BH109" s="48">
        <v>0</v>
      </c>
      <c r="BI109" s="49">
        <v>0</v>
      </c>
      <c r="BJ109" s="48">
        <v>17</v>
      </c>
      <c r="BK109" s="49">
        <v>100</v>
      </c>
      <c r="BL109" s="48">
        <v>17</v>
      </c>
    </row>
    <row r="110" spans="1:64" ht="15">
      <c r="A110" s="64" t="s">
        <v>251</v>
      </c>
      <c r="B110" s="64" t="s">
        <v>251</v>
      </c>
      <c r="C110" s="65"/>
      <c r="D110" s="66"/>
      <c r="E110" s="67"/>
      <c r="F110" s="68"/>
      <c r="G110" s="65"/>
      <c r="H110" s="69"/>
      <c r="I110" s="70"/>
      <c r="J110" s="70"/>
      <c r="K110" s="34" t="s">
        <v>65</v>
      </c>
      <c r="L110" s="77">
        <v>157</v>
      </c>
      <c r="M110" s="77"/>
      <c r="N110" s="72"/>
      <c r="O110" s="79" t="s">
        <v>176</v>
      </c>
      <c r="P110" s="81">
        <v>43733.58877314815</v>
      </c>
      <c r="Q110" s="79" t="s">
        <v>348</v>
      </c>
      <c r="R110" s="83" t="s">
        <v>468</v>
      </c>
      <c r="S110" s="79" t="s">
        <v>528</v>
      </c>
      <c r="T110" s="79" t="s">
        <v>573</v>
      </c>
      <c r="U110" s="83" t="s">
        <v>632</v>
      </c>
      <c r="V110" s="83" t="s">
        <v>632</v>
      </c>
      <c r="W110" s="81">
        <v>43733.58877314815</v>
      </c>
      <c r="X110" s="83" t="s">
        <v>832</v>
      </c>
      <c r="Y110" s="79"/>
      <c r="Z110" s="79"/>
      <c r="AA110" s="85" t="s">
        <v>1001</v>
      </c>
      <c r="AB110" s="79"/>
      <c r="AC110" s="79" t="b">
        <v>0</v>
      </c>
      <c r="AD110" s="79">
        <v>0</v>
      </c>
      <c r="AE110" s="85" t="s">
        <v>1066</v>
      </c>
      <c r="AF110" s="79" t="b">
        <v>0</v>
      </c>
      <c r="AG110" s="79" t="s">
        <v>1071</v>
      </c>
      <c r="AH110" s="79"/>
      <c r="AI110" s="85" t="s">
        <v>1066</v>
      </c>
      <c r="AJ110" s="79" t="b">
        <v>0</v>
      </c>
      <c r="AK110" s="79">
        <v>0</v>
      </c>
      <c r="AL110" s="85" t="s">
        <v>1066</v>
      </c>
      <c r="AM110" s="79" t="s">
        <v>1079</v>
      </c>
      <c r="AN110" s="79" t="b">
        <v>0</v>
      </c>
      <c r="AO110" s="85" t="s">
        <v>1001</v>
      </c>
      <c r="AP110" s="79" t="s">
        <v>176</v>
      </c>
      <c r="AQ110" s="79">
        <v>0</v>
      </c>
      <c r="AR110" s="79">
        <v>0</v>
      </c>
      <c r="AS110" s="79"/>
      <c r="AT110" s="79"/>
      <c r="AU110" s="79"/>
      <c r="AV110" s="79"/>
      <c r="AW110" s="79"/>
      <c r="AX110" s="79"/>
      <c r="AY110" s="79"/>
      <c r="AZ110" s="79"/>
      <c r="BA110">
        <v>69</v>
      </c>
      <c r="BB110" s="78" t="str">
        <f>REPLACE(INDEX(GroupVertices[Group],MATCH(Edges25[[#This Row],[Vertex 1]],GroupVertices[Vertex],0)),1,1,"")</f>
        <v>5</v>
      </c>
      <c r="BC110" s="78" t="str">
        <f>REPLACE(INDEX(GroupVertices[Group],MATCH(Edges25[[#This Row],[Vertex 2]],GroupVertices[Vertex],0)),1,1,"")</f>
        <v>5</v>
      </c>
      <c r="BD110" s="48">
        <v>0</v>
      </c>
      <c r="BE110" s="49">
        <v>0</v>
      </c>
      <c r="BF110" s="48">
        <v>0</v>
      </c>
      <c r="BG110" s="49">
        <v>0</v>
      </c>
      <c r="BH110" s="48">
        <v>0</v>
      </c>
      <c r="BI110" s="49">
        <v>0</v>
      </c>
      <c r="BJ110" s="48">
        <v>21</v>
      </c>
      <c r="BK110" s="49">
        <v>100</v>
      </c>
      <c r="BL110" s="48">
        <v>21</v>
      </c>
    </row>
    <row r="111" spans="1:64" ht="15">
      <c r="A111" s="64" t="s">
        <v>251</v>
      </c>
      <c r="B111" s="64" t="s">
        <v>251</v>
      </c>
      <c r="C111" s="65"/>
      <c r="D111" s="66"/>
      <c r="E111" s="67"/>
      <c r="F111" s="68"/>
      <c r="G111" s="65"/>
      <c r="H111" s="69"/>
      <c r="I111" s="70"/>
      <c r="J111" s="70"/>
      <c r="K111" s="34" t="s">
        <v>65</v>
      </c>
      <c r="L111" s="77">
        <v>158</v>
      </c>
      <c r="M111" s="77"/>
      <c r="N111" s="72"/>
      <c r="O111" s="79" t="s">
        <v>176</v>
      </c>
      <c r="P111" s="81">
        <v>43733.589050925926</v>
      </c>
      <c r="Q111" s="79" t="s">
        <v>349</v>
      </c>
      <c r="R111" s="83" t="s">
        <v>469</v>
      </c>
      <c r="S111" s="79" t="s">
        <v>528</v>
      </c>
      <c r="T111" s="79" t="s">
        <v>573</v>
      </c>
      <c r="U111" s="83" t="s">
        <v>633</v>
      </c>
      <c r="V111" s="83" t="s">
        <v>633</v>
      </c>
      <c r="W111" s="81">
        <v>43733.589050925926</v>
      </c>
      <c r="X111" s="83" t="s">
        <v>833</v>
      </c>
      <c r="Y111" s="79"/>
      <c r="Z111" s="79"/>
      <c r="AA111" s="85" t="s">
        <v>1002</v>
      </c>
      <c r="AB111" s="79"/>
      <c r="AC111" s="79" t="b">
        <v>0</v>
      </c>
      <c r="AD111" s="79">
        <v>0</v>
      </c>
      <c r="AE111" s="85" t="s">
        <v>1066</v>
      </c>
      <c r="AF111" s="79" t="b">
        <v>0</v>
      </c>
      <c r="AG111" s="79" t="s">
        <v>1071</v>
      </c>
      <c r="AH111" s="79"/>
      <c r="AI111" s="85" t="s">
        <v>1066</v>
      </c>
      <c r="AJ111" s="79" t="b">
        <v>0</v>
      </c>
      <c r="AK111" s="79">
        <v>0</v>
      </c>
      <c r="AL111" s="85" t="s">
        <v>1066</v>
      </c>
      <c r="AM111" s="79" t="s">
        <v>1079</v>
      </c>
      <c r="AN111" s="79" t="b">
        <v>0</v>
      </c>
      <c r="AO111" s="85" t="s">
        <v>1002</v>
      </c>
      <c r="AP111" s="79" t="s">
        <v>176</v>
      </c>
      <c r="AQ111" s="79">
        <v>0</v>
      </c>
      <c r="AR111" s="79">
        <v>0</v>
      </c>
      <c r="AS111" s="79"/>
      <c r="AT111" s="79"/>
      <c r="AU111" s="79"/>
      <c r="AV111" s="79"/>
      <c r="AW111" s="79"/>
      <c r="AX111" s="79"/>
      <c r="AY111" s="79"/>
      <c r="AZ111" s="79"/>
      <c r="BA111">
        <v>69</v>
      </c>
      <c r="BB111" s="78" t="str">
        <f>REPLACE(INDEX(GroupVertices[Group],MATCH(Edges25[[#This Row],[Vertex 1]],GroupVertices[Vertex],0)),1,1,"")</f>
        <v>5</v>
      </c>
      <c r="BC111" s="78" t="str">
        <f>REPLACE(INDEX(GroupVertices[Group],MATCH(Edges25[[#This Row],[Vertex 2]],GroupVertices[Vertex],0)),1,1,"")</f>
        <v>5</v>
      </c>
      <c r="BD111" s="48">
        <v>0</v>
      </c>
      <c r="BE111" s="49">
        <v>0</v>
      </c>
      <c r="BF111" s="48">
        <v>0</v>
      </c>
      <c r="BG111" s="49">
        <v>0</v>
      </c>
      <c r="BH111" s="48">
        <v>0</v>
      </c>
      <c r="BI111" s="49">
        <v>0</v>
      </c>
      <c r="BJ111" s="48">
        <v>15</v>
      </c>
      <c r="BK111" s="49">
        <v>100</v>
      </c>
      <c r="BL111" s="48">
        <v>15</v>
      </c>
    </row>
    <row r="112" spans="1:64" ht="15">
      <c r="A112" s="64" t="s">
        <v>251</v>
      </c>
      <c r="B112" s="64" t="s">
        <v>251</v>
      </c>
      <c r="C112" s="65"/>
      <c r="D112" s="66"/>
      <c r="E112" s="67"/>
      <c r="F112" s="68"/>
      <c r="G112" s="65"/>
      <c r="H112" s="69"/>
      <c r="I112" s="70"/>
      <c r="J112" s="70"/>
      <c r="K112" s="34" t="s">
        <v>65</v>
      </c>
      <c r="L112" s="77">
        <v>159</v>
      </c>
      <c r="M112" s="77"/>
      <c r="N112" s="72"/>
      <c r="O112" s="79" t="s">
        <v>176</v>
      </c>
      <c r="P112" s="81">
        <v>43733.58943287037</v>
      </c>
      <c r="Q112" s="79" t="s">
        <v>350</v>
      </c>
      <c r="R112" s="83" t="s">
        <v>470</v>
      </c>
      <c r="S112" s="79" t="s">
        <v>528</v>
      </c>
      <c r="T112" s="79" t="s">
        <v>573</v>
      </c>
      <c r="U112" s="83" t="s">
        <v>634</v>
      </c>
      <c r="V112" s="83" t="s">
        <v>634</v>
      </c>
      <c r="W112" s="81">
        <v>43733.58943287037</v>
      </c>
      <c r="X112" s="83" t="s">
        <v>834</v>
      </c>
      <c r="Y112" s="79"/>
      <c r="Z112" s="79"/>
      <c r="AA112" s="85" t="s">
        <v>1003</v>
      </c>
      <c r="AB112" s="79"/>
      <c r="AC112" s="79" t="b">
        <v>0</v>
      </c>
      <c r="AD112" s="79">
        <v>0</v>
      </c>
      <c r="AE112" s="85" t="s">
        <v>1066</v>
      </c>
      <c r="AF112" s="79" t="b">
        <v>0</v>
      </c>
      <c r="AG112" s="79" t="s">
        <v>1071</v>
      </c>
      <c r="AH112" s="79"/>
      <c r="AI112" s="85" t="s">
        <v>1066</v>
      </c>
      <c r="AJ112" s="79" t="b">
        <v>0</v>
      </c>
      <c r="AK112" s="79">
        <v>0</v>
      </c>
      <c r="AL112" s="85" t="s">
        <v>1066</v>
      </c>
      <c r="AM112" s="79" t="s">
        <v>1079</v>
      </c>
      <c r="AN112" s="79" t="b">
        <v>0</v>
      </c>
      <c r="AO112" s="85" t="s">
        <v>1003</v>
      </c>
      <c r="AP112" s="79" t="s">
        <v>176</v>
      </c>
      <c r="AQ112" s="79">
        <v>0</v>
      </c>
      <c r="AR112" s="79">
        <v>0</v>
      </c>
      <c r="AS112" s="79"/>
      <c r="AT112" s="79"/>
      <c r="AU112" s="79"/>
      <c r="AV112" s="79"/>
      <c r="AW112" s="79"/>
      <c r="AX112" s="79"/>
      <c r="AY112" s="79"/>
      <c r="AZ112" s="79"/>
      <c r="BA112">
        <v>69</v>
      </c>
      <c r="BB112" s="78" t="str">
        <f>REPLACE(INDEX(GroupVertices[Group],MATCH(Edges25[[#This Row],[Vertex 1]],GroupVertices[Vertex],0)),1,1,"")</f>
        <v>5</v>
      </c>
      <c r="BC112" s="78" t="str">
        <f>REPLACE(INDEX(GroupVertices[Group],MATCH(Edges25[[#This Row],[Vertex 2]],GroupVertices[Vertex],0)),1,1,"")</f>
        <v>5</v>
      </c>
      <c r="BD112" s="48">
        <v>0</v>
      </c>
      <c r="BE112" s="49">
        <v>0</v>
      </c>
      <c r="BF112" s="48">
        <v>0</v>
      </c>
      <c r="BG112" s="49">
        <v>0</v>
      </c>
      <c r="BH112" s="48">
        <v>0</v>
      </c>
      <c r="BI112" s="49">
        <v>0</v>
      </c>
      <c r="BJ112" s="48">
        <v>18</v>
      </c>
      <c r="BK112" s="49">
        <v>100</v>
      </c>
      <c r="BL112" s="48">
        <v>18</v>
      </c>
    </row>
    <row r="113" spans="1:64" ht="15">
      <c r="A113" s="64" t="s">
        <v>251</v>
      </c>
      <c r="B113" s="64" t="s">
        <v>251</v>
      </c>
      <c r="C113" s="65"/>
      <c r="D113" s="66"/>
      <c r="E113" s="67"/>
      <c r="F113" s="68"/>
      <c r="G113" s="65"/>
      <c r="H113" s="69"/>
      <c r="I113" s="70"/>
      <c r="J113" s="70"/>
      <c r="K113" s="34" t="s">
        <v>65</v>
      </c>
      <c r="L113" s="77">
        <v>160</v>
      </c>
      <c r="M113" s="77"/>
      <c r="N113" s="72"/>
      <c r="O113" s="79" t="s">
        <v>176</v>
      </c>
      <c r="P113" s="81">
        <v>43734.24866898148</v>
      </c>
      <c r="Q113" s="79" t="s">
        <v>351</v>
      </c>
      <c r="R113" s="83" t="s">
        <v>471</v>
      </c>
      <c r="S113" s="79" t="s">
        <v>528</v>
      </c>
      <c r="T113" s="79" t="s">
        <v>573</v>
      </c>
      <c r="U113" s="83" t="s">
        <v>635</v>
      </c>
      <c r="V113" s="83" t="s">
        <v>635</v>
      </c>
      <c r="W113" s="81">
        <v>43734.24866898148</v>
      </c>
      <c r="X113" s="83" t="s">
        <v>835</v>
      </c>
      <c r="Y113" s="79"/>
      <c r="Z113" s="79"/>
      <c r="AA113" s="85" t="s">
        <v>1004</v>
      </c>
      <c r="AB113" s="79"/>
      <c r="AC113" s="79" t="b">
        <v>0</v>
      </c>
      <c r="AD113" s="79">
        <v>0</v>
      </c>
      <c r="AE113" s="85" t="s">
        <v>1066</v>
      </c>
      <c r="AF113" s="79" t="b">
        <v>0</v>
      </c>
      <c r="AG113" s="79" t="s">
        <v>1071</v>
      </c>
      <c r="AH113" s="79"/>
      <c r="AI113" s="85" t="s">
        <v>1066</v>
      </c>
      <c r="AJ113" s="79" t="b">
        <v>0</v>
      </c>
      <c r="AK113" s="79">
        <v>0</v>
      </c>
      <c r="AL113" s="85" t="s">
        <v>1066</v>
      </c>
      <c r="AM113" s="79" t="s">
        <v>1079</v>
      </c>
      <c r="AN113" s="79" t="b">
        <v>0</v>
      </c>
      <c r="AO113" s="85" t="s">
        <v>1004</v>
      </c>
      <c r="AP113" s="79" t="s">
        <v>176</v>
      </c>
      <c r="AQ113" s="79">
        <v>0</v>
      </c>
      <c r="AR113" s="79">
        <v>0</v>
      </c>
      <c r="AS113" s="79"/>
      <c r="AT113" s="79"/>
      <c r="AU113" s="79"/>
      <c r="AV113" s="79"/>
      <c r="AW113" s="79"/>
      <c r="AX113" s="79"/>
      <c r="AY113" s="79"/>
      <c r="AZ113" s="79"/>
      <c r="BA113">
        <v>69</v>
      </c>
      <c r="BB113" s="78" t="str">
        <f>REPLACE(INDEX(GroupVertices[Group],MATCH(Edges25[[#This Row],[Vertex 1]],GroupVertices[Vertex],0)),1,1,"")</f>
        <v>5</v>
      </c>
      <c r="BC113" s="78" t="str">
        <f>REPLACE(INDEX(GroupVertices[Group],MATCH(Edges25[[#This Row],[Vertex 2]],GroupVertices[Vertex],0)),1,1,"")</f>
        <v>5</v>
      </c>
      <c r="BD113" s="48">
        <v>0</v>
      </c>
      <c r="BE113" s="49">
        <v>0</v>
      </c>
      <c r="BF113" s="48">
        <v>0</v>
      </c>
      <c r="BG113" s="49">
        <v>0</v>
      </c>
      <c r="BH113" s="48">
        <v>0</v>
      </c>
      <c r="BI113" s="49">
        <v>0</v>
      </c>
      <c r="BJ113" s="48">
        <v>15</v>
      </c>
      <c r="BK113" s="49">
        <v>100</v>
      </c>
      <c r="BL113" s="48">
        <v>15</v>
      </c>
    </row>
    <row r="114" spans="1:64" ht="15">
      <c r="A114" s="64" t="s">
        <v>251</v>
      </c>
      <c r="B114" s="64" t="s">
        <v>251</v>
      </c>
      <c r="C114" s="65"/>
      <c r="D114" s="66"/>
      <c r="E114" s="67"/>
      <c r="F114" s="68"/>
      <c r="G114" s="65"/>
      <c r="H114" s="69"/>
      <c r="I114" s="70"/>
      <c r="J114" s="70"/>
      <c r="K114" s="34" t="s">
        <v>65</v>
      </c>
      <c r="L114" s="77">
        <v>161</v>
      </c>
      <c r="M114" s="77"/>
      <c r="N114" s="72"/>
      <c r="O114" s="79" t="s">
        <v>176</v>
      </c>
      <c r="P114" s="81">
        <v>43734.24909722222</v>
      </c>
      <c r="Q114" s="79" t="s">
        <v>352</v>
      </c>
      <c r="R114" s="83" t="s">
        <v>472</v>
      </c>
      <c r="S114" s="79" t="s">
        <v>528</v>
      </c>
      <c r="T114" s="79" t="s">
        <v>573</v>
      </c>
      <c r="U114" s="83" t="s">
        <v>636</v>
      </c>
      <c r="V114" s="83" t="s">
        <v>636</v>
      </c>
      <c r="W114" s="81">
        <v>43734.24909722222</v>
      </c>
      <c r="X114" s="83" t="s">
        <v>836</v>
      </c>
      <c r="Y114" s="79"/>
      <c r="Z114" s="79"/>
      <c r="AA114" s="85" t="s">
        <v>1005</v>
      </c>
      <c r="AB114" s="79"/>
      <c r="AC114" s="79" t="b">
        <v>0</v>
      </c>
      <c r="AD114" s="79">
        <v>0</v>
      </c>
      <c r="AE114" s="85" t="s">
        <v>1066</v>
      </c>
      <c r="AF114" s="79" t="b">
        <v>0</v>
      </c>
      <c r="AG114" s="79" t="s">
        <v>1071</v>
      </c>
      <c r="AH114" s="79"/>
      <c r="AI114" s="85" t="s">
        <v>1066</v>
      </c>
      <c r="AJ114" s="79" t="b">
        <v>0</v>
      </c>
      <c r="AK114" s="79">
        <v>0</v>
      </c>
      <c r="AL114" s="85" t="s">
        <v>1066</v>
      </c>
      <c r="AM114" s="79" t="s">
        <v>1079</v>
      </c>
      <c r="AN114" s="79" t="b">
        <v>0</v>
      </c>
      <c r="AO114" s="85" t="s">
        <v>1005</v>
      </c>
      <c r="AP114" s="79" t="s">
        <v>176</v>
      </c>
      <c r="AQ114" s="79">
        <v>0</v>
      </c>
      <c r="AR114" s="79">
        <v>0</v>
      </c>
      <c r="AS114" s="79"/>
      <c r="AT114" s="79"/>
      <c r="AU114" s="79"/>
      <c r="AV114" s="79"/>
      <c r="AW114" s="79"/>
      <c r="AX114" s="79"/>
      <c r="AY114" s="79"/>
      <c r="AZ114" s="79"/>
      <c r="BA114">
        <v>69</v>
      </c>
      <c r="BB114" s="78" t="str">
        <f>REPLACE(INDEX(GroupVertices[Group],MATCH(Edges25[[#This Row],[Vertex 1]],GroupVertices[Vertex],0)),1,1,"")</f>
        <v>5</v>
      </c>
      <c r="BC114" s="78" t="str">
        <f>REPLACE(INDEX(GroupVertices[Group],MATCH(Edges25[[#This Row],[Vertex 2]],GroupVertices[Vertex],0)),1,1,"")</f>
        <v>5</v>
      </c>
      <c r="BD114" s="48">
        <v>0</v>
      </c>
      <c r="BE114" s="49">
        <v>0</v>
      </c>
      <c r="BF114" s="48">
        <v>0</v>
      </c>
      <c r="BG114" s="49">
        <v>0</v>
      </c>
      <c r="BH114" s="48">
        <v>0</v>
      </c>
      <c r="BI114" s="49">
        <v>0</v>
      </c>
      <c r="BJ114" s="48">
        <v>16</v>
      </c>
      <c r="BK114" s="49">
        <v>100</v>
      </c>
      <c r="BL114" s="48">
        <v>16</v>
      </c>
    </row>
    <row r="115" spans="1:64" ht="15">
      <c r="A115" s="64" t="s">
        <v>251</v>
      </c>
      <c r="B115" s="64" t="s">
        <v>251</v>
      </c>
      <c r="C115" s="65"/>
      <c r="D115" s="66"/>
      <c r="E115" s="67"/>
      <c r="F115" s="68"/>
      <c r="G115" s="65"/>
      <c r="H115" s="69"/>
      <c r="I115" s="70"/>
      <c r="J115" s="70"/>
      <c r="K115" s="34" t="s">
        <v>65</v>
      </c>
      <c r="L115" s="77">
        <v>162</v>
      </c>
      <c r="M115" s="77"/>
      <c r="N115" s="72"/>
      <c r="O115" s="79" t="s">
        <v>176</v>
      </c>
      <c r="P115" s="81">
        <v>43734.249768518515</v>
      </c>
      <c r="Q115" s="79" t="s">
        <v>353</v>
      </c>
      <c r="R115" s="83" t="s">
        <v>473</v>
      </c>
      <c r="S115" s="79" t="s">
        <v>528</v>
      </c>
      <c r="T115" s="79" t="s">
        <v>573</v>
      </c>
      <c r="U115" s="83" t="s">
        <v>637</v>
      </c>
      <c r="V115" s="83" t="s">
        <v>637</v>
      </c>
      <c r="W115" s="81">
        <v>43734.249768518515</v>
      </c>
      <c r="X115" s="83" t="s">
        <v>837</v>
      </c>
      <c r="Y115" s="79"/>
      <c r="Z115" s="79"/>
      <c r="AA115" s="85" t="s">
        <v>1006</v>
      </c>
      <c r="AB115" s="79"/>
      <c r="AC115" s="79" t="b">
        <v>0</v>
      </c>
      <c r="AD115" s="79">
        <v>0</v>
      </c>
      <c r="AE115" s="85" t="s">
        <v>1066</v>
      </c>
      <c r="AF115" s="79" t="b">
        <v>0</v>
      </c>
      <c r="AG115" s="79" t="s">
        <v>1071</v>
      </c>
      <c r="AH115" s="79"/>
      <c r="AI115" s="85" t="s">
        <v>1066</v>
      </c>
      <c r="AJ115" s="79" t="b">
        <v>0</v>
      </c>
      <c r="AK115" s="79">
        <v>0</v>
      </c>
      <c r="AL115" s="85" t="s">
        <v>1066</v>
      </c>
      <c r="AM115" s="79" t="s">
        <v>1079</v>
      </c>
      <c r="AN115" s="79" t="b">
        <v>0</v>
      </c>
      <c r="AO115" s="85" t="s">
        <v>1006</v>
      </c>
      <c r="AP115" s="79" t="s">
        <v>176</v>
      </c>
      <c r="AQ115" s="79">
        <v>0</v>
      </c>
      <c r="AR115" s="79">
        <v>0</v>
      </c>
      <c r="AS115" s="79"/>
      <c r="AT115" s="79"/>
      <c r="AU115" s="79"/>
      <c r="AV115" s="79"/>
      <c r="AW115" s="79"/>
      <c r="AX115" s="79"/>
      <c r="AY115" s="79"/>
      <c r="AZ115" s="79"/>
      <c r="BA115">
        <v>69</v>
      </c>
      <c r="BB115" s="78" t="str">
        <f>REPLACE(INDEX(GroupVertices[Group],MATCH(Edges25[[#This Row],[Vertex 1]],GroupVertices[Vertex],0)),1,1,"")</f>
        <v>5</v>
      </c>
      <c r="BC115" s="78" t="str">
        <f>REPLACE(INDEX(GroupVertices[Group],MATCH(Edges25[[#This Row],[Vertex 2]],GroupVertices[Vertex],0)),1,1,"")</f>
        <v>5</v>
      </c>
      <c r="BD115" s="48">
        <v>0</v>
      </c>
      <c r="BE115" s="49">
        <v>0</v>
      </c>
      <c r="BF115" s="48">
        <v>0</v>
      </c>
      <c r="BG115" s="49">
        <v>0</v>
      </c>
      <c r="BH115" s="48">
        <v>0</v>
      </c>
      <c r="BI115" s="49">
        <v>0</v>
      </c>
      <c r="BJ115" s="48">
        <v>18</v>
      </c>
      <c r="BK115" s="49">
        <v>100</v>
      </c>
      <c r="BL115" s="48">
        <v>18</v>
      </c>
    </row>
    <row r="116" spans="1:64" ht="15">
      <c r="A116" s="64" t="s">
        <v>251</v>
      </c>
      <c r="B116" s="64" t="s">
        <v>251</v>
      </c>
      <c r="C116" s="65"/>
      <c r="D116" s="66"/>
      <c r="E116" s="67"/>
      <c r="F116" s="68"/>
      <c r="G116" s="65"/>
      <c r="H116" s="69"/>
      <c r="I116" s="70"/>
      <c r="J116" s="70"/>
      <c r="K116" s="34" t="s">
        <v>65</v>
      </c>
      <c r="L116" s="77">
        <v>163</v>
      </c>
      <c r="M116" s="77"/>
      <c r="N116" s="72"/>
      <c r="O116" s="79" t="s">
        <v>176</v>
      </c>
      <c r="P116" s="81">
        <v>43734.37938657407</v>
      </c>
      <c r="Q116" s="79" t="s">
        <v>354</v>
      </c>
      <c r="R116" s="83" t="s">
        <v>474</v>
      </c>
      <c r="S116" s="79" t="s">
        <v>528</v>
      </c>
      <c r="T116" s="79" t="s">
        <v>573</v>
      </c>
      <c r="U116" s="83" t="s">
        <v>638</v>
      </c>
      <c r="V116" s="83" t="s">
        <v>638</v>
      </c>
      <c r="W116" s="81">
        <v>43734.37938657407</v>
      </c>
      <c r="X116" s="83" t="s">
        <v>838</v>
      </c>
      <c r="Y116" s="79"/>
      <c r="Z116" s="79"/>
      <c r="AA116" s="85" t="s">
        <v>1007</v>
      </c>
      <c r="AB116" s="79"/>
      <c r="AC116" s="79" t="b">
        <v>0</v>
      </c>
      <c r="AD116" s="79">
        <v>2</v>
      </c>
      <c r="AE116" s="85" t="s">
        <v>1066</v>
      </c>
      <c r="AF116" s="79" t="b">
        <v>0</v>
      </c>
      <c r="AG116" s="79" t="s">
        <v>1071</v>
      </c>
      <c r="AH116" s="79"/>
      <c r="AI116" s="85" t="s">
        <v>1066</v>
      </c>
      <c r="AJ116" s="79" t="b">
        <v>0</v>
      </c>
      <c r="AK116" s="79">
        <v>0</v>
      </c>
      <c r="AL116" s="85" t="s">
        <v>1066</v>
      </c>
      <c r="AM116" s="79" t="s">
        <v>1079</v>
      </c>
      <c r="AN116" s="79" t="b">
        <v>0</v>
      </c>
      <c r="AO116" s="85" t="s">
        <v>1007</v>
      </c>
      <c r="AP116" s="79" t="s">
        <v>176</v>
      </c>
      <c r="AQ116" s="79">
        <v>0</v>
      </c>
      <c r="AR116" s="79">
        <v>0</v>
      </c>
      <c r="AS116" s="79"/>
      <c r="AT116" s="79"/>
      <c r="AU116" s="79"/>
      <c r="AV116" s="79"/>
      <c r="AW116" s="79"/>
      <c r="AX116" s="79"/>
      <c r="AY116" s="79"/>
      <c r="AZ116" s="79"/>
      <c r="BA116">
        <v>69</v>
      </c>
      <c r="BB116" s="78" t="str">
        <f>REPLACE(INDEX(GroupVertices[Group],MATCH(Edges25[[#This Row],[Vertex 1]],GroupVertices[Vertex],0)),1,1,"")</f>
        <v>5</v>
      </c>
      <c r="BC116" s="78" t="str">
        <f>REPLACE(INDEX(GroupVertices[Group],MATCH(Edges25[[#This Row],[Vertex 2]],GroupVertices[Vertex],0)),1,1,"")</f>
        <v>5</v>
      </c>
      <c r="BD116" s="48">
        <v>0</v>
      </c>
      <c r="BE116" s="49">
        <v>0</v>
      </c>
      <c r="BF116" s="48">
        <v>0</v>
      </c>
      <c r="BG116" s="49">
        <v>0</v>
      </c>
      <c r="BH116" s="48">
        <v>0</v>
      </c>
      <c r="BI116" s="49">
        <v>0</v>
      </c>
      <c r="BJ116" s="48">
        <v>15</v>
      </c>
      <c r="BK116" s="49">
        <v>100</v>
      </c>
      <c r="BL116" s="48">
        <v>15</v>
      </c>
    </row>
    <row r="117" spans="1:64" ht="15">
      <c r="A117" s="64" t="s">
        <v>251</v>
      </c>
      <c r="B117" s="64" t="s">
        <v>251</v>
      </c>
      <c r="C117" s="65"/>
      <c r="D117" s="66"/>
      <c r="E117" s="67"/>
      <c r="F117" s="68"/>
      <c r="G117" s="65"/>
      <c r="H117" s="69"/>
      <c r="I117" s="70"/>
      <c r="J117" s="70"/>
      <c r="K117" s="34" t="s">
        <v>65</v>
      </c>
      <c r="L117" s="77">
        <v>164</v>
      </c>
      <c r="M117" s="77"/>
      <c r="N117" s="72"/>
      <c r="O117" s="79" t="s">
        <v>176</v>
      </c>
      <c r="P117" s="81">
        <v>43734.38046296296</v>
      </c>
      <c r="Q117" s="79" t="s">
        <v>355</v>
      </c>
      <c r="R117" s="83" t="s">
        <v>475</v>
      </c>
      <c r="S117" s="79" t="s">
        <v>528</v>
      </c>
      <c r="T117" s="79" t="s">
        <v>573</v>
      </c>
      <c r="U117" s="83" t="s">
        <v>639</v>
      </c>
      <c r="V117" s="83" t="s">
        <v>639</v>
      </c>
      <c r="W117" s="81">
        <v>43734.38046296296</v>
      </c>
      <c r="X117" s="83" t="s">
        <v>839</v>
      </c>
      <c r="Y117" s="79"/>
      <c r="Z117" s="79"/>
      <c r="AA117" s="85" t="s">
        <v>1008</v>
      </c>
      <c r="AB117" s="79"/>
      <c r="AC117" s="79" t="b">
        <v>0</v>
      </c>
      <c r="AD117" s="79">
        <v>0</v>
      </c>
      <c r="AE117" s="85" t="s">
        <v>1066</v>
      </c>
      <c r="AF117" s="79" t="b">
        <v>0</v>
      </c>
      <c r="AG117" s="79" t="s">
        <v>1071</v>
      </c>
      <c r="AH117" s="79"/>
      <c r="AI117" s="85" t="s">
        <v>1066</v>
      </c>
      <c r="AJ117" s="79" t="b">
        <v>0</v>
      </c>
      <c r="AK117" s="79">
        <v>0</v>
      </c>
      <c r="AL117" s="85" t="s">
        <v>1066</v>
      </c>
      <c r="AM117" s="79" t="s">
        <v>1079</v>
      </c>
      <c r="AN117" s="79" t="b">
        <v>0</v>
      </c>
      <c r="AO117" s="85" t="s">
        <v>1008</v>
      </c>
      <c r="AP117" s="79" t="s">
        <v>176</v>
      </c>
      <c r="AQ117" s="79">
        <v>0</v>
      </c>
      <c r="AR117" s="79">
        <v>0</v>
      </c>
      <c r="AS117" s="79"/>
      <c r="AT117" s="79"/>
      <c r="AU117" s="79"/>
      <c r="AV117" s="79"/>
      <c r="AW117" s="79"/>
      <c r="AX117" s="79"/>
      <c r="AY117" s="79"/>
      <c r="AZ117" s="79"/>
      <c r="BA117">
        <v>69</v>
      </c>
      <c r="BB117" s="78" t="str">
        <f>REPLACE(INDEX(GroupVertices[Group],MATCH(Edges25[[#This Row],[Vertex 1]],GroupVertices[Vertex],0)),1,1,"")</f>
        <v>5</v>
      </c>
      <c r="BC117" s="78" t="str">
        <f>REPLACE(INDEX(GroupVertices[Group],MATCH(Edges25[[#This Row],[Vertex 2]],GroupVertices[Vertex],0)),1,1,"")</f>
        <v>5</v>
      </c>
      <c r="BD117" s="48">
        <v>0</v>
      </c>
      <c r="BE117" s="49">
        <v>0</v>
      </c>
      <c r="BF117" s="48">
        <v>0</v>
      </c>
      <c r="BG117" s="49">
        <v>0</v>
      </c>
      <c r="BH117" s="48">
        <v>0</v>
      </c>
      <c r="BI117" s="49">
        <v>0</v>
      </c>
      <c r="BJ117" s="48">
        <v>13</v>
      </c>
      <c r="BK117" s="49">
        <v>100</v>
      </c>
      <c r="BL117" s="48">
        <v>13</v>
      </c>
    </row>
    <row r="118" spans="1:64" ht="15">
      <c r="A118" s="64" t="s">
        <v>251</v>
      </c>
      <c r="B118" s="64" t="s">
        <v>251</v>
      </c>
      <c r="C118" s="65"/>
      <c r="D118" s="66"/>
      <c r="E118" s="67"/>
      <c r="F118" s="68"/>
      <c r="G118" s="65"/>
      <c r="H118" s="69"/>
      <c r="I118" s="70"/>
      <c r="J118" s="70"/>
      <c r="K118" s="34" t="s">
        <v>65</v>
      </c>
      <c r="L118" s="77">
        <v>165</v>
      </c>
      <c r="M118" s="77"/>
      <c r="N118" s="72"/>
      <c r="O118" s="79" t="s">
        <v>176</v>
      </c>
      <c r="P118" s="81">
        <v>43734.587916666664</v>
      </c>
      <c r="Q118" s="79" t="s">
        <v>356</v>
      </c>
      <c r="R118" s="83" t="s">
        <v>476</v>
      </c>
      <c r="S118" s="79" t="s">
        <v>528</v>
      </c>
      <c r="T118" s="79" t="s">
        <v>573</v>
      </c>
      <c r="U118" s="83" t="s">
        <v>640</v>
      </c>
      <c r="V118" s="83" t="s">
        <v>640</v>
      </c>
      <c r="W118" s="81">
        <v>43734.587916666664</v>
      </c>
      <c r="X118" s="83" t="s">
        <v>840</v>
      </c>
      <c r="Y118" s="79"/>
      <c r="Z118" s="79"/>
      <c r="AA118" s="85" t="s">
        <v>1009</v>
      </c>
      <c r="AB118" s="79"/>
      <c r="AC118" s="79" t="b">
        <v>0</v>
      </c>
      <c r="AD118" s="79">
        <v>0</v>
      </c>
      <c r="AE118" s="85" t="s">
        <v>1066</v>
      </c>
      <c r="AF118" s="79" t="b">
        <v>0</v>
      </c>
      <c r="AG118" s="79" t="s">
        <v>1071</v>
      </c>
      <c r="AH118" s="79"/>
      <c r="AI118" s="85" t="s">
        <v>1066</v>
      </c>
      <c r="AJ118" s="79" t="b">
        <v>0</v>
      </c>
      <c r="AK118" s="79">
        <v>0</v>
      </c>
      <c r="AL118" s="85" t="s">
        <v>1066</v>
      </c>
      <c r="AM118" s="79" t="s">
        <v>1079</v>
      </c>
      <c r="AN118" s="79" t="b">
        <v>0</v>
      </c>
      <c r="AO118" s="85" t="s">
        <v>1009</v>
      </c>
      <c r="AP118" s="79" t="s">
        <v>176</v>
      </c>
      <c r="AQ118" s="79">
        <v>0</v>
      </c>
      <c r="AR118" s="79">
        <v>0</v>
      </c>
      <c r="AS118" s="79"/>
      <c r="AT118" s="79"/>
      <c r="AU118" s="79"/>
      <c r="AV118" s="79"/>
      <c r="AW118" s="79"/>
      <c r="AX118" s="79"/>
      <c r="AY118" s="79"/>
      <c r="AZ118" s="79"/>
      <c r="BA118">
        <v>69</v>
      </c>
      <c r="BB118" s="78" t="str">
        <f>REPLACE(INDEX(GroupVertices[Group],MATCH(Edges25[[#This Row],[Vertex 1]],GroupVertices[Vertex],0)),1,1,"")</f>
        <v>5</v>
      </c>
      <c r="BC118" s="78" t="str">
        <f>REPLACE(INDEX(GroupVertices[Group],MATCH(Edges25[[#This Row],[Vertex 2]],GroupVertices[Vertex],0)),1,1,"")</f>
        <v>5</v>
      </c>
      <c r="BD118" s="48">
        <v>0</v>
      </c>
      <c r="BE118" s="49">
        <v>0</v>
      </c>
      <c r="BF118" s="48">
        <v>0</v>
      </c>
      <c r="BG118" s="49">
        <v>0</v>
      </c>
      <c r="BH118" s="48">
        <v>0</v>
      </c>
      <c r="BI118" s="49">
        <v>0</v>
      </c>
      <c r="BJ118" s="48">
        <v>15</v>
      </c>
      <c r="BK118" s="49">
        <v>100</v>
      </c>
      <c r="BL118" s="48">
        <v>15</v>
      </c>
    </row>
    <row r="119" spans="1:64" ht="15">
      <c r="A119" s="64" t="s">
        <v>251</v>
      </c>
      <c r="B119" s="64" t="s">
        <v>251</v>
      </c>
      <c r="C119" s="65"/>
      <c r="D119" s="66"/>
      <c r="E119" s="67"/>
      <c r="F119" s="68"/>
      <c r="G119" s="65"/>
      <c r="H119" s="69"/>
      <c r="I119" s="70"/>
      <c r="J119" s="70"/>
      <c r="K119" s="34" t="s">
        <v>65</v>
      </c>
      <c r="L119" s="77">
        <v>166</v>
      </c>
      <c r="M119" s="77"/>
      <c r="N119" s="72"/>
      <c r="O119" s="79" t="s">
        <v>176</v>
      </c>
      <c r="P119" s="81">
        <v>43734.5884375</v>
      </c>
      <c r="Q119" s="79" t="s">
        <v>357</v>
      </c>
      <c r="R119" s="83" t="s">
        <v>477</v>
      </c>
      <c r="S119" s="79" t="s">
        <v>528</v>
      </c>
      <c r="T119" s="79" t="s">
        <v>573</v>
      </c>
      <c r="U119" s="83" t="s">
        <v>641</v>
      </c>
      <c r="V119" s="83" t="s">
        <v>641</v>
      </c>
      <c r="W119" s="81">
        <v>43734.5884375</v>
      </c>
      <c r="X119" s="83" t="s">
        <v>841</v>
      </c>
      <c r="Y119" s="79"/>
      <c r="Z119" s="79"/>
      <c r="AA119" s="85" t="s">
        <v>1010</v>
      </c>
      <c r="AB119" s="79"/>
      <c r="AC119" s="79" t="b">
        <v>0</v>
      </c>
      <c r="AD119" s="79">
        <v>0</v>
      </c>
      <c r="AE119" s="85" t="s">
        <v>1066</v>
      </c>
      <c r="AF119" s="79" t="b">
        <v>0</v>
      </c>
      <c r="AG119" s="79" t="s">
        <v>1071</v>
      </c>
      <c r="AH119" s="79"/>
      <c r="AI119" s="85" t="s">
        <v>1066</v>
      </c>
      <c r="AJ119" s="79" t="b">
        <v>0</v>
      </c>
      <c r="AK119" s="79">
        <v>0</v>
      </c>
      <c r="AL119" s="85" t="s">
        <v>1066</v>
      </c>
      <c r="AM119" s="79" t="s">
        <v>1079</v>
      </c>
      <c r="AN119" s="79" t="b">
        <v>0</v>
      </c>
      <c r="AO119" s="85" t="s">
        <v>1010</v>
      </c>
      <c r="AP119" s="79" t="s">
        <v>176</v>
      </c>
      <c r="AQ119" s="79">
        <v>0</v>
      </c>
      <c r="AR119" s="79">
        <v>0</v>
      </c>
      <c r="AS119" s="79"/>
      <c r="AT119" s="79"/>
      <c r="AU119" s="79"/>
      <c r="AV119" s="79"/>
      <c r="AW119" s="79"/>
      <c r="AX119" s="79"/>
      <c r="AY119" s="79"/>
      <c r="AZ119" s="79"/>
      <c r="BA119">
        <v>69</v>
      </c>
      <c r="BB119" s="78" t="str">
        <f>REPLACE(INDEX(GroupVertices[Group],MATCH(Edges25[[#This Row],[Vertex 1]],GroupVertices[Vertex],0)),1,1,"")</f>
        <v>5</v>
      </c>
      <c r="BC119" s="78" t="str">
        <f>REPLACE(INDEX(GroupVertices[Group],MATCH(Edges25[[#This Row],[Vertex 2]],GroupVertices[Vertex],0)),1,1,"")</f>
        <v>5</v>
      </c>
      <c r="BD119" s="48">
        <v>0</v>
      </c>
      <c r="BE119" s="49">
        <v>0</v>
      </c>
      <c r="BF119" s="48">
        <v>0</v>
      </c>
      <c r="BG119" s="49">
        <v>0</v>
      </c>
      <c r="BH119" s="48">
        <v>0</v>
      </c>
      <c r="BI119" s="49">
        <v>0</v>
      </c>
      <c r="BJ119" s="48">
        <v>16</v>
      </c>
      <c r="BK119" s="49">
        <v>100</v>
      </c>
      <c r="BL119" s="48">
        <v>16</v>
      </c>
    </row>
    <row r="120" spans="1:64" ht="15">
      <c r="A120" s="64" t="s">
        <v>251</v>
      </c>
      <c r="B120" s="64" t="s">
        <v>251</v>
      </c>
      <c r="C120" s="65"/>
      <c r="D120" s="66"/>
      <c r="E120" s="67"/>
      <c r="F120" s="68"/>
      <c r="G120" s="65"/>
      <c r="H120" s="69"/>
      <c r="I120" s="70"/>
      <c r="J120" s="70"/>
      <c r="K120" s="34" t="s">
        <v>65</v>
      </c>
      <c r="L120" s="77">
        <v>167</v>
      </c>
      <c r="M120" s="77"/>
      <c r="N120" s="72"/>
      <c r="O120" s="79" t="s">
        <v>176</v>
      </c>
      <c r="P120" s="81">
        <v>43734.58888888889</v>
      </c>
      <c r="Q120" s="79" t="s">
        <v>358</v>
      </c>
      <c r="R120" s="83" t="s">
        <v>478</v>
      </c>
      <c r="S120" s="79" t="s">
        <v>528</v>
      </c>
      <c r="T120" s="79" t="s">
        <v>573</v>
      </c>
      <c r="U120" s="83" t="s">
        <v>642</v>
      </c>
      <c r="V120" s="83" t="s">
        <v>642</v>
      </c>
      <c r="W120" s="81">
        <v>43734.58888888889</v>
      </c>
      <c r="X120" s="83" t="s">
        <v>842</v>
      </c>
      <c r="Y120" s="79"/>
      <c r="Z120" s="79"/>
      <c r="AA120" s="85" t="s">
        <v>1011</v>
      </c>
      <c r="AB120" s="79"/>
      <c r="AC120" s="79" t="b">
        <v>0</v>
      </c>
      <c r="AD120" s="79">
        <v>0</v>
      </c>
      <c r="AE120" s="85" t="s">
        <v>1066</v>
      </c>
      <c r="AF120" s="79" t="b">
        <v>0</v>
      </c>
      <c r="AG120" s="79" t="s">
        <v>1071</v>
      </c>
      <c r="AH120" s="79"/>
      <c r="AI120" s="85" t="s">
        <v>1066</v>
      </c>
      <c r="AJ120" s="79" t="b">
        <v>0</v>
      </c>
      <c r="AK120" s="79">
        <v>0</v>
      </c>
      <c r="AL120" s="85" t="s">
        <v>1066</v>
      </c>
      <c r="AM120" s="79" t="s">
        <v>1079</v>
      </c>
      <c r="AN120" s="79" t="b">
        <v>0</v>
      </c>
      <c r="AO120" s="85" t="s">
        <v>1011</v>
      </c>
      <c r="AP120" s="79" t="s">
        <v>176</v>
      </c>
      <c r="AQ120" s="79">
        <v>0</v>
      </c>
      <c r="AR120" s="79">
        <v>0</v>
      </c>
      <c r="AS120" s="79"/>
      <c r="AT120" s="79"/>
      <c r="AU120" s="79"/>
      <c r="AV120" s="79"/>
      <c r="AW120" s="79"/>
      <c r="AX120" s="79"/>
      <c r="AY120" s="79"/>
      <c r="AZ120" s="79"/>
      <c r="BA120">
        <v>69</v>
      </c>
      <c r="BB120" s="78" t="str">
        <f>REPLACE(INDEX(GroupVertices[Group],MATCH(Edges25[[#This Row],[Vertex 1]],GroupVertices[Vertex],0)),1,1,"")</f>
        <v>5</v>
      </c>
      <c r="BC120" s="78" t="str">
        <f>REPLACE(INDEX(GroupVertices[Group],MATCH(Edges25[[#This Row],[Vertex 2]],GroupVertices[Vertex],0)),1,1,"")</f>
        <v>5</v>
      </c>
      <c r="BD120" s="48">
        <v>0</v>
      </c>
      <c r="BE120" s="49">
        <v>0</v>
      </c>
      <c r="BF120" s="48">
        <v>0</v>
      </c>
      <c r="BG120" s="49">
        <v>0</v>
      </c>
      <c r="BH120" s="48">
        <v>0</v>
      </c>
      <c r="BI120" s="49">
        <v>0</v>
      </c>
      <c r="BJ120" s="48">
        <v>24</v>
      </c>
      <c r="BK120" s="49">
        <v>100</v>
      </c>
      <c r="BL120" s="48">
        <v>24</v>
      </c>
    </row>
    <row r="121" spans="1:64" ht="15">
      <c r="A121" s="64" t="s">
        <v>251</v>
      </c>
      <c r="B121" s="64" t="s">
        <v>251</v>
      </c>
      <c r="C121" s="65"/>
      <c r="D121" s="66"/>
      <c r="E121" s="67"/>
      <c r="F121" s="68"/>
      <c r="G121" s="65"/>
      <c r="H121" s="69"/>
      <c r="I121" s="70"/>
      <c r="J121" s="70"/>
      <c r="K121" s="34" t="s">
        <v>65</v>
      </c>
      <c r="L121" s="77">
        <v>168</v>
      </c>
      <c r="M121" s="77"/>
      <c r="N121" s="72"/>
      <c r="O121" s="79" t="s">
        <v>176</v>
      </c>
      <c r="P121" s="81">
        <v>43734.58945601852</v>
      </c>
      <c r="Q121" s="79" t="s">
        <v>359</v>
      </c>
      <c r="R121" s="83" t="s">
        <v>479</v>
      </c>
      <c r="S121" s="79" t="s">
        <v>528</v>
      </c>
      <c r="T121" s="79" t="s">
        <v>573</v>
      </c>
      <c r="U121" s="83" t="s">
        <v>643</v>
      </c>
      <c r="V121" s="83" t="s">
        <v>643</v>
      </c>
      <c r="W121" s="81">
        <v>43734.58945601852</v>
      </c>
      <c r="X121" s="83" t="s">
        <v>843</v>
      </c>
      <c r="Y121" s="79"/>
      <c r="Z121" s="79"/>
      <c r="AA121" s="85" t="s">
        <v>1012</v>
      </c>
      <c r="AB121" s="79"/>
      <c r="AC121" s="79" t="b">
        <v>0</v>
      </c>
      <c r="AD121" s="79">
        <v>0</v>
      </c>
      <c r="AE121" s="85" t="s">
        <v>1066</v>
      </c>
      <c r="AF121" s="79" t="b">
        <v>0</v>
      </c>
      <c r="AG121" s="79" t="s">
        <v>1071</v>
      </c>
      <c r="AH121" s="79"/>
      <c r="AI121" s="85" t="s">
        <v>1066</v>
      </c>
      <c r="AJ121" s="79" t="b">
        <v>0</v>
      </c>
      <c r="AK121" s="79">
        <v>0</v>
      </c>
      <c r="AL121" s="85" t="s">
        <v>1066</v>
      </c>
      <c r="AM121" s="79" t="s">
        <v>1079</v>
      </c>
      <c r="AN121" s="79" t="b">
        <v>0</v>
      </c>
      <c r="AO121" s="85" t="s">
        <v>1012</v>
      </c>
      <c r="AP121" s="79" t="s">
        <v>176</v>
      </c>
      <c r="AQ121" s="79">
        <v>0</v>
      </c>
      <c r="AR121" s="79">
        <v>0</v>
      </c>
      <c r="AS121" s="79"/>
      <c r="AT121" s="79"/>
      <c r="AU121" s="79"/>
      <c r="AV121" s="79"/>
      <c r="AW121" s="79"/>
      <c r="AX121" s="79"/>
      <c r="AY121" s="79"/>
      <c r="AZ121" s="79"/>
      <c r="BA121">
        <v>69</v>
      </c>
      <c r="BB121" s="78" t="str">
        <f>REPLACE(INDEX(GroupVertices[Group],MATCH(Edges25[[#This Row],[Vertex 1]],GroupVertices[Vertex],0)),1,1,"")</f>
        <v>5</v>
      </c>
      <c r="BC121" s="78" t="str">
        <f>REPLACE(INDEX(GroupVertices[Group],MATCH(Edges25[[#This Row],[Vertex 2]],GroupVertices[Vertex],0)),1,1,"")</f>
        <v>5</v>
      </c>
      <c r="BD121" s="48">
        <v>0</v>
      </c>
      <c r="BE121" s="49">
        <v>0</v>
      </c>
      <c r="BF121" s="48">
        <v>0</v>
      </c>
      <c r="BG121" s="49">
        <v>0</v>
      </c>
      <c r="BH121" s="48">
        <v>0</v>
      </c>
      <c r="BI121" s="49">
        <v>0</v>
      </c>
      <c r="BJ121" s="48">
        <v>18</v>
      </c>
      <c r="BK121" s="49">
        <v>100</v>
      </c>
      <c r="BL121" s="48">
        <v>18</v>
      </c>
    </row>
    <row r="122" spans="1:64" ht="15">
      <c r="A122" s="64" t="s">
        <v>251</v>
      </c>
      <c r="B122" s="64" t="s">
        <v>251</v>
      </c>
      <c r="C122" s="65"/>
      <c r="D122" s="66"/>
      <c r="E122" s="67"/>
      <c r="F122" s="68"/>
      <c r="G122" s="65"/>
      <c r="H122" s="69"/>
      <c r="I122" s="70"/>
      <c r="J122" s="70"/>
      <c r="K122" s="34" t="s">
        <v>65</v>
      </c>
      <c r="L122" s="77">
        <v>169</v>
      </c>
      <c r="M122" s="77"/>
      <c r="N122" s="72"/>
      <c r="O122" s="79" t="s">
        <v>176</v>
      </c>
      <c r="P122" s="81">
        <v>43734.589849537035</v>
      </c>
      <c r="Q122" s="79" t="s">
        <v>360</v>
      </c>
      <c r="R122" s="83" t="s">
        <v>480</v>
      </c>
      <c r="S122" s="79" t="s">
        <v>528</v>
      </c>
      <c r="T122" s="79" t="s">
        <v>573</v>
      </c>
      <c r="U122" s="83" t="s">
        <v>644</v>
      </c>
      <c r="V122" s="83" t="s">
        <v>644</v>
      </c>
      <c r="W122" s="81">
        <v>43734.589849537035</v>
      </c>
      <c r="X122" s="83" t="s">
        <v>844</v>
      </c>
      <c r="Y122" s="79"/>
      <c r="Z122" s="79"/>
      <c r="AA122" s="85" t="s">
        <v>1013</v>
      </c>
      <c r="AB122" s="79"/>
      <c r="AC122" s="79" t="b">
        <v>0</v>
      </c>
      <c r="AD122" s="79">
        <v>0</v>
      </c>
      <c r="AE122" s="85" t="s">
        <v>1066</v>
      </c>
      <c r="AF122" s="79" t="b">
        <v>0</v>
      </c>
      <c r="AG122" s="79" t="s">
        <v>1071</v>
      </c>
      <c r="AH122" s="79"/>
      <c r="AI122" s="85" t="s">
        <v>1066</v>
      </c>
      <c r="AJ122" s="79" t="b">
        <v>0</v>
      </c>
      <c r="AK122" s="79">
        <v>0</v>
      </c>
      <c r="AL122" s="85" t="s">
        <v>1066</v>
      </c>
      <c r="AM122" s="79" t="s">
        <v>1079</v>
      </c>
      <c r="AN122" s="79" t="b">
        <v>0</v>
      </c>
      <c r="AO122" s="85" t="s">
        <v>1013</v>
      </c>
      <c r="AP122" s="79" t="s">
        <v>176</v>
      </c>
      <c r="AQ122" s="79">
        <v>0</v>
      </c>
      <c r="AR122" s="79">
        <v>0</v>
      </c>
      <c r="AS122" s="79"/>
      <c r="AT122" s="79"/>
      <c r="AU122" s="79"/>
      <c r="AV122" s="79"/>
      <c r="AW122" s="79"/>
      <c r="AX122" s="79"/>
      <c r="AY122" s="79"/>
      <c r="AZ122" s="79"/>
      <c r="BA122">
        <v>69</v>
      </c>
      <c r="BB122" s="78" t="str">
        <f>REPLACE(INDEX(GroupVertices[Group],MATCH(Edges25[[#This Row],[Vertex 1]],GroupVertices[Vertex],0)),1,1,"")</f>
        <v>5</v>
      </c>
      <c r="BC122" s="78" t="str">
        <f>REPLACE(INDEX(GroupVertices[Group],MATCH(Edges25[[#This Row],[Vertex 2]],GroupVertices[Vertex],0)),1,1,"")</f>
        <v>5</v>
      </c>
      <c r="BD122" s="48">
        <v>0</v>
      </c>
      <c r="BE122" s="49">
        <v>0</v>
      </c>
      <c r="BF122" s="48">
        <v>0</v>
      </c>
      <c r="BG122" s="49">
        <v>0</v>
      </c>
      <c r="BH122" s="48">
        <v>0</v>
      </c>
      <c r="BI122" s="49">
        <v>0</v>
      </c>
      <c r="BJ122" s="48">
        <v>17</v>
      </c>
      <c r="BK122" s="49">
        <v>100</v>
      </c>
      <c r="BL122" s="48">
        <v>17</v>
      </c>
    </row>
    <row r="123" spans="1:64" ht="15">
      <c r="A123" s="64" t="s">
        <v>251</v>
      </c>
      <c r="B123" s="64" t="s">
        <v>251</v>
      </c>
      <c r="C123" s="65"/>
      <c r="D123" s="66"/>
      <c r="E123" s="67"/>
      <c r="F123" s="68"/>
      <c r="G123" s="65"/>
      <c r="H123" s="69"/>
      <c r="I123" s="70"/>
      <c r="J123" s="70"/>
      <c r="K123" s="34" t="s">
        <v>65</v>
      </c>
      <c r="L123" s="77">
        <v>170</v>
      </c>
      <c r="M123" s="77"/>
      <c r="N123" s="72"/>
      <c r="O123" s="79" t="s">
        <v>176</v>
      </c>
      <c r="P123" s="81">
        <v>43734.59048611111</v>
      </c>
      <c r="Q123" s="79" t="s">
        <v>361</v>
      </c>
      <c r="R123" s="83" t="s">
        <v>481</v>
      </c>
      <c r="S123" s="79" t="s">
        <v>528</v>
      </c>
      <c r="T123" s="79" t="s">
        <v>573</v>
      </c>
      <c r="U123" s="83" t="s">
        <v>645</v>
      </c>
      <c r="V123" s="83" t="s">
        <v>645</v>
      </c>
      <c r="W123" s="81">
        <v>43734.59048611111</v>
      </c>
      <c r="X123" s="83" t="s">
        <v>845</v>
      </c>
      <c r="Y123" s="79"/>
      <c r="Z123" s="79"/>
      <c r="AA123" s="85" t="s">
        <v>1014</v>
      </c>
      <c r="AB123" s="79"/>
      <c r="AC123" s="79" t="b">
        <v>0</v>
      </c>
      <c r="AD123" s="79">
        <v>0</v>
      </c>
      <c r="AE123" s="85" t="s">
        <v>1066</v>
      </c>
      <c r="AF123" s="79" t="b">
        <v>0</v>
      </c>
      <c r="AG123" s="79" t="s">
        <v>1071</v>
      </c>
      <c r="AH123" s="79"/>
      <c r="AI123" s="85" t="s">
        <v>1066</v>
      </c>
      <c r="AJ123" s="79" t="b">
        <v>0</v>
      </c>
      <c r="AK123" s="79">
        <v>0</v>
      </c>
      <c r="AL123" s="85" t="s">
        <v>1066</v>
      </c>
      <c r="AM123" s="79" t="s">
        <v>1079</v>
      </c>
      <c r="AN123" s="79" t="b">
        <v>0</v>
      </c>
      <c r="AO123" s="85" t="s">
        <v>1014</v>
      </c>
      <c r="AP123" s="79" t="s">
        <v>176</v>
      </c>
      <c r="AQ123" s="79">
        <v>0</v>
      </c>
      <c r="AR123" s="79">
        <v>0</v>
      </c>
      <c r="AS123" s="79"/>
      <c r="AT123" s="79"/>
      <c r="AU123" s="79"/>
      <c r="AV123" s="79"/>
      <c r="AW123" s="79"/>
      <c r="AX123" s="79"/>
      <c r="AY123" s="79"/>
      <c r="AZ123" s="79"/>
      <c r="BA123">
        <v>69</v>
      </c>
      <c r="BB123" s="78" t="str">
        <f>REPLACE(INDEX(GroupVertices[Group],MATCH(Edges25[[#This Row],[Vertex 1]],GroupVertices[Vertex],0)),1,1,"")</f>
        <v>5</v>
      </c>
      <c r="BC123" s="78" t="str">
        <f>REPLACE(INDEX(GroupVertices[Group],MATCH(Edges25[[#This Row],[Vertex 2]],GroupVertices[Vertex],0)),1,1,"")</f>
        <v>5</v>
      </c>
      <c r="BD123" s="48">
        <v>0</v>
      </c>
      <c r="BE123" s="49">
        <v>0</v>
      </c>
      <c r="BF123" s="48">
        <v>0</v>
      </c>
      <c r="BG123" s="49">
        <v>0</v>
      </c>
      <c r="BH123" s="48">
        <v>0</v>
      </c>
      <c r="BI123" s="49">
        <v>0</v>
      </c>
      <c r="BJ123" s="48">
        <v>17</v>
      </c>
      <c r="BK123" s="49">
        <v>100</v>
      </c>
      <c r="BL123" s="48">
        <v>17</v>
      </c>
    </row>
    <row r="124" spans="1:64" ht="15">
      <c r="A124" s="64" t="s">
        <v>251</v>
      </c>
      <c r="B124" s="64" t="s">
        <v>251</v>
      </c>
      <c r="C124" s="65"/>
      <c r="D124" s="66"/>
      <c r="E124" s="67"/>
      <c r="F124" s="68"/>
      <c r="G124" s="65"/>
      <c r="H124" s="69"/>
      <c r="I124" s="70"/>
      <c r="J124" s="70"/>
      <c r="K124" s="34" t="s">
        <v>65</v>
      </c>
      <c r="L124" s="77">
        <v>171</v>
      </c>
      <c r="M124" s="77"/>
      <c r="N124" s="72"/>
      <c r="O124" s="79" t="s">
        <v>176</v>
      </c>
      <c r="P124" s="81">
        <v>43734.59104166667</v>
      </c>
      <c r="Q124" s="79" t="s">
        <v>362</v>
      </c>
      <c r="R124" s="83" t="s">
        <v>482</v>
      </c>
      <c r="S124" s="79" t="s">
        <v>528</v>
      </c>
      <c r="T124" s="79" t="s">
        <v>573</v>
      </c>
      <c r="U124" s="83" t="s">
        <v>646</v>
      </c>
      <c r="V124" s="83" t="s">
        <v>646</v>
      </c>
      <c r="W124" s="81">
        <v>43734.59104166667</v>
      </c>
      <c r="X124" s="83" t="s">
        <v>846</v>
      </c>
      <c r="Y124" s="79"/>
      <c r="Z124" s="79"/>
      <c r="AA124" s="85" t="s">
        <v>1015</v>
      </c>
      <c r="AB124" s="79"/>
      <c r="AC124" s="79" t="b">
        <v>0</v>
      </c>
      <c r="AD124" s="79">
        <v>0</v>
      </c>
      <c r="AE124" s="85" t="s">
        <v>1066</v>
      </c>
      <c r="AF124" s="79" t="b">
        <v>0</v>
      </c>
      <c r="AG124" s="79" t="s">
        <v>1071</v>
      </c>
      <c r="AH124" s="79"/>
      <c r="AI124" s="85" t="s">
        <v>1066</v>
      </c>
      <c r="AJ124" s="79" t="b">
        <v>0</v>
      </c>
      <c r="AK124" s="79">
        <v>0</v>
      </c>
      <c r="AL124" s="85" t="s">
        <v>1066</v>
      </c>
      <c r="AM124" s="79" t="s">
        <v>1079</v>
      </c>
      <c r="AN124" s="79" t="b">
        <v>0</v>
      </c>
      <c r="AO124" s="85" t="s">
        <v>1015</v>
      </c>
      <c r="AP124" s="79" t="s">
        <v>176</v>
      </c>
      <c r="AQ124" s="79">
        <v>0</v>
      </c>
      <c r="AR124" s="79">
        <v>0</v>
      </c>
      <c r="AS124" s="79"/>
      <c r="AT124" s="79"/>
      <c r="AU124" s="79"/>
      <c r="AV124" s="79"/>
      <c r="AW124" s="79"/>
      <c r="AX124" s="79"/>
      <c r="AY124" s="79"/>
      <c r="AZ124" s="79"/>
      <c r="BA124">
        <v>69</v>
      </c>
      <c r="BB124" s="78" t="str">
        <f>REPLACE(INDEX(GroupVertices[Group],MATCH(Edges25[[#This Row],[Vertex 1]],GroupVertices[Vertex],0)),1,1,"")</f>
        <v>5</v>
      </c>
      <c r="BC124" s="78" t="str">
        <f>REPLACE(INDEX(GroupVertices[Group],MATCH(Edges25[[#This Row],[Vertex 2]],GroupVertices[Vertex],0)),1,1,"")</f>
        <v>5</v>
      </c>
      <c r="BD124" s="48">
        <v>0</v>
      </c>
      <c r="BE124" s="49">
        <v>0</v>
      </c>
      <c r="BF124" s="48">
        <v>0</v>
      </c>
      <c r="BG124" s="49">
        <v>0</v>
      </c>
      <c r="BH124" s="48">
        <v>0</v>
      </c>
      <c r="BI124" s="49">
        <v>0</v>
      </c>
      <c r="BJ124" s="48">
        <v>14</v>
      </c>
      <c r="BK124" s="49">
        <v>100</v>
      </c>
      <c r="BL124" s="48">
        <v>14</v>
      </c>
    </row>
    <row r="125" spans="1:64" ht="15">
      <c r="A125" s="64" t="s">
        <v>251</v>
      </c>
      <c r="B125" s="64" t="s">
        <v>251</v>
      </c>
      <c r="C125" s="65"/>
      <c r="D125" s="66"/>
      <c r="E125" s="67"/>
      <c r="F125" s="68"/>
      <c r="G125" s="65"/>
      <c r="H125" s="69"/>
      <c r="I125" s="70"/>
      <c r="J125" s="70"/>
      <c r="K125" s="34" t="s">
        <v>65</v>
      </c>
      <c r="L125" s="77">
        <v>172</v>
      </c>
      <c r="M125" s="77"/>
      <c r="N125" s="72"/>
      <c r="O125" s="79" t="s">
        <v>176</v>
      </c>
      <c r="P125" s="81">
        <v>43734.591469907406</v>
      </c>
      <c r="Q125" s="79" t="s">
        <v>363</v>
      </c>
      <c r="R125" s="83" t="s">
        <v>483</v>
      </c>
      <c r="S125" s="79" t="s">
        <v>528</v>
      </c>
      <c r="T125" s="79" t="s">
        <v>573</v>
      </c>
      <c r="U125" s="83" t="s">
        <v>647</v>
      </c>
      <c r="V125" s="83" t="s">
        <v>647</v>
      </c>
      <c r="W125" s="81">
        <v>43734.591469907406</v>
      </c>
      <c r="X125" s="83" t="s">
        <v>847</v>
      </c>
      <c r="Y125" s="79"/>
      <c r="Z125" s="79"/>
      <c r="AA125" s="85" t="s">
        <v>1016</v>
      </c>
      <c r="AB125" s="79"/>
      <c r="AC125" s="79" t="b">
        <v>0</v>
      </c>
      <c r="AD125" s="79">
        <v>0</v>
      </c>
      <c r="AE125" s="85" t="s">
        <v>1066</v>
      </c>
      <c r="AF125" s="79" t="b">
        <v>0</v>
      </c>
      <c r="AG125" s="79" t="s">
        <v>1071</v>
      </c>
      <c r="AH125" s="79"/>
      <c r="AI125" s="85" t="s">
        <v>1066</v>
      </c>
      <c r="AJ125" s="79" t="b">
        <v>0</v>
      </c>
      <c r="AK125" s="79">
        <v>0</v>
      </c>
      <c r="AL125" s="85" t="s">
        <v>1066</v>
      </c>
      <c r="AM125" s="79" t="s">
        <v>1079</v>
      </c>
      <c r="AN125" s="79" t="b">
        <v>0</v>
      </c>
      <c r="AO125" s="85" t="s">
        <v>1016</v>
      </c>
      <c r="AP125" s="79" t="s">
        <v>176</v>
      </c>
      <c r="AQ125" s="79">
        <v>0</v>
      </c>
      <c r="AR125" s="79">
        <v>0</v>
      </c>
      <c r="AS125" s="79"/>
      <c r="AT125" s="79"/>
      <c r="AU125" s="79"/>
      <c r="AV125" s="79"/>
      <c r="AW125" s="79"/>
      <c r="AX125" s="79"/>
      <c r="AY125" s="79"/>
      <c r="AZ125" s="79"/>
      <c r="BA125">
        <v>69</v>
      </c>
      <c r="BB125" s="78" t="str">
        <f>REPLACE(INDEX(GroupVertices[Group],MATCH(Edges25[[#This Row],[Vertex 1]],GroupVertices[Vertex],0)),1,1,"")</f>
        <v>5</v>
      </c>
      <c r="BC125" s="78" t="str">
        <f>REPLACE(INDEX(GroupVertices[Group],MATCH(Edges25[[#This Row],[Vertex 2]],GroupVertices[Vertex],0)),1,1,"")</f>
        <v>5</v>
      </c>
      <c r="BD125" s="48">
        <v>0</v>
      </c>
      <c r="BE125" s="49">
        <v>0</v>
      </c>
      <c r="BF125" s="48">
        <v>0</v>
      </c>
      <c r="BG125" s="49">
        <v>0</v>
      </c>
      <c r="BH125" s="48">
        <v>0</v>
      </c>
      <c r="BI125" s="49">
        <v>0</v>
      </c>
      <c r="BJ125" s="48">
        <v>18</v>
      </c>
      <c r="BK125" s="49">
        <v>100</v>
      </c>
      <c r="BL125" s="48">
        <v>18</v>
      </c>
    </row>
    <row r="126" spans="1:64" ht="15">
      <c r="A126" s="64" t="s">
        <v>251</v>
      </c>
      <c r="B126" s="64" t="s">
        <v>251</v>
      </c>
      <c r="C126" s="65"/>
      <c r="D126" s="66"/>
      <c r="E126" s="67"/>
      <c r="F126" s="68"/>
      <c r="G126" s="65"/>
      <c r="H126" s="69"/>
      <c r="I126" s="70"/>
      <c r="J126" s="70"/>
      <c r="K126" s="34" t="s">
        <v>65</v>
      </c>
      <c r="L126" s="77">
        <v>173</v>
      </c>
      <c r="M126" s="77"/>
      <c r="N126" s="72"/>
      <c r="O126" s="79" t="s">
        <v>176</v>
      </c>
      <c r="P126" s="81">
        <v>43735.358252314814</v>
      </c>
      <c r="Q126" s="79" t="s">
        <v>364</v>
      </c>
      <c r="R126" s="83" t="s">
        <v>484</v>
      </c>
      <c r="S126" s="79" t="s">
        <v>528</v>
      </c>
      <c r="T126" s="79" t="s">
        <v>573</v>
      </c>
      <c r="U126" s="83" t="s">
        <v>648</v>
      </c>
      <c r="V126" s="83" t="s">
        <v>648</v>
      </c>
      <c r="W126" s="81">
        <v>43735.358252314814</v>
      </c>
      <c r="X126" s="83" t="s">
        <v>848</v>
      </c>
      <c r="Y126" s="79"/>
      <c r="Z126" s="79"/>
      <c r="AA126" s="85" t="s">
        <v>1017</v>
      </c>
      <c r="AB126" s="79"/>
      <c r="AC126" s="79" t="b">
        <v>0</v>
      </c>
      <c r="AD126" s="79">
        <v>2</v>
      </c>
      <c r="AE126" s="85" t="s">
        <v>1066</v>
      </c>
      <c r="AF126" s="79" t="b">
        <v>0</v>
      </c>
      <c r="AG126" s="79" t="s">
        <v>1071</v>
      </c>
      <c r="AH126" s="79"/>
      <c r="AI126" s="85" t="s">
        <v>1066</v>
      </c>
      <c r="AJ126" s="79" t="b">
        <v>0</v>
      </c>
      <c r="AK126" s="79">
        <v>0</v>
      </c>
      <c r="AL126" s="85" t="s">
        <v>1066</v>
      </c>
      <c r="AM126" s="79" t="s">
        <v>1079</v>
      </c>
      <c r="AN126" s="79" t="b">
        <v>0</v>
      </c>
      <c r="AO126" s="85" t="s">
        <v>1017</v>
      </c>
      <c r="AP126" s="79" t="s">
        <v>176</v>
      </c>
      <c r="AQ126" s="79">
        <v>0</v>
      </c>
      <c r="AR126" s="79">
        <v>0</v>
      </c>
      <c r="AS126" s="79"/>
      <c r="AT126" s="79"/>
      <c r="AU126" s="79"/>
      <c r="AV126" s="79"/>
      <c r="AW126" s="79"/>
      <c r="AX126" s="79"/>
      <c r="AY126" s="79"/>
      <c r="AZ126" s="79"/>
      <c r="BA126">
        <v>69</v>
      </c>
      <c r="BB126" s="78" t="str">
        <f>REPLACE(INDEX(GroupVertices[Group],MATCH(Edges25[[#This Row],[Vertex 1]],GroupVertices[Vertex],0)),1,1,"")</f>
        <v>5</v>
      </c>
      <c r="BC126" s="78" t="str">
        <f>REPLACE(INDEX(GroupVertices[Group],MATCH(Edges25[[#This Row],[Vertex 2]],GroupVertices[Vertex],0)),1,1,"")</f>
        <v>5</v>
      </c>
      <c r="BD126" s="48">
        <v>0</v>
      </c>
      <c r="BE126" s="49">
        <v>0</v>
      </c>
      <c r="BF126" s="48">
        <v>0</v>
      </c>
      <c r="BG126" s="49">
        <v>0</v>
      </c>
      <c r="BH126" s="48">
        <v>0</v>
      </c>
      <c r="BI126" s="49">
        <v>0</v>
      </c>
      <c r="BJ126" s="48">
        <v>15</v>
      </c>
      <c r="BK126" s="49">
        <v>100</v>
      </c>
      <c r="BL126" s="48">
        <v>15</v>
      </c>
    </row>
    <row r="127" spans="1:64" ht="15">
      <c r="A127" s="64" t="s">
        <v>251</v>
      </c>
      <c r="B127" s="64" t="s">
        <v>251</v>
      </c>
      <c r="C127" s="65"/>
      <c r="D127" s="66"/>
      <c r="E127" s="67"/>
      <c r="F127" s="68"/>
      <c r="G127" s="65"/>
      <c r="H127" s="69"/>
      <c r="I127" s="70"/>
      <c r="J127" s="70"/>
      <c r="K127" s="34" t="s">
        <v>65</v>
      </c>
      <c r="L127" s="77">
        <v>174</v>
      </c>
      <c r="M127" s="77"/>
      <c r="N127" s="72"/>
      <c r="O127" s="79" t="s">
        <v>176</v>
      </c>
      <c r="P127" s="81">
        <v>43735.581828703704</v>
      </c>
      <c r="Q127" s="79" t="s">
        <v>365</v>
      </c>
      <c r="R127" s="83" t="s">
        <v>485</v>
      </c>
      <c r="S127" s="79" t="s">
        <v>528</v>
      </c>
      <c r="T127" s="79" t="s">
        <v>573</v>
      </c>
      <c r="U127" s="83" t="s">
        <v>649</v>
      </c>
      <c r="V127" s="83" t="s">
        <v>649</v>
      </c>
      <c r="W127" s="81">
        <v>43735.581828703704</v>
      </c>
      <c r="X127" s="83" t="s">
        <v>849</v>
      </c>
      <c r="Y127" s="79"/>
      <c r="Z127" s="79"/>
      <c r="AA127" s="85" t="s">
        <v>1018</v>
      </c>
      <c r="AB127" s="79"/>
      <c r="AC127" s="79" t="b">
        <v>0</v>
      </c>
      <c r="AD127" s="79">
        <v>0</v>
      </c>
      <c r="AE127" s="85" t="s">
        <v>1066</v>
      </c>
      <c r="AF127" s="79" t="b">
        <v>0</v>
      </c>
      <c r="AG127" s="79" t="s">
        <v>1071</v>
      </c>
      <c r="AH127" s="79"/>
      <c r="AI127" s="85" t="s">
        <v>1066</v>
      </c>
      <c r="AJ127" s="79" t="b">
        <v>0</v>
      </c>
      <c r="AK127" s="79">
        <v>0</v>
      </c>
      <c r="AL127" s="85" t="s">
        <v>1066</v>
      </c>
      <c r="AM127" s="79" t="s">
        <v>1079</v>
      </c>
      <c r="AN127" s="79" t="b">
        <v>0</v>
      </c>
      <c r="AO127" s="85" t="s">
        <v>1018</v>
      </c>
      <c r="AP127" s="79" t="s">
        <v>176</v>
      </c>
      <c r="AQ127" s="79">
        <v>0</v>
      </c>
      <c r="AR127" s="79">
        <v>0</v>
      </c>
      <c r="AS127" s="79"/>
      <c r="AT127" s="79"/>
      <c r="AU127" s="79"/>
      <c r="AV127" s="79"/>
      <c r="AW127" s="79"/>
      <c r="AX127" s="79"/>
      <c r="AY127" s="79"/>
      <c r="AZ127" s="79"/>
      <c r="BA127">
        <v>69</v>
      </c>
      <c r="BB127" s="78" t="str">
        <f>REPLACE(INDEX(GroupVertices[Group],MATCH(Edges25[[#This Row],[Vertex 1]],GroupVertices[Vertex],0)),1,1,"")</f>
        <v>5</v>
      </c>
      <c r="BC127" s="78" t="str">
        <f>REPLACE(INDEX(GroupVertices[Group],MATCH(Edges25[[#This Row],[Vertex 2]],GroupVertices[Vertex],0)),1,1,"")</f>
        <v>5</v>
      </c>
      <c r="BD127" s="48">
        <v>0</v>
      </c>
      <c r="BE127" s="49">
        <v>0</v>
      </c>
      <c r="BF127" s="48">
        <v>0</v>
      </c>
      <c r="BG127" s="49">
        <v>0</v>
      </c>
      <c r="BH127" s="48">
        <v>0</v>
      </c>
      <c r="BI127" s="49">
        <v>0</v>
      </c>
      <c r="BJ127" s="48">
        <v>19</v>
      </c>
      <c r="BK127" s="49">
        <v>100</v>
      </c>
      <c r="BL127" s="48">
        <v>19</v>
      </c>
    </row>
    <row r="128" spans="1:64" ht="15">
      <c r="A128" s="64" t="s">
        <v>251</v>
      </c>
      <c r="B128" s="64" t="s">
        <v>251</v>
      </c>
      <c r="C128" s="65"/>
      <c r="D128" s="66"/>
      <c r="E128" s="67"/>
      <c r="F128" s="68"/>
      <c r="G128" s="65"/>
      <c r="H128" s="69"/>
      <c r="I128" s="70"/>
      <c r="J128" s="70"/>
      <c r="K128" s="34" t="s">
        <v>65</v>
      </c>
      <c r="L128" s="77">
        <v>175</v>
      </c>
      <c r="M128" s="77"/>
      <c r="N128" s="72"/>
      <c r="O128" s="79" t="s">
        <v>176</v>
      </c>
      <c r="P128" s="81">
        <v>43735.58221064815</v>
      </c>
      <c r="Q128" s="79" t="s">
        <v>366</v>
      </c>
      <c r="R128" s="83" t="s">
        <v>486</v>
      </c>
      <c r="S128" s="79" t="s">
        <v>528</v>
      </c>
      <c r="T128" s="79" t="s">
        <v>573</v>
      </c>
      <c r="U128" s="83" t="s">
        <v>650</v>
      </c>
      <c r="V128" s="83" t="s">
        <v>650</v>
      </c>
      <c r="W128" s="81">
        <v>43735.58221064815</v>
      </c>
      <c r="X128" s="83" t="s">
        <v>850</v>
      </c>
      <c r="Y128" s="79"/>
      <c r="Z128" s="79"/>
      <c r="AA128" s="85" t="s">
        <v>1019</v>
      </c>
      <c r="AB128" s="79"/>
      <c r="AC128" s="79" t="b">
        <v>0</v>
      </c>
      <c r="AD128" s="79">
        <v>0</v>
      </c>
      <c r="AE128" s="85" t="s">
        <v>1066</v>
      </c>
      <c r="AF128" s="79" t="b">
        <v>0</v>
      </c>
      <c r="AG128" s="79" t="s">
        <v>1071</v>
      </c>
      <c r="AH128" s="79"/>
      <c r="AI128" s="85" t="s">
        <v>1066</v>
      </c>
      <c r="AJ128" s="79" t="b">
        <v>0</v>
      </c>
      <c r="AK128" s="79">
        <v>0</v>
      </c>
      <c r="AL128" s="85" t="s">
        <v>1066</v>
      </c>
      <c r="AM128" s="79" t="s">
        <v>1079</v>
      </c>
      <c r="AN128" s="79" t="b">
        <v>0</v>
      </c>
      <c r="AO128" s="85" t="s">
        <v>1019</v>
      </c>
      <c r="AP128" s="79" t="s">
        <v>176</v>
      </c>
      <c r="AQ128" s="79">
        <v>0</v>
      </c>
      <c r="AR128" s="79">
        <v>0</v>
      </c>
      <c r="AS128" s="79"/>
      <c r="AT128" s="79"/>
      <c r="AU128" s="79"/>
      <c r="AV128" s="79"/>
      <c r="AW128" s="79"/>
      <c r="AX128" s="79"/>
      <c r="AY128" s="79"/>
      <c r="AZ128" s="79"/>
      <c r="BA128">
        <v>69</v>
      </c>
      <c r="BB128" s="78" t="str">
        <f>REPLACE(INDEX(GroupVertices[Group],MATCH(Edges25[[#This Row],[Vertex 1]],GroupVertices[Vertex],0)),1,1,"")</f>
        <v>5</v>
      </c>
      <c r="BC128" s="78" t="str">
        <f>REPLACE(INDEX(GroupVertices[Group],MATCH(Edges25[[#This Row],[Vertex 2]],GroupVertices[Vertex],0)),1,1,"")</f>
        <v>5</v>
      </c>
      <c r="BD128" s="48">
        <v>0</v>
      </c>
      <c r="BE128" s="49">
        <v>0</v>
      </c>
      <c r="BF128" s="48">
        <v>0</v>
      </c>
      <c r="BG128" s="49">
        <v>0</v>
      </c>
      <c r="BH128" s="48">
        <v>0</v>
      </c>
      <c r="BI128" s="49">
        <v>0</v>
      </c>
      <c r="BJ128" s="48">
        <v>17</v>
      </c>
      <c r="BK128" s="49">
        <v>100</v>
      </c>
      <c r="BL128" s="48">
        <v>17</v>
      </c>
    </row>
    <row r="129" spans="1:64" ht="15">
      <c r="A129" s="64" t="s">
        <v>251</v>
      </c>
      <c r="B129" s="64" t="s">
        <v>251</v>
      </c>
      <c r="C129" s="65"/>
      <c r="D129" s="66"/>
      <c r="E129" s="67"/>
      <c r="F129" s="68"/>
      <c r="G129" s="65"/>
      <c r="H129" s="69"/>
      <c r="I129" s="70"/>
      <c r="J129" s="70"/>
      <c r="K129" s="34" t="s">
        <v>65</v>
      </c>
      <c r="L129" s="77">
        <v>176</v>
      </c>
      <c r="M129" s="77"/>
      <c r="N129" s="72"/>
      <c r="O129" s="79" t="s">
        <v>176</v>
      </c>
      <c r="P129" s="81">
        <v>43735.582662037035</v>
      </c>
      <c r="Q129" s="79" t="s">
        <v>367</v>
      </c>
      <c r="R129" s="83" t="s">
        <v>487</v>
      </c>
      <c r="S129" s="79" t="s">
        <v>528</v>
      </c>
      <c r="T129" s="79" t="s">
        <v>573</v>
      </c>
      <c r="U129" s="83" t="s">
        <v>651</v>
      </c>
      <c r="V129" s="83" t="s">
        <v>651</v>
      </c>
      <c r="W129" s="81">
        <v>43735.582662037035</v>
      </c>
      <c r="X129" s="83" t="s">
        <v>851</v>
      </c>
      <c r="Y129" s="79"/>
      <c r="Z129" s="79"/>
      <c r="AA129" s="85" t="s">
        <v>1020</v>
      </c>
      <c r="AB129" s="79"/>
      <c r="AC129" s="79" t="b">
        <v>0</v>
      </c>
      <c r="AD129" s="79">
        <v>0</v>
      </c>
      <c r="AE129" s="85" t="s">
        <v>1066</v>
      </c>
      <c r="AF129" s="79" t="b">
        <v>0</v>
      </c>
      <c r="AG129" s="79" t="s">
        <v>1071</v>
      </c>
      <c r="AH129" s="79"/>
      <c r="AI129" s="85" t="s">
        <v>1066</v>
      </c>
      <c r="AJ129" s="79" t="b">
        <v>0</v>
      </c>
      <c r="AK129" s="79">
        <v>0</v>
      </c>
      <c r="AL129" s="85" t="s">
        <v>1066</v>
      </c>
      <c r="AM129" s="79" t="s">
        <v>1079</v>
      </c>
      <c r="AN129" s="79" t="b">
        <v>0</v>
      </c>
      <c r="AO129" s="85" t="s">
        <v>1020</v>
      </c>
      <c r="AP129" s="79" t="s">
        <v>176</v>
      </c>
      <c r="AQ129" s="79">
        <v>0</v>
      </c>
      <c r="AR129" s="79">
        <v>0</v>
      </c>
      <c r="AS129" s="79"/>
      <c r="AT129" s="79"/>
      <c r="AU129" s="79"/>
      <c r="AV129" s="79"/>
      <c r="AW129" s="79"/>
      <c r="AX129" s="79"/>
      <c r="AY129" s="79"/>
      <c r="AZ129" s="79"/>
      <c r="BA129">
        <v>69</v>
      </c>
      <c r="BB129" s="78" t="str">
        <f>REPLACE(INDEX(GroupVertices[Group],MATCH(Edges25[[#This Row],[Vertex 1]],GroupVertices[Vertex],0)),1,1,"")</f>
        <v>5</v>
      </c>
      <c r="BC129" s="78" t="str">
        <f>REPLACE(INDEX(GroupVertices[Group],MATCH(Edges25[[#This Row],[Vertex 2]],GroupVertices[Vertex],0)),1,1,"")</f>
        <v>5</v>
      </c>
      <c r="BD129" s="48">
        <v>0</v>
      </c>
      <c r="BE129" s="49">
        <v>0</v>
      </c>
      <c r="BF129" s="48">
        <v>0</v>
      </c>
      <c r="BG129" s="49">
        <v>0</v>
      </c>
      <c r="BH129" s="48">
        <v>0</v>
      </c>
      <c r="BI129" s="49">
        <v>0</v>
      </c>
      <c r="BJ129" s="48">
        <v>17</v>
      </c>
      <c r="BK129" s="49">
        <v>100</v>
      </c>
      <c r="BL129" s="48">
        <v>17</v>
      </c>
    </row>
    <row r="130" spans="1:64" ht="15">
      <c r="A130" s="64" t="s">
        <v>251</v>
      </c>
      <c r="B130" s="64" t="s">
        <v>251</v>
      </c>
      <c r="C130" s="65"/>
      <c r="D130" s="66"/>
      <c r="E130" s="67"/>
      <c r="F130" s="68"/>
      <c r="G130" s="65"/>
      <c r="H130" s="69"/>
      <c r="I130" s="70"/>
      <c r="J130" s="70"/>
      <c r="K130" s="34" t="s">
        <v>65</v>
      </c>
      <c r="L130" s="77">
        <v>177</v>
      </c>
      <c r="M130" s="77"/>
      <c r="N130" s="72"/>
      <c r="O130" s="79" t="s">
        <v>176</v>
      </c>
      <c r="P130" s="81">
        <v>43735.582974537036</v>
      </c>
      <c r="Q130" s="79" t="s">
        <v>368</v>
      </c>
      <c r="R130" s="83" t="s">
        <v>488</v>
      </c>
      <c r="S130" s="79" t="s">
        <v>528</v>
      </c>
      <c r="T130" s="79" t="s">
        <v>573</v>
      </c>
      <c r="U130" s="83" t="s">
        <v>652</v>
      </c>
      <c r="V130" s="83" t="s">
        <v>652</v>
      </c>
      <c r="W130" s="81">
        <v>43735.582974537036</v>
      </c>
      <c r="X130" s="83" t="s">
        <v>852</v>
      </c>
      <c r="Y130" s="79"/>
      <c r="Z130" s="79"/>
      <c r="AA130" s="85" t="s">
        <v>1021</v>
      </c>
      <c r="AB130" s="79"/>
      <c r="AC130" s="79" t="b">
        <v>0</v>
      </c>
      <c r="AD130" s="79">
        <v>0</v>
      </c>
      <c r="AE130" s="85" t="s">
        <v>1066</v>
      </c>
      <c r="AF130" s="79" t="b">
        <v>0</v>
      </c>
      <c r="AG130" s="79" t="s">
        <v>1071</v>
      </c>
      <c r="AH130" s="79"/>
      <c r="AI130" s="85" t="s">
        <v>1066</v>
      </c>
      <c r="AJ130" s="79" t="b">
        <v>0</v>
      </c>
      <c r="AK130" s="79">
        <v>0</v>
      </c>
      <c r="AL130" s="85" t="s">
        <v>1066</v>
      </c>
      <c r="AM130" s="79" t="s">
        <v>1079</v>
      </c>
      <c r="AN130" s="79" t="b">
        <v>0</v>
      </c>
      <c r="AO130" s="85" t="s">
        <v>1021</v>
      </c>
      <c r="AP130" s="79" t="s">
        <v>176</v>
      </c>
      <c r="AQ130" s="79">
        <v>0</v>
      </c>
      <c r="AR130" s="79">
        <v>0</v>
      </c>
      <c r="AS130" s="79"/>
      <c r="AT130" s="79"/>
      <c r="AU130" s="79"/>
      <c r="AV130" s="79"/>
      <c r="AW130" s="79"/>
      <c r="AX130" s="79"/>
      <c r="AY130" s="79"/>
      <c r="AZ130" s="79"/>
      <c r="BA130">
        <v>69</v>
      </c>
      <c r="BB130" s="78" t="str">
        <f>REPLACE(INDEX(GroupVertices[Group],MATCH(Edges25[[#This Row],[Vertex 1]],GroupVertices[Vertex],0)),1,1,"")</f>
        <v>5</v>
      </c>
      <c r="BC130" s="78" t="str">
        <f>REPLACE(INDEX(GroupVertices[Group],MATCH(Edges25[[#This Row],[Vertex 2]],GroupVertices[Vertex],0)),1,1,"")</f>
        <v>5</v>
      </c>
      <c r="BD130" s="48">
        <v>0</v>
      </c>
      <c r="BE130" s="49">
        <v>0</v>
      </c>
      <c r="BF130" s="48">
        <v>0</v>
      </c>
      <c r="BG130" s="49">
        <v>0</v>
      </c>
      <c r="BH130" s="48">
        <v>0</v>
      </c>
      <c r="BI130" s="49">
        <v>0</v>
      </c>
      <c r="BJ130" s="48">
        <v>20</v>
      </c>
      <c r="BK130" s="49">
        <v>100</v>
      </c>
      <c r="BL130" s="48">
        <v>20</v>
      </c>
    </row>
    <row r="131" spans="1:64" ht="15">
      <c r="A131" s="64" t="s">
        <v>251</v>
      </c>
      <c r="B131" s="64" t="s">
        <v>251</v>
      </c>
      <c r="C131" s="65"/>
      <c r="D131" s="66"/>
      <c r="E131" s="67"/>
      <c r="F131" s="68"/>
      <c r="G131" s="65"/>
      <c r="H131" s="69"/>
      <c r="I131" s="70"/>
      <c r="J131" s="70"/>
      <c r="K131" s="34" t="s">
        <v>65</v>
      </c>
      <c r="L131" s="77">
        <v>178</v>
      </c>
      <c r="M131" s="77"/>
      <c r="N131" s="72"/>
      <c r="O131" s="79" t="s">
        <v>176</v>
      </c>
      <c r="P131" s="81">
        <v>43736.42115740741</v>
      </c>
      <c r="Q131" s="79" t="s">
        <v>369</v>
      </c>
      <c r="R131" s="83" t="s">
        <v>489</v>
      </c>
      <c r="S131" s="79" t="s">
        <v>528</v>
      </c>
      <c r="T131" s="79" t="s">
        <v>573</v>
      </c>
      <c r="U131" s="83" t="s">
        <v>653</v>
      </c>
      <c r="V131" s="83" t="s">
        <v>653</v>
      </c>
      <c r="W131" s="81">
        <v>43736.42115740741</v>
      </c>
      <c r="X131" s="83" t="s">
        <v>853</v>
      </c>
      <c r="Y131" s="79"/>
      <c r="Z131" s="79"/>
      <c r="AA131" s="85" t="s">
        <v>1022</v>
      </c>
      <c r="AB131" s="79"/>
      <c r="AC131" s="79" t="b">
        <v>0</v>
      </c>
      <c r="AD131" s="79">
        <v>0</v>
      </c>
      <c r="AE131" s="85" t="s">
        <v>1066</v>
      </c>
      <c r="AF131" s="79" t="b">
        <v>0</v>
      </c>
      <c r="AG131" s="79" t="s">
        <v>1071</v>
      </c>
      <c r="AH131" s="79"/>
      <c r="AI131" s="85" t="s">
        <v>1066</v>
      </c>
      <c r="AJ131" s="79" t="b">
        <v>0</v>
      </c>
      <c r="AK131" s="79">
        <v>0</v>
      </c>
      <c r="AL131" s="85" t="s">
        <v>1066</v>
      </c>
      <c r="AM131" s="79" t="s">
        <v>1079</v>
      </c>
      <c r="AN131" s="79" t="b">
        <v>0</v>
      </c>
      <c r="AO131" s="85" t="s">
        <v>1022</v>
      </c>
      <c r="AP131" s="79" t="s">
        <v>176</v>
      </c>
      <c r="AQ131" s="79">
        <v>0</v>
      </c>
      <c r="AR131" s="79">
        <v>0</v>
      </c>
      <c r="AS131" s="79"/>
      <c r="AT131" s="79"/>
      <c r="AU131" s="79"/>
      <c r="AV131" s="79"/>
      <c r="AW131" s="79"/>
      <c r="AX131" s="79"/>
      <c r="AY131" s="79"/>
      <c r="AZ131" s="79"/>
      <c r="BA131">
        <v>69</v>
      </c>
      <c r="BB131" s="78" t="str">
        <f>REPLACE(INDEX(GroupVertices[Group],MATCH(Edges25[[#This Row],[Vertex 1]],GroupVertices[Vertex],0)),1,1,"")</f>
        <v>5</v>
      </c>
      <c r="BC131" s="78" t="str">
        <f>REPLACE(INDEX(GroupVertices[Group],MATCH(Edges25[[#This Row],[Vertex 2]],GroupVertices[Vertex],0)),1,1,"")</f>
        <v>5</v>
      </c>
      <c r="BD131" s="48">
        <v>0</v>
      </c>
      <c r="BE131" s="49">
        <v>0</v>
      </c>
      <c r="BF131" s="48">
        <v>0</v>
      </c>
      <c r="BG131" s="49">
        <v>0</v>
      </c>
      <c r="BH131" s="48">
        <v>0</v>
      </c>
      <c r="BI131" s="49">
        <v>0</v>
      </c>
      <c r="BJ131" s="48">
        <v>13</v>
      </c>
      <c r="BK131" s="49">
        <v>100</v>
      </c>
      <c r="BL131" s="48">
        <v>13</v>
      </c>
    </row>
    <row r="132" spans="1:64" ht="15">
      <c r="A132" s="64" t="s">
        <v>251</v>
      </c>
      <c r="B132" s="64" t="s">
        <v>251</v>
      </c>
      <c r="C132" s="65"/>
      <c r="D132" s="66"/>
      <c r="E132" s="67"/>
      <c r="F132" s="68"/>
      <c r="G132" s="65"/>
      <c r="H132" s="69"/>
      <c r="I132" s="70"/>
      <c r="J132" s="70"/>
      <c r="K132" s="34" t="s">
        <v>65</v>
      </c>
      <c r="L132" s="77">
        <v>179</v>
      </c>
      <c r="M132" s="77"/>
      <c r="N132" s="72"/>
      <c r="O132" s="79" t="s">
        <v>176</v>
      </c>
      <c r="P132" s="81">
        <v>43736.42165509259</v>
      </c>
      <c r="Q132" s="79" t="s">
        <v>370</v>
      </c>
      <c r="R132" s="83" t="s">
        <v>490</v>
      </c>
      <c r="S132" s="79" t="s">
        <v>528</v>
      </c>
      <c r="T132" s="79" t="s">
        <v>573</v>
      </c>
      <c r="U132" s="83" t="s">
        <v>654</v>
      </c>
      <c r="V132" s="83" t="s">
        <v>654</v>
      </c>
      <c r="W132" s="81">
        <v>43736.42165509259</v>
      </c>
      <c r="X132" s="83" t="s">
        <v>854</v>
      </c>
      <c r="Y132" s="79"/>
      <c r="Z132" s="79"/>
      <c r="AA132" s="85" t="s">
        <v>1023</v>
      </c>
      <c r="AB132" s="79"/>
      <c r="AC132" s="79" t="b">
        <v>0</v>
      </c>
      <c r="AD132" s="79">
        <v>0</v>
      </c>
      <c r="AE132" s="85" t="s">
        <v>1066</v>
      </c>
      <c r="AF132" s="79" t="b">
        <v>0</v>
      </c>
      <c r="AG132" s="79" t="s">
        <v>1071</v>
      </c>
      <c r="AH132" s="79"/>
      <c r="AI132" s="85" t="s">
        <v>1066</v>
      </c>
      <c r="AJ132" s="79" t="b">
        <v>0</v>
      </c>
      <c r="AK132" s="79">
        <v>0</v>
      </c>
      <c r="AL132" s="85" t="s">
        <v>1066</v>
      </c>
      <c r="AM132" s="79" t="s">
        <v>1079</v>
      </c>
      <c r="AN132" s="79" t="b">
        <v>0</v>
      </c>
      <c r="AO132" s="85" t="s">
        <v>1023</v>
      </c>
      <c r="AP132" s="79" t="s">
        <v>176</v>
      </c>
      <c r="AQ132" s="79">
        <v>0</v>
      </c>
      <c r="AR132" s="79">
        <v>0</v>
      </c>
      <c r="AS132" s="79"/>
      <c r="AT132" s="79"/>
      <c r="AU132" s="79"/>
      <c r="AV132" s="79"/>
      <c r="AW132" s="79"/>
      <c r="AX132" s="79"/>
      <c r="AY132" s="79"/>
      <c r="AZ132" s="79"/>
      <c r="BA132">
        <v>69</v>
      </c>
      <c r="BB132" s="78" t="str">
        <f>REPLACE(INDEX(GroupVertices[Group],MATCH(Edges25[[#This Row],[Vertex 1]],GroupVertices[Vertex],0)),1,1,"")</f>
        <v>5</v>
      </c>
      <c r="BC132" s="78" t="str">
        <f>REPLACE(INDEX(GroupVertices[Group],MATCH(Edges25[[#This Row],[Vertex 2]],GroupVertices[Vertex],0)),1,1,"")</f>
        <v>5</v>
      </c>
      <c r="BD132" s="48">
        <v>0</v>
      </c>
      <c r="BE132" s="49">
        <v>0</v>
      </c>
      <c r="BF132" s="48">
        <v>0</v>
      </c>
      <c r="BG132" s="49">
        <v>0</v>
      </c>
      <c r="BH132" s="48">
        <v>0</v>
      </c>
      <c r="BI132" s="49">
        <v>0</v>
      </c>
      <c r="BJ132" s="48">
        <v>13</v>
      </c>
      <c r="BK132" s="49">
        <v>100</v>
      </c>
      <c r="BL132" s="48">
        <v>13</v>
      </c>
    </row>
    <row r="133" spans="1:64" ht="15">
      <c r="A133" s="64" t="s">
        <v>251</v>
      </c>
      <c r="B133" s="64" t="s">
        <v>251</v>
      </c>
      <c r="C133" s="65"/>
      <c r="D133" s="66"/>
      <c r="E133" s="67"/>
      <c r="F133" s="68"/>
      <c r="G133" s="65"/>
      <c r="H133" s="69"/>
      <c r="I133" s="70"/>
      <c r="J133" s="70"/>
      <c r="K133" s="34" t="s">
        <v>65</v>
      </c>
      <c r="L133" s="77">
        <v>180</v>
      </c>
      <c r="M133" s="77"/>
      <c r="N133" s="72"/>
      <c r="O133" s="79" t="s">
        <v>176</v>
      </c>
      <c r="P133" s="81">
        <v>43736.42202546296</v>
      </c>
      <c r="Q133" s="79" t="s">
        <v>371</v>
      </c>
      <c r="R133" s="83" t="s">
        <v>411</v>
      </c>
      <c r="S133" s="79" t="s">
        <v>528</v>
      </c>
      <c r="T133" s="79" t="s">
        <v>573</v>
      </c>
      <c r="U133" s="83" t="s">
        <v>655</v>
      </c>
      <c r="V133" s="83" t="s">
        <v>655</v>
      </c>
      <c r="W133" s="81">
        <v>43736.42202546296</v>
      </c>
      <c r="X133" s="83" t="s">
        <v>855</v>
      </c>
      <c r="Y133" s="79"/>
      <c r="Z133" s="79"/>
      <c r="AA133" s="85" t="s">
        <v>1024</v>
      </c>
      <c r="AB133" s="79"/>
      <c r="AC133" s="79" t="b">
        <v>0</v>
      </c>
      <c r="AD133" s="79">
        <v>0</v>
      </c>
      <c r="AE133" s="85" t="s">
        <v>1066</v>
      </c>
      <c r="AF133" s="79" t="b">
        <v>0</v>
      </c>
      <c r="AG133" s="79" t="s">
        <v>1071</v>
      </c>
      <c r="AH133" s="79"/>
      <c r="AI133" s="85" t="s">
        <v>1066</v>
      </c>
      <c r="AJ133" s="79" t="b">
        <v>0</v>
      </c>
      <c r="AK133" s="79">
        <v>0</v>
      </c>
      <c r="AL133" s="85" t="s">
        <v>1066</v>
      </c>
      <c r="AM133" s="79" t="s">
        <v>1079</v>
      </c>
      <c r="AN133" s="79" t="b">
        <v>0</v>
      </c>
      <c r="AO133" s="85" t="s">
        <v>1024</v>
      </c>
      <c r="AP133" s="79" t="s">
        <v>176</v>
      </c>
      <c r="AQ133" s="79">
        <v>0</v>
      </c>
      <c r="AR133" s="79">
        <v>0</v>
      </c>
      <c r="AS133" s="79"/>
      <c r="AT133" s="79"/>
      <c r="AU133" s="79"/>
      <c r="AV133" s="79"/>
      <c r="AW133" s="79"/>
      <c r="AX133" s="79"/>
      <c r="AY133" s="79"/>
      <c r="AZ133" s="79"/>
      <c r="BA133">
        <v>69</v>
      </c>
      <c r="BB133" s="78" t="str">
        <f>REPLACE(INDEX(GroupVertices[Group],MATCH(Edges25[[#This Row],[Vertex 1]],GroupVertices[Vertex],0)),1,1,"")</f>
        <v>5</v>
      </c>
      <c r="BC133" s="78" t="str">
        <f>REPLACE(INDEX(GroupVertices[Group],MATCH(Edges25[[#This Row],[Vertex 2]],GroupVertices[Vertex],0)),1,1,"")</f>
        <v>5</v>
      </c>
      <c r="BD133" s="48">
        <v>0</v>
      </c>
      <c r="BE133" s="49">
        <v>0</v>
      </c>
      <c r="BF133" s="48">
        <v>0</v>
      </c>
      <c r="BG133" s="49">
        <v>0</v>
      </c>
      <c r="BH133" s="48">
        <v>0</v>
      </c>
      <c r="BI133" s="49">
        <v>0</v>
      </c>
      <c r="BJ133" s="48">
        <v>13</v>
      </c>
      <c r="BK133" s="49">
        <v>100</v>
      </c>
      <c r="BL133" s="48">
        <v>13</v>
      </c>
    </row>
    <row r="134" spans="1:64" ht="15">
      <c r="A134" s="64" t="s">
        <v>251</v>
      </c>
      <c r="B134" s="64" t="s">
        <v>251</v>
      </c>
      <c r="C134" s="65"/>
      <c r="D134" s="66"/>
      <c r="E134" s="67"/>
      <c r="F134" s="68"/>
      <c r="G134" s="65"/>
      <c r="H134" s="69"/>
      <c r="I134" s="70"/>
      <c r="J134" s="70"/>
      <c r="K134" s="34" t="s">
        <v>65</v>
      </c>
      <c r="L134" s="77">
        <v>181</v>
      </c>
      <c r="M134" s="77"/>
      <c r="N134" s="72"/>
      <c r="O134" s="79" t="s">
        <v>176</v>
      </c>
      <c r="P134" s="81">
        <v>43736.42238425926</v>
      </c>
      <c r="Q134" s="79" t="s">
        <v>372</v>
      </c>
      <c r="R134" s="83" t="s">
        <v>491</v>
      </c>
      <c r="S134" s="79" t="s">
        <v>528</v>
      </c>
      <c r="T134" s="79" t="s">
        <v>573</v>
      </c>
      <c r="U134" s="83" t="s">
        <v>656</v>
      </c>
      <c r="V134" s="83" t="s">
        <v>656</v>
      </c>
      <c r="W134" s="81">
        <v>43736.42238425926</v>
      </c>
      <c r="X134" s="83" t="s">
        <v>856</v>
      </c>
      <c r="Y134" s="79"/>
      <c r="Z134" s="79"/>
      <c r="AA134" s="85" t="s">
        <v>1025</v>
      </c>
      <c r="AB134" s="79"/>
      <c r="AC134" s="79" t="b">
        <v>0</v>
      </c>
      <c r="AD134" s="79">
        <v>0</v>
      </c>
      <c r="AE134" s="85" t="s">
        <v>1066</v>
      </c>
      <c r="AF134" s="79" t="b">
        <v>0</v>
      </c>
      <c r="AG134" s="79" t="s">
        <v>1071</v>
      </c>
      <c r="AH134" s="79"/>
      <c r="AI134" s="85" t="s">
        <v>1066</v>
      </c>
      <c r="AJ134" s="79" t="b">
        <v>0</v>
      </c>
      <c r="AK134" s="79">
        <v>0</v>
      </c>
      <c r="AL134" s="85" t="s">
        <v>1066</v>
      </c>
      <c r="AM134" s="79" t="s">
        <v>1079</v>
      </c>
      <c r="AN134" s="79" t="b">
        <v>0</v>
      </c>
      <c r="AO134" s="85" t="s">
        <v>1025</v>
      </c>
      <c r="AP134" s="79" t="s">
        <v>176</v>
      </c>
      <c r="AQ134" s="79">
        <v>0</v>
      </c>
      <c r="AR134" s="79">
        <v>0</v>
      </c>
      <c r="AS134" s="79"/>
      <c r="AT134" s="79"/>
      <c r="AU134" s="79"/>
      <c r="AV134" s="79"/>
      <c r="AW134" s="79"/>
      <c r="AX134" s="79"/>
      <c r="AY134" s="79"/>
      <c r="AZ134" s="79"/>
      <c r="BA134">
        <v>69</v>
      </c>
      <c r="BB134" s="78" t="str">
        <f>REPLACE(INDEX(GroupVertices[Group],MATCH(Edges25[[#This Row],[Vertex 1]],GroupVertices[Vertex],0)),1,1,"")</f>
        <v>5</v>
      </c>
      <c r="BC134" s="78" t="str">
        <f>REPLACE(INDEX(GroupVertices[Group],MATCH(Edges25[[#This Row],[Vertex 2]],GroupVertices[Vertex],0)),1,1,"")</f>
        <v>5</v>
      </c>
      <c r="BD134" s="48">
        <v>0</v>
      </c>
      <c r="BE134" s="49">
        <v>0</v>
      </c>
      <c r="BF134" s="48">
        <v>0</v>
      </c>
      <c r="BG134" s="49">
        <v>0</v>
      </c>
      <c r="BH134" s="48">
        <v>0</v>
      </c>
      <c r="BI134" s="49">
        <v>0</v>
      </c>
      <c r="BJ134" s="48">
        <v>20</v>
      </c>
      <c r="BK134" s="49">
        <v>100</v>
      </c>
      <c r="BL134" s="48">
        <v>20</v>
      </c>
    </row>
    <row r="135" spans="1:64" ht="15">
      <c r="A135" s="64" t="s">
        <v>251</v>
      </c>
      <c r="B135" s="64" t="s">
        <v>251</v>
      </c>
      <c r="C135" s="65"/>
      <c r="D135" s="66"/>
      <c r="E135" s="67"/>
      <c r="F135" s="68"/>
      <c r="G135" s="65"/>
      <c r="H135" s="69"/>
      <c r="I135" s="70"/>
      <c r="J135" s="70"/>
      <c r="K135" s="34" t="s">
        <v>65</v>
      </c>
      <c r="L135" s="77">
        <v>182</v>
      </c>
      <c r="M135" s="77"/>
      <c r="N135" s="72"/>
      <c r="O135" s="79" t="s">
        <v>176</v>
      </c>
      <c r="P135" s="81">
        <v>43736.422789351855</v>
      </c>
      <c r="Q135" s="79" t="s">
        <v>373</v>
      </c>
      <c r="R135" s="79"/>
      <c r="S135" s="79"/>
      <c r="T135" s="79" t="s">
        <v>574</v>
      </c>
      <c r="U135" s="83" t="s">
        <v>657</v>
      </c>
      <c r="V135" s="83" t="s">
        <v>657</v>
      </c>
      <c r="W135" s="81">
        <v>43736.422789351855</v>
      </c>
      <c r="X135" s="83" t="s">
        <v>857</v>
      </c>
      <c r="Y135" s="79"/>
      <c r="Z135" s="79"/>
      <c r="AA135" s="85" t="s">
        <v>1026</v>
      </c>
      <c r="AB135" s="79"/>
      <c r="AC135" s="79" t="b">
        <v>0</v>
      </c>
      <c r="AD135" s="79">
        <v>0</v>
      </c>
      <c r="AE135" s="85" t="s">
        <v>1066</v>
      </c>
      <c r="AF135" s="79" t="b">
        <v>0</v>
      </c>
      <c r="AG135" s="79" t="s">
        <v>1071</v>
      </c>
      <c r="AH135" s="79"/>
      <c r="AI135" s="85" t="s">
        <v>1066</v>
      </c>
      <c r="AJ135" s="79" t="b">
        <v>0</v>
      </c>
      <c r="AK135" s="79">
        <v>0</v>
      </c>
      <c r="AL135" s="85" t="s">
        <v>1066</v>
      </c>
      <c r="AM135" s="79" t="s">
        <v>1079</v>
      </c>
      <c r="AN135" s="79" t="b">
        <v>0</v>
      </c>
      <c r="AO135" s="85" t="s">
        <v>1026</v>
      </c>
      <c r="AP135" s="79" t="s">
        <v>176</v>
      </c>
      <c r="AQ135" s="79">
        <v>0</v>
      </c>
      <c r="AR135" s="79">
        <v>0</v>
      </c>
      <c r="AS135" s="79"/>
      <c r="AT135" s="79"/>
      <c r="AU135" s="79"/>
      <c r="AV135" s="79"/>
      <c r="AW135" s="79"/>
      <c r="AX135" s="79"/>
      <c r="AY135" s="79"/>
      <c r="AZ135" s="79"/>
      <c r="BA135">
        <v>69</v>
      </c>
      <c r="BB135" s="78" t="str">
        <f>REPLACE(INDEX(GroupVertices[Group],MATCH(Edges25[[#This Row],[Vertex 1]],GroupVertices[Vertex],0)),1,1,"")</f>
        <v>5</v>
      </c>
      <c r="BC135" s="78" t="str">
        <f>REPLACE(INDEX(GroupVertices[Group],MATCH(Edges25[[#This Row],[Vertex 2]],GroupVertices[Vertex],0)),1,1,"")</f>
        <v>5</v>
      </c>
      <c r="BD135" s="48">
        <v>0</v>
      </c>
      <c r="BE135" s="49">
        <v>0</v>
      </c>
      <c r="BF135" s="48">
        <v>0</v>
      </c>
      <c r="BG135" s="49">
        <v>0</v>
      </c>
      <c r="BH135" s="48">
        <v>0</v>
      </c>
      <c r="BI135" s="49">
        <v>0</v>
      </c>
      <c r="BJ135" s="48">
        <v>21</v>
      </c>
      <c r="BK135" s="49">
        <v>100</v>
      </c>
      <c r="BL135" s="48">
        <v>21</v>
      </c>
    </row>
    <row r="136" spans="1:64" ht="15">
      <c r="A136" s="64" t="s">
        <v>251</v>
      </c>
      <c r="B136" s="64" t="s">
        <v>251</v>
      </c>
      <c r="C136" s="65"/>
      <c r="D136" s="66"/>
      <c r="E136" s="67"/>
      <c r="F136" s="68"/>
      <c r="G136" s="65"/>
      <c r="H136" s="69"/>
      <c r="I136" s="70"/>
      <c r="J136" s="70"/>
      <c r="K136" s="34" t="s">
        <v>65</v>
      </c>
      <c r="L136" s="77">
        <v>183</v>
      </c>
      <c r="M136" s="77"/>
      <c r="N136" s="72"/>
      <c r="O136" s="79" t="s">
        <v>176</v>
      </c>
      <c r="P136" s="81">
        <v>43738.243483796294</v>
      </c>
      <c r="Q136" s="79" t="s">
        <v>374</v>
      </c>
      <c r="R136" s="83" t="s">
        <v>492</v>
      </c>
      <c r="S136" s="79" t="s">
        <v>528</v>
      </c>
      <c r="T136" s="79" t="s">
        <v>572</v>
      </c>
      <c r="U136" s="83" t="s">
        <v>658</v>
      </c>
      <c r="V136" s="83" t="s">
        <v>658</v>
      </c>
      <c r="W136" s="81">
        <v>43738.243483796294</v>
      </c>
      <c r="X136" s="83" t="s">
        <v>858</v>
      </c>
      <c r="Y136" s="79"/>
      <c r="Z136" s="79"/>
      <c r="AA136" s="85" t="s">
        <v>1027</v>
      </c>
      <c r="AB136" s="79"/>
      <c r="AC136" s="79" t="b">
        <v>0</v>
      </c>
      <c r="AD136" s="79">
        <v>1</v>
      </c>
      <c r="AE136" s="85" t="s">
        <v>1066</v>
      </c>
      <c r="AF136" s="79" t="b">
        <v>0</v>
      </c>
      <c r="AG136" s="79" t="s">
        <v>1071</v>
      </c>
      <c r="AH136" s="79"/>
      <c r="AI136" s="85" t="s">
        <v>1066</v>
      </c>
      <c r="AJ136" s="79" t="b">
        <v>0</v>
      </c>
      <c r="AK136" s="79">
        <v>0</v>
      </c>
      <c r="AL136" s="85" t="s">
        <v>1066</v>
      </c>
      <c r="AM136" s="79" t="s">
        <v>1079</v>
      </c>
      <c r="AN136" s="79" t="b">
        <v>0</v>
      </c>
      <c r="AO136" s="85" t="s">
        <v>1027</v>
      </c>
      <c r="AP136" s="79" t="s">
        <v>176</v>
      </c>
      <c r="AQ136" s="79">
        <v>0</v>
      </c>
      <c r="AR136" s="79">
        <v>0</v>
      </c>
      <c r="AS136" s="79"/>
      <c r="AT136" s="79"/>
      <c r="AU136" s="79"/>
      <c r="AV136" s="79"/>
      <c r="AW136" s="79"/>
      <c r="AX136" s="79"/>
      <c r="AY136" s="79"/>
      <c r="AZ136" s="79"/>
      <c r="BA136">
        <v>69</v>
      </c>
      <c r="BB136" s="78" t="str">
        <f>REPLACE(INDEX(GroupVertices[Group],MATCH(Edges25[[#This Row],[Vertex 1]],GroupVertices[Vertex],0)),1,1,"")</f>
        <v>5</v>
      </c>
      <c r="BC136" s="78" t="str">
        <f>REPLACE(INDEX(GroupVertices[Group],MATCH(Edges25[[#This Row],[Vertex 2]],GroupVertices[Vertex],0)),1,1,"")</f>
        <v>5</v>
      </c>
      <c r="BD136" s="48">
        <v>0</v>
      </c>
      <c r="BE136" s="49">
        <v>0</v>
      </c>
      <c r="BF136" s="48">
        <v>0</v>
      </c>
      <c r="BG136" s="49">
        <v>0</v>
      </c>
      <c r="BH136" s="48">
        <v>0</v>
      </c>
      <c r="BI136" s="49">
        <v>0</v>
      </c>
      <c r="BJ136" s="48">
        <v>44</v>
      </c>
      <c r="BK136" s="49">
        <v>100</v>
      </c>
      <c r="BL136" s="48">
        <v>44</v>
      </c>
    </row>
    <row r="137" spans="1:64" ht="15">
      <c r="A137" s="64" t="s">
        <v>251</v>
      </c>
      <c r="B137" s="64" t="s">
        <v>251</v>
      </c>
      <c r="C137" s="65"/>
      <c r="D137" s="66"/>
      <c r="E137" s="67"/>
      <c r="F137" s="68"/>
      <c r="G137" s="65"/>
      <c r="H137" s="69"/>
      <c r="I137" s="70"/>
      <c r="J137" s="70"/>
      <c r="K137" s="34" t="s">
        <v>65</v>
      </c>
      <c r="L137" s="77">
        <v>184</v>
      </c>
      <c r="M137" s="77"/>
      <c r="N137" s="72"/>
      <c r="O137" s="79" t="s">
        <v>176</v>
      </c>
      <c r="P137" s="81">
        <v>43738.310844907406</v>
      </c>
      <c r="Q137" s="79" t="s">
        <v>375</v>
      </c>
      <c r="R137" s="83" t="s">
        <v>493</v>
      </c>
      <c r="S137" s="79" t="s">
        <v>528</v>
      </c>
      <c r="T137" s="79" t="s">
        <v>572</v>
      </c>
      <c r="U137" s="83" t="s">
        <v>659</v>
      </c>
      <c r="V137" s="83" t="s">
        <v>659</v>
      </c>
      <c r="W137" s="81">
        <v>43738.310844907406</v>
      </c>
      <c r="X137" s="83" t="s">
        <v>859</v>
      </c>
      <c r="Y137" s="79"/>
      <c r="Z137" s="79"/>
      <c r="AA137" s="85" t="s">
        <v>1028</v>
      </c>
      <c r="AB137" s="79"/>
      <c r="AC137" s="79" t="b">
        <v>0</v>
      </c>
      <c r="AD137" s="79">
        <v>1</v>
      </c>
      <c r="AE137" s="85" t="s">
        <v>1066</v>
      </c>
      <c r="AF137" s="79" t="b">
        <v>0</v>
      </c>
      <c r="AG137" s="79" t="s">
        <v>1071</v>
      </c>
      <c r="AH137" s="79"/>
      <c r="AI137" s="85" t="s">
        <v>1066</v>
      </c>
      <c r="AJ137" s="79" t="b">
        <v>0</v>
      </c>
      <c r="AK137" s="79">
        <v>0</v>
      </c>
      <c r="AL137" s="85" t="s">
        <v>1066</v>
      </c>
      <c r="AM137" s="79" t="s">
        <v>1079</v>
      </c>
      <c r="AN137" s="79" t="b">
        <v>0</v>
      </c>
      <c r="AO137" s="85" t="s">
        <v>1028</v>
      </c>
      <c r="AP137" s="79" t="s">
        <v>176</v>
      </c>
      <c r="AQ137" s="79">
        <v>0</v>
      </c>
      <c r="AR137" s="79">
        <v>0</v>
      </c>
      <c r="AS137" s="79"/>
      <c r="AT137" s="79"/>
      <c r="AU137" s="79"/>
      <c r="AV137" s="79"/>
      <c r="AW137" s="79"/>
      <c r="AX137" s="79"/>
      <c r="AY137" s="79"/>
      <c r="AZ137" s="79"/>
      <c r="BA137">
        <v>69</v>
      </c>
      <c r="BB137" s="78" t="str">
        <f>REPLACE(INDEX(GroupVertices[Group],MATCH(Edges25[[#This Row],[Vertex 1]],GroupVertices[Vertex],0)),1,1,"")</f>
        <v>5</v>
      </c>
      <c r="BC137" s="78" t="str">
        <f>REPLACE(INDEX(GroupVertices[Group],MATCH(Edges25[[#This Row],[Vertex 2]],GroupVertices[Vertex],0)),1,1,"")</f>
        <v>5</v>
      </c>
      <c r="BD137" s="48">
        <v>0</v>
      </c>
      <c r="BE137" s="49">
        <v>0</v>
      </c>
      <c r="BF137" s="48">
        <v>0</v>
      </c>
      <c r="BG137" s="49">
        <v>0</v>
      </c>
      <c r="BH137" s="48">
        <v>0</v>
      </c>
      <c r="BI137" s="49">
        <v>0</v>
      </c>
      <c r="BJ137" s="48">
        <v>42</v>
      </c>
      <c r="BK137" s="49">
        <v>100</v>
      </c>
      <c r="BL137" s="48">
        <v>42</v>
      </c>
    </row>
    <row r="138" spans="1:64" ht="15">
      <c r="A138" s="64" t="s">
        <v>251</v>
      </c>
      <c r="B138" s="64" t="s">
        <v>251</v>
      </c>
      <c r="C138" s="65"/>
      <c r="D138" s="66"/>
      <c r="E138" s="67"/>
      <c r="F138" s="68"/>
      <c r="G138" s="65"/>
      <c r="H138" s="69"/>
      <c r="I138" s="70"/>
      <c r="J138" s="70"/>
      <c r="K138" s="34" t="s">
        <v>65</v>
      </c>
      <c r="L138" s="77">
        <v>185</v>
      </c>
      <c r="M138" s="77"/>
      <c r="N138" s="72"/>
      <c r="O138" s="79" t="s">
        <v>176</v>
      </c>
      <c r="P138" s="81">
        <v>43738.56861111111</v>
      </c>
      <c r="Q138" s="79" t="s">
        <v>376</v>
      </c>
      <c r="R138" s="83" t="s">
        <v>494</v>
      </c>
      <c r="S138" s="79" t="s">
        <v>528</v>
      </c>
      <c r="T138" s="79" t="s">
        <v>572</v>
      </c>
      <c r="U138" s="83" t="s">
        <v>660</v>
      </c>
      <c r="V138" s="83" t="s">
        <v>660</v>
      </c>
      <c r="W138" s="81">
        <v>43738.56861111111</v>
      </c>
      <c r="X138" s="83" t="s">
        <v>860</v>
      </c>
      <c r="Y138" s="79"/>
      <c r="Z138" s="79"/>
      <c r="AA138" s="85" t="s">
        <v>1029</v>
      </c>
      <c r="AB138" s="79"/>
      <c r="AC138" s="79" t="b">
        <v>0</v>
      </c>
      <c r="AD138" s="79">
        <v>1</v>
      </c>
      <c r="AE138" s="85" t="s">
        <v>1066</v>
      </c>
      <c r="AF138" s="79" t="b">
        <v>0</v>
      </c>
      <c r="AG138" s="79" t="s">
        <v>1071</v>
      </c>
      <c r="AH138" s="79"/>
      <c r="AI138" s="85" t="s">
        <v>1066</v>
      </c>
      <c r="AJ138" s="79" t="b">
        <v>0</v>
      </c>
      <c r="AK138" s="79">
        <v>0</v>
      </c>
      <c r="AL138" s="85" t="s">
        <v>1066</v>
      </c>
      <c r="AM138" s="79" t="s">
        <v>1079</v>
      </c>
      <c r="AN138" s="79" t="b">
        <v>0</v>
      </c>
      <c r="AO138" s="85" t="s">
        <v>1029</v>
      </c>
      <c r="AP138" s="79" t="s">
        <v>176</v>
      </c>
      <c r="AQ138" s="79">
        <v>0</v>
      </c>
      <c r="AR138" s="79">
        <v>0</v>
      </c>
      <c r="AS138" s="79"/>
      <c r="AT138" s="79"/>
      <c r="AU138" s="79"/>
      <c r="AV138" s="79"/>
      <c r="AW138" s="79"/>
      <c r="AX138" s="79"/>
      <c r="AY138" s="79"/>
      <c r="AZ138" s="79"/>
      <c r="BA138">
        <v>69</v>
      </c>
      <c r="BB138" s="78" t="str">
        <f>REPLACE(INDEX(GroupVertices[Group],MATCH(Edges25[[#This Row],[Vertex 1]],GroupVertices[Vertex],0)),1,1,"")</f>
        <v>5</v>
      </c>
      <c r="BC138" s="78" t="str">
        <f>REPLACE(INDEX(GroupVertices[Group],MATCH(Edges25[[#This Row],[Vertex 2]],GroupVertices[Vertex],0)),1,1,"")</f>
        <v>5</v>
      </c>
      <c r="BD138" s="48">
        <v>0</v>
      </c>
      <c r="BE138" s="49">
        <v>0</v>
      </c>
      <c r="BF138" s="48">
        <v>0</v>
      </c>
      <c r="BG138" s="49">
        <v>0</v>
      </c>
      <c r="BH138" s="48">
        <v>0</v>
      </c>
      <c r="BI138" s="49">
        <v>0</v>
      </c>
      <c r="BJ138" s="48">
        <v>99</v>
      </c>
      <c r="BK138" s="49">
        <v>100</v>
      </c>
      <c r="BL138" s="48">
        <v>99</v>
      </c>
    </row>
    <row r="139" spans="1:64" ht="15">
      <c r="A139" s="64" t="s">
        <v>251</v>
      </c>
      <c r="B139" s="64" t="s">
        <v>251</v>
      </c>
      <c r="C139" s="65"/>
      <c r="D139" s="66"/>
      <c r="E139" s="67"/>
      <c r="F139" s="68"/>
      <c r="G139" s="65"/>
      <c r="H139" s="69"/>
      <c r="I139" s="70"/>
      <c r="J139" s="70"/>
      <c r="K139" s="34" t="s">
        <v>65</v>
      </c>
      <c r="L139" s="77">
        <v>186</v>
      </c>
      <c r="M139" s="77"/>
      <c r="N139" s="72"/>
      <c r="O139" s="79" t="s">
        <v>176</v>
      </c>
      <c r="P139" s="81">
        <v>43738.56927083333</v>
      </c>
      <c r="Q139" s="79" t="s">
        <v>377</v>
      </c>
      <c r="R139" s="83" t="s">
        <v>495</v>
      </c>
      <c r="S139" s="79" t="s">
        <v>528</v>
      </c>
      <c r="T139" s="79" t="s">
        <v>572</v>
      </c>
      <c r="U139" s="83" t="s">
        <v>661</v>
      </c>
      <c r="V139" s="83" t="s">
        <v>661</v>
      </c>
      <c r="W139" s="81">
        <v>43738.56927083333</v>
      </c>
      <c r="X139" s="83" t="s">
        <v>861</v>
      </c>
      <c r="Y139" s="79"/>
      <c r="Z139" s="79"/>
      <c r="AA139" s="85" t="s">
        <v>1030</v>
      </c>
      <c r="AB139" s="79"/>
      <c r="AC139" s="79" t="b">
        <v>0</v>
      </c>
      <c r="AD139" s="79">
        <v>1</v>
      </c>
      <c r="AE139" s="85" t="s">
        <v>1066</v>
      </c>
      <c r="AF139" s="79" t="b">
        <v>0</v>
      </c>
      <c r="AG139" s="79" t="s">
        <v>1071</v>
      </c>
      <c r="AH139" s="79"/>
      <c r="AI139" s="85" t="s">
        <v>1066</v>
      </c>
      <c r="AJ139" s="79" t="b">
        <v>0</v>
      </c>
      <c r="AK139" s="79">
        <v>0</v>
      </c>
      <c r="AL139" s="85" t="s">
        <v>1066</v>
      </c>
      <c r="AM139" s="79" t="s">
        <v>1079</v>
      </c>
      <c r="AN139" s="79" t="b">
        <v>0</v>
      </c>
      <c r="AO139" s="85" t="s">
        <v>1030</v>
      </c>
      <c r="AP139" s="79" t="s">
        <v>176</v>
      </c>
      <c r="AQ139" s="79">
        <v>0</v>
      </c>
      <c r="AR139" s="79">
        <v>0</v>
      </c>
      <c r="AS139" s="79"/>
      <c r="AT139" s="79"/>
      <c r="AU139" s="79"/>
      <c r="AV139" s="79"/>
      <c r="AW139" s="79"/>
      <c r="AX139" s="79"/>
      <c r="AY139" s="79"/>
      <c r="AZ139" s="79"/>
      <c r="BA139">
        <v>69</v>
      </c>
      <c r="BB139" s="78" t="str">
        <f>REPLACE(INDEX(GroupVertices[Group],MATCH(Edges25[[#This Row],[Vertex 1]],GroupVertices[Vertex],0)),1,1,"")</f>
        <v>5</v>
      </c>
      <c r="BC139" s="78" t="str">
        <f>REPLACE(INDEX(GroupVertices[Group],MATCH(Edges25[[#This Row],[Vertex 2]],GroupVertices[Vertex],0)),1,1,"")</f>
        <v>5</v>
      </c>
      <c r="BD139" s="48">
        <v>0</v>
      </c>
      <c r="BE139" s="49">
        <v>0</v>
      </c>
      <c r="BF139" s="48">
        <v>0</v>
      </c>
      <c r="BG139" s="49">
        <v>0</v>
      </c>
      <c r="BH139" s="48">
        <v>0</v>
      </c>
      <c r="BI139" s="49">
        <v>0</v>
      </c>
      <c r="BJ139" s="48">
        <v>81</v>
      </c>
      <c r="BK139" s="49">
        <v>100</v>
      </c>
      <c r="BL139" s="48">
        <v>81</v>
      </c>
    </row>
    <row r="140" spans="1:64" ht="15">
      <c r="A140" s="64" t="s">
        <v>251</v>
      </c>
      <c r="B140" s="64" t="s">
        <v>251</v>
      </c>
      <c r="C140" s="65"/>
      <c r="D140" s="66"/>
      <c r="E140" s="67"/>
      <c r="F140" s="68"/>
      <c r="G140" s="65"/>
      <c r="H140" s="69"/>
      <c r="I140" s="70"/>
      <c r="J140" s="70"/>
      <c r="K140" s="34" t="s">
        <v>65</v>
      </c>
      <c r="L140" s="77">
        <v>187</v>
      </c>
      <c r="M140" s="77"/>
      <c r="N140" s="72"/>
      <c r="O140" s="79" t="s">
        <v>176</v>
      </c>
      <c r="P140" s="81">
        <v>43739.27476851852</v>
      </c>
      <c r="Q140" s="79" t="s">
        <v>378</v>
      </c>
      <c r="R140" s="83" t="s">
        <v>496</v>
      </c>
      <c r="S140" s="79" t="s">
        <v>528</v>
      </c>
      <c r="T140" s="79" t="s">
        <v>572</v>
      </c>
      <c r="U140" s="83" t="s">
        <v>662</v>
      </c>
      <c r="V140" s="83" t="s">
        <v>662</v>
      </c>
      <c r="W140" s="81">
        <v>43739.27476851852</v>
      </c>
      <c r="X140" s="83" t="s">
        <v>862</v>
      </c>
      <c r="Y140" s="79"/>
      <c r="Z140" s="79"/>
      <c r="AA140" s="85" t="s">
        <v>1031</v>
      </c>
      <c r="AB140" s="79"/>
      <c r="AC140" s="79" t="b">
        <v>0</v>
      </c>
      <c r="AD140" s="79">
        <v>0</v>
      </c>
      <c r="AE140" s="85" t="s">
        <v>1066</v>
      </c>
      <c r="AF140" s="79" t="b">
        <v>0</v>
      </c>
      <c r="AG140" s="79" t="s">
        <v>1071</v>
      </c>
      <c r="AH140" s="79"/>
      <c r="AI140" s="85" t="s">
        <v>1066</v>
      </c>
      <c r="AJ140" s="79" t="b">
        <v>0</v>
      </c>
      <c r="AK140" s="79">
        <v>0</v>
      </c>
      <c r="AL140" s="85" t="s">
        <v>1066</v>
      </c>
      <c r="AM140" s="79" t="s">
        <v>1079</v>
      </c>
      <c r="AN140" s="79" t="b">
        <v>0</v>
      </c>
      <c r="AO140" s="85" t="s">
        <v>1031</v>
      </c>
      <c r="AP140" s="79" t="s">
        <v>176</v>
      </c>
      <c r="AQ140" s="79">
        <v>0</v>
      </c>
      <c r="AR140" s="79">
        <v>0</v>
      </c>
      <c r="AS140" s="79"/>
      <c r="AT140" s="79"/>
      <c r="AU140" s="79"/>
      <c r="AV140" s="79"/>
      <c r="AW140" s="79"/>
      <c r="AX140" s="79"/>
      <c r="AY140" s="79"/>
      <c r="AZ140" s="79"/>
      <c r="BA140">
        <v>69</v>
      </c>
      <c r="BB140" s="78" t="str">
        <f>REPLACE(INDEX(GroupVertices[Group],MATCH(Edges25[[#This Row],[Vertex 1]],GroupVertices[Vertex],0)),1,1,"")</f>
        <v>5</v>
      </c>
      <c r="BC140" s="78" t="str">
        <f>REPLACE(INDEX(GroupVertices[Group],MATCH(Edges25[[#This Row],[Vertex 2]],GroupVertices[Vertex],0)),1,1,"")</f>
        <v>5</v>
      </c>
      <c r="BD140" s="48">
        <v>0</v>
      </c>
      <c r="BE140" s="49">
        <v>0</v>
      </c>
      <c r="BF140" s="48">
        <v>0</v>
      </c>
      <c r="BG140" s="49">
        <v>0</v>
      </c>
      <c r="BH140" s="48">
        <v>0</v>
      </c>
      <c r="BI140" s="49">
        <v>0</v>
      </c>
      <c r="BJ140" s="48">
        <v>37</v>
      </c>
      <c r="BK140" s="49">
        <v>100</v>
      </c>
      <c r="BL140" s="48">
        <v>37</v>
      </c>
    </row>
    <row r="141" spans="1:64" ht="15">
      <c r="A141" s="64" t="s">
        <v>251</v>
      </c>
      <c r="B141" s="64" t="s">
        <v>251</v>
      </c>
      <c r="C141" s="65"/>
      <c r="D141" s="66"/>
      <c r="E141" s="67"/>
      <c r="F141" s="68"/>
      <c r="G141" s="65"/>
      <c r="H141" s="69"/>
      <c r="I141" s="70"/>
      <c r="J141" s="70"/>
      <c r="K141" s="34" t="s">
        <v>65</v>
      </c>
      <c r="L141" s="77">
        <v>188</v>
      </c>
      <c r="M141" s="77"/>
      <c r="N141" s="72"/>
      <c r="O141" s="79" t="s">
        <v>176</v>
      </c>
      <c r="P141" s="81">
        <v>43739.27520833333</v>
      </c>
      <c r="Q141" s="79" t="s">
        <v>379</v>
      </c>
      <c r="R141" s="83" t="s">
        <v>497</v>
      </c>
      <c r="S141" s="79" t="s">
        <v>528</v>
      </c>
      <c r="T141" s="79" t="s">
        <v>572</v>
      </c>
      <c r="U141" s="83" t="s">
        <v>663</v>
      </c>
      <c r="V141" s="83" t="s">
        <v>663</v>
      </c>
      <c r="W141" s="81">
        <v>43739.27520833333</v>
      </c>
      <c r="X141" s="83" t="s">
        <v>863</v>
      </c>
      <c r="Y141" s="79"/>
      <c r="Z141" s="79"/>
      <c r="AA141" s="85" t="s">
        <v>1032</v>
      </c>
      <c r="AB141" s="79"/>
      <c r="AC141" s="79" t="b">
        <v>0</v>
      </c>
      <c r="AD141" s="79">
        <v>1</v>
      </c>
      <c r="AE141" s="85" t="s">
        <v>1066</v>
      </c>
      <c r="AF141" s="79" t="b">
        <v>0</v>
      </c>
      <c r="AG141" s="79" t="s">
        <v>1071</v>
      </c>
      <c r="AH141" s="79"/>
      <c r="AI141" s="85" t="s">
        <v>1066</v>
      </c>
      <c r="AJ141" s="79" t="b">
        <v>0</v>
      </c>
      <c r="AK141" s="79">
        <v>0</v>
      </c>
      <c r="AL141" s="85" t="s">
        <v>1066</v>
      </c>
      <c r="AM141" s="79" t="s">
        <v>1079</v>
      </c>
      <c r="AN141" s="79" t="b">
        <v>0</v>
      </c>
      <c r="AO141" s="85" t="s">
        <v>1032</v>
      </c>
      <c r="AP141" s="79" t="s">
        <v>176</v>
      </c>
      <c r="AQ141" s="79">
        <v>0</v>
      </c>
      <c r="AR141" s="79">
        <v>0</v>
      </c>
      <c r="AS141" s="79"/>
      <c r="AT141" s="79"/>
      <c r="AU141" s="79"/>
      <c r="AV141" s="79"/>
      <c r="AW141" s="79"/>
      <c r="AX141" s="79"/>
      <c r="AY141" s="79"/>
      <c r="AZ141" s="79"/>
      <c r="BA141">
        <v>69</v>
      </c>
      <c r="BB141" s="78" t="str">
        <f>REPLACE(INDEX(GroupVertices[Group],MATCH(Edges25[[#This Row],[Vertex 1]],GroupVertices[Vertex],0)),1,1,"")</f>
        <v>5</v>
      </c>
      <c r="BC141" s="78" t="str">
        <f>REPLACE(INDEX(GroupVertices[Group],MATCH(Edges25[[#This Row],[Vertex 2]],GroupVertices[Vertex],0)),1,1,"")</f>
        <v>5</v>
      </c>
      <c r="BD141" s="48">
        <v>0</v>
      </c>
      <c r="BE141" s="49">
        <v>0</v>
      </c>
      <c r="BF141" s="48">
        <v>0</v>
      </c>
      <c r="BG141" s="49">
        <v>0</v>
      </c>
      <c r="BH141" s="48">
        <v>0</v>
      </c>
      <c r="BI141" s="49">
        <v>0</v>
      </c>
      <c r="BJ141" s="48">
        <v>93</v>
      </c>
      <c r="BK141" s="49">
        <v>100</v>
      </c>
      <c r="BL141" s="48">
        <v>93</v>
      </c>
    </row>
    <row r="142" spans="1:64" ht="15">
      <c r="A142" s="64" t="s">
        <v>251</v>
      </c>
      <c r="B142" s="64" t="s">
        <v>251</v>
      </c>
      <c r="C142" s="65"/>
      <c r="D142" s="66"/>
      <c r="E142" s="67"/>
      <c r="F142" s="68"/>
      <c r="G142" s="65"/>
      <c r="H142" s="69"/>
      <c r="I142" s="70"/>
      <c r="J142" s="70"/>
      <c r="K142" s="34" t="s">
        <v>65</v>
      </c>
      <c r="L142" s="77">
        <v>189</v>
      </c>
      <c r="M142" s="77"/>
      <c r="N142" s="72"/>
      <c r="O142" s="79" t="s">
        <v>176</v>
      </c>
      <c r="P142" s="81">
        <v>43739.275659722225</v>
      </c>
      <c r="Q142" s="79" t="s">
        <v>380</v>
      </c>
      <c r="R142" s="83" t="s">
        <v>498</v>
      </c>
      <c r="S142" s="79" t="s">
        <v>528</v>
      </c>
      <c r="T142" s="79" t="s">
        <v>572</v>
      </c>
      <c r="U142" s="83" t="s">
        <v>664</v>
      </c>
      <c r="V142" s="83" t="s">
        <v>664</v>
      </c>
      <c r="W142" s="81">
        <v>43739.275659722225</v>
      </c>
      <c r="X142" s="83" t="s">
        <v>864</v>
      </c>
      <c r="Y142" s="79"/>
      <c r="Z142" s="79"/>
      <c r="AA142" s="85" t="s">
        <v>1033</v>
      </c>
      <c r="AB142" s="79"/>
      <c r="AC142" s="79" t="b">
        <v>0</v>
      </c>
      <c r="AD142" s="79">
        <v>0</v>
      </c>
      <c r="AE142" s="85" t="s">
        <v>1066</v>
      </c>
      <c r="AF142" s="79" t="b">
        <v>0</v>
      </c>
      <c r="AG142" s="79" t="s">
        <v>1071</v>
      </c>
      <c r="AH142" s="79"/>
      <c r="AI142" s="85" t="s">
        <v>1066</v>
      </c>
      <c r="AJ142" s="79" t="b">
        <v>0</v>
      </c>
      <c r="AK142" s="79">
        <v>0</v>
      </c>
      <c r="AL142" s="85" t="s">
        <v>1066</v>
      </c>
      <c r="AM142" s="79" t="s">
        <v>1079</v>
      </c>
      <c r="AN142" s="79" t="b">
        <v>0</v>
      </c>
      <c r="AO142" s="85" t="s">
        <v>1033</v>
      </c>
      <c r="AP142" s="79" t="s">
        <v>176</v>
      </c>
      <c r="AQ142" s="79">
        <v>0</v>
      </c>
      <c r="AR142" s="79">
        <v>0</v>
      </c>
      <c r="AS142" s="79"/>
      <c r="AT142" s="79"/>
      <c r="AU142" s="79"/>
      <c r="AV142" s="79"/>
      <c r="AW142" s="79"/>
      <c r="AX142" s="79"/>
      <c r="AY142" s="79"/>
      <c r="AZ142" s="79"/>
      <c r="BA142">
        <v>69</v>
      </c>
      <c r="BB142" s="78" t="str">
        <f>REPLACE(INDEX(GroupVertices[Group],MATCH(Edges25[[#This Row],[Vertex 1]],GroupVertices[Vertex],0)),1,1,"")</f>
        <v>5</v>
      </c>
      <c r="BC142" s="78" t="str">
        <f>REPLACE(INDEX(GroupVertices[Group],MATCH(Edges25[[#This Row],[Vertex 2]],GroupVertices[Vertex],0)),1,1,"")</f>
        <v>5</v>
      </c>
      <c r="BD142" s="48">
        <v>0</v>
      </c>
      <c r="BE142" s="49">
        <v>0</v>
      </c>
      <c r="BF142" s="48">
        <v>0</v>
      </c>
      <c r="BG142" s="49">
        <v>0</v>
      </c>
      <c r="BH142" s="48">
        <v>0</v>
      </c>
      <c r="BI142" s="49">
        <v>0</v>
      </c>
      <c r="BJ142" s="48">
        <v>63</v>
      </c>
      <c r="BK142" s="49">
        <v>100</v>
      </c>
      <c r="BL142" s="48">
        <v>63</v>
      </c>
    </row>
    <row r="143" spans="1:64" ht="15">
      <c r="A143" s="64" t="s">
        <v>251</v>
      </c>
      <c r="B143" s="64" t="s">
        <v>251</v>
      </c>
      <c r="C143" s="65"/>
      <c r="D143" s="66"/>
      <c r="E143" s="67"/>
      <c r="F143" s="68"/>
      <c r="G143" s="65"/>
      <c r="H143" s="69"/>
      <c r="I143" s="70"/>
      <c r="J143" s="70"/>
      <c r="K143" s="34" t="s">
        <v>65</v>
      </c>
      <c r="L143" s="77">
        <v>190</v>
      </c>
      <c r="M143" s="77"/>
      <c r="N143" s="72"/>
      <c r="O143" s="79" t="s">
        <v>176</v>
      </c>
      <c r="P143" s="81">
        <v>43739.27612268519</v>
      </c>
      <c r="Q143" s="79" t="s">
        <v>381</v>
      </c>
      <c r="R143" s="83" t="s">
        <v>499</v>
      </c>
      <c r="S143" s="79" t="s">
        <v>528</v>
      </c>
      <c r="T143" s="79" t="s">
        <v>572</v>
      </c>
      <c r="U143" s="83" t="s">
        <v>665</v>
      </c>
      <c r="V143" s="83" t="s">
        <v>665</v>
      </c>
      <c r="W143" s="81">
        <v>43739.27612268519</v>
      </c>
      <c r="X143" s="83" t="s">
        <v>865</v>
      </c>
      <c r="Y143" s="79"/>
      <c r="Z143" s="79"/>
      <c r="AA143" s="85" t="s">
        <v>1034</v>
      </c>
      <c r="AB143" s="79"/>
      <c r="AC143" s="79" t="b">
        <v>0</v>
      </c>
      <c r="AD143" s="79">
        <v>1</v>
      </c>
      <c r="AE143" s="85" t="s">
        <v>1066</v>
      </c>
      <c r="AF143" s="79" t="b">
        <v>0</v>
      </c>
      <c r="AG143" s="79" t="s">
        <v>1071</v>
      </c>
      <c r="AH143" s="79"/>
      <c r="AI143" s="85" t="s">
        <v>1066</v>
      </c>
      <c r="AJ143" s="79" t="b">
        <v>0</v>
      </c>
      <c r="AK143" s="79">
        <v>0</v>
      </c>
      <c r="AL143" s="85" t="s">
        <v>1066</v>
      </c>
      <c r="AM143" s="79" t="s">
        <v>1079</v>
      </c>
      <c r="AN143" s="79" t="b">
        <v>0</v>
      </c>
      <c r="AO143" s="85" t="s">
        <v>1034</v>
      </c>
      <c r="AP143" s="79" t="s">
        <v>176</v>
      </c>
      <c r="AQ143" s="79">
        <v>0</v>
      </c>
      <c r="AR143" s="79">
        <v>0</v>
      </c>
      <c r="AS143" s="79"/>
      <c r="AT143" s="79"/>
      <c r="AU143" s="79"/>
      <c r="AV143" s="79"/>
      <c r="AW143" s="79"/>
      <c r="AX143" s="79"/>
      <c r="AY143" s="79"/>
      <c r="AZ143" s="79"/>
      <c r="BA143">
        <v>69</v>
      </c>
      <c r="BB143" s="78" t="str">
        <f>REPLACE(INDEX(GroupVertices[Group],MATCH(Edges25[[#This Row],[Vertex 1]],GroupVertices[Vertex],0)),1,1,"")</f>
        <v>5</v>
      </c>
      <c r="BC143" s="78" t="str">
        <f>REPLACE(INDEX(GroupVertices[Group],MATCH(Edges25[[#This Row],[Vertex 2]],GroupVertices[Vertex],0)),1,1,"")</f>
        <v>5</v>
      </c>
      <c r="BD143" s="48">
        <v>0</v>
      </c>
      <c r="BE143" s="49">
        <v>0</v>
      </c>
      <c r="BF143" s="48">
        <v>0</v>
      </c>
      <c r="BG143" s="49">
        <v>0</v>
      </c>
      <c r="BH143" s="48">
        <v>0</v>
      </c>
      <c r="BI143" s="49">
        <v>0</v>
      </c>
      <c r="BJ143" s="48">
        <v>62</v>
      </c>
      <c r="BK143" s="49">
        <v>100</v>
      </c>
      <c r="BL143" s="48">
        <v>62</v>
      </c>
    </row>
    <row r="144" spans="1:64" ht="15">
      <c r="A144" s="64" t="s">
        <v>251</v>
      </c>
      <c r="B144" s="64" t="s">
        <v>251</v>
      </c>
      <c r="C144" s="65"/>
      <c r="D144" s="66"/>
      <c r="E144" s="67"/>
      <c r="F144" s="68"/>
      <c r="G144" s="65"/>
      <c r="H144" s="69"/>
      <c r="I144" s="70"/>
      <c r="J144" s="70"/>
      <c r="K144" s="34" t="s">
        <v>65</v>
      </c>
      <c r="L144" s="77">
        <v>191</v>
      </c>
      <c r="M144" s="77"/>
      <c r="N144" s="72"/>
      <c r="O144" s="79" t="s">
        <v>176</v>
      </c>
      <c r="P144" s="81">
        <v>43739.276875</v>
      </c>
      <c r="Q144" s="79" t="s">
        <v>382</v>
      </c>
      <c r="R144" s="83" t="s">
        <v>500</v>
      </c>
      <c r="S144" s="79" t="s">
        <v>528</v>
      </c>
      <c r="T144" s="79" t="s">
        <v>572</v>
      </c>
      <c r="U144" s="83" t="s">
        <v>666</v>
      </c>
      <c r="V144" s="83" t="s">
        <v>666</v>
      </c>
      <c r="W144" s="81">
        <v>43739.276875</v>
      </c>
      <c r="X144" s="83" t="s">
        <v>866</v>
      </c>
      <c r="Y144" s="79"/>
      <c r="Z144" s="79"/>
      <c r="AA144" s="85" t="s">
        <v>1035</v>
      </c>
      <c r="AB144" s="79"/>
      <c r="AC144" s="79" t="b">
        <v>0</v>
      </c>
      <c r="AD144" s="79">
        <v>0</v>
      </c>
      <c r="AE144" s="85" t="s">
        <v>1066</v>
      </c>
      <c r="AF144" s="79" t="b">
        <v>0</v>
      </c>
      <c r="AG144" s="79" t="s">
        <v>1071</v>
      </c>
      <c r="AH144" s="79"/>
      <c r="AI144" s="85" t="s">
        <v>1066</v>
      </c>
      <c r="AJ144" s="79" t="b">
        <v>0</v>
      </c>
      <c r="AK144" s="79">
        <v>0</v>
      </c>
      <c r="AL144" s="85" t="s">
        <v>1066</v>
      </c>
      <c r="AM144" s="79" t="s">
        <v>1079</v>
      </c>
      <c r="AN144" s="79" t="b">
        <v>0</v>
      </c>
      <c r="AO144" s="85" t="s">
        <v>1035</v>
      </c>
      <c r="AP144" s="79" t="s">
        <v>176</v>
      </c>
      <c r="AQ144" s="79">
        <v>0</v>
      </c>
      <c r="AR144" s="79">
        <v>0</v>
      </c>
      <c r="AS144" s="79"/>
      <c r="AT144" s="79"/>
      <c r="AU144" s="79"/>
      <c r="AV144" s="79"/>
      <c r="AW144" s="79"/>
      <c r="AX144" s="79"/>
      <c r="AY144" s="79"/>
      <c r="AZ144" s="79"/>
      <c r="BA144">
        <v>69</v>
      </c>
      <c r="BB144" s="78" t="str">
        <f>REPLACE(INDEX(GroupVertices[Group],MATCH(Edges25[[#This Row],[Vertex 1]],GroupVertices[Vertex],0)),1,1,"")</f>
        <v>5</v>
      </c>
      <c r="BC144" s="78" t="str">
        <f>REPLACE(INDEX(GroupVertices[Group],MATCH(Edges25[[#This Row],[Vertex 2]],GroupVertices[Vertex],0)),1,1,"")</f>
        <v>5</v>
      </c>
      <c r="BD144" s="48">
        <v>0</v>
      </c>
      <c r="BE144" s="49">
        <v>0</v>
      </c>
      <c r="BF144" s="48">
        <v>0</v>
      </c>
      <c r="BG144" s="49">
        <v>0</v>
      </c>
      <c r="BH144" s="48">
        <v>0</v>
      </c>
      <c r="BI144" s="49">
        <v>0</v>
      </c>
      <c r="BJ144" s="48">
        <v>80</v>
      </c>
      <c r="BK144" s="49">
        <v>100</v>
      </c>
      <c r="BL144" s="48">
        <v>80</v>
      </c>
    </row>
    <row r="145" spans="1:64" ht="15">
      <c r="A145" s="64" t="s">
        <v>251</v>
      </c>
      <c r="B145" s="64" t="s">
        <v>251</v>
      </c>
      <c r="C145" s="65"/>
      <c r="D145" s="66"/>
      <c r="E145" s="67"/>
      <c r="F145" s="68"/>
      <c r="G145" s="65"/>
      <c r="H145" s="69"/>
      <c r="I145" s="70"/>
      <c r="J145" s="70"/>
      <c r="K145" s="34" t="s">
        <v>65</v>
      </c>
      <c r="L145" s="77">
        <v>192</v>
      </c>
      <c r="M145" s="77"/>
      <c r="N145" s="72"/>
      <c r="O145" s="79" t="s">
        <v>176</v>
      </c>
      <c r="P145" s="81">
        <v>43739.27741898148</v>
      </c>
      <c r="Q145" s="79" t="s">
        <v>383</v>
      </c>
      <c r="R145" s="83" t="s">
        <v>501</v>
      </c>
      <c r="S145" s="79" t="s">
        <v>528</v>
      </c>
      <c r="T145" s="79" t="s">
        <v>572</v>
      </c>
      <c r="U145" s="83" t="s">
        <v>667</v>
      </c>
      <c r="V145" s="83" t="s">
        <v>667</v>
      </c>
      <c r="W145" s="81">
        <v>43739.27741898148</v>
      </c>
      <c r="X145" s="83" t="s">
        <v>867</v>
      </c>
      <c r="Y145" s="79"/>
      <c r="Z145" s="79"/>
      <c r="AA145" s="85" t="s">
        <v>1036</v>
      </c>
      <c r="AB145" s="79"/>
      <c r="AC145" s="79" t="b">
        <v>0</v>
      </c>
      <c r="AD145" s="79">
        <v>0</v>
      </c>
      <c r="AE145" s="85" t="s">
        <v>1066</v>
      </c>
      <c r="AF145" s="79" t="b">
        <v>0</v>
      </c>
      <c r="AG145" s="79" t="s">
        <v>1071</v>
      </c>
      <c r="AH145" s="79"/>
      <c r="AI145" s="85" t="s">
        <v>1066</v>
      </c>
      <c r="AJ145" s="79" t="b">
        <v>0</v>
      </c>
      <c r="AK145" s="79">
        <v>0</v>
      </c>
      <c r="AL145" s="85" t="s">
        <v>1066</v>
      </c>
      <c r="AM145" s="79" t="s">
        <v>1079</v>
      </c>
      <c r="AN145" s="79" t="b">
        <v>0</v>
      </c>
      <c r="AO145" s="85" t="s">
        <v>1036</v>
      </c>
      <c r="AP145" s="79" t="s">
        <v>176</v>
      </c>
      <c r="AQ145" s="79">
        <v>0</v>
      </c>
      <c r="AR145" s="79">
        <v>0</v>
      </c>
      <c r="AS145" s="79"/>
      <c r="AT145" s="79"/>
      <c r="AU145" s="79"/>
      <c r="AV145" s="79"/>
      <c r="AW145" s="79"/>
      <c r="AX145" s="79"/>
      <c r="AY145" s="79"/>
      <c r="AZ145" s="79"/>
      <c r="BA145">
        <v>69</v>
      </c>
      <c r="BB145" s="78" t="str">
        <f>REPLACE(INDEX(GroupVertices[Group],MATCH(Edges25[[#This Row],[Vertex 1]],GroupVertices[Vertex],0)),1,1,"")</f>
        <v>5</v>
      </c>
      <c r="BC145" s="78" t="str">
        <f>REPLACE(INDEX(GroupVertices[Group],MATCH(Edges25[[#This Row],[Vertex 2]],GroupVertices[Vertex],0)),1,1,"")</f>
        <v>5</v>
      </c>
      <c r="BD145" s="48">
        <v>0</v>
      </c>
      <c r="BE145" s="49">
        <v>0</v>
      </c>
      <c r="BF145" s="48">
        <v>0</v>
      </c>
      <c r="BG145" s="49">
        <v>0</v>
      </c>
      <c r="BH145" s="48">
        <v>0</v>
      </c>
      <c r="BI145" s="49">
        <v>0</v>
      </c>
      <c r="BJ145" s="48">
        <v>69</v>
      </c>
      <c r="BK145" s="49">
        <v>100</v>
      </c>
      <c r="BL145" s="48">
        <v>69</v>
      </c>
    </row>
    <row r="146" spans="1:64" ht="15">
      <c r="A146" s="64" t="s">
        <v>251</v>
      </c>
      <c r="B146" s="64" t="s">
        <v>251</v>
      </c>
      <c r="C146" s="65"/>
      <c r="D146" s="66"/>
      <c r="E146" s="67"/>
      <c r="F146" s="68"/>
      <c r="G146" s="65"/>
      <c r="H146" s="69"/>
      <c r="I146" s="70"/>
      <c r="J146" s="70"/>
      <c r="K146" s="34" t="s">
        <v>65</v>
      </c>
      <c r="L146" s="77">
        <v>193</v>
      </c>
      <c r="M146" s="77"/>
      <c r="N146" s="72"/>
      <c r="O146" s="79" t="s">
        <v>176</v>
      </c>
      <c r="P146" s="81">
        <v>43739.27821759259</v>
      </c>
      <c r="Q146" s="79" t="s">
        <v>384</v>
      </c>
      <c r="R146" s="83" t="s">
        <v>502</v>
      </c>
      <c r="S146" s="79" t="s">
        <v>528</v>
      </c>
      <c r="T146" s="79" t="s">
        <v>572</v>
      </c>
      <c r="U146" s="83" t="s">
        <v>668</v>
      </c>
      <c r="V146" s="83" t="s">
        <v>668</v>
      </c>
      <c r="W146" s="81">
        <v>43739.27821759259</v>
      </c>
      <c r="X146" s="83" t="s">
        <v>868</v>
      </c>
      <c r="Y146" s="79"/>
      <c r="Z146" s="79"/>
      <c r="AA146" s="85" t="s">
        <v>1037</v>
      </c>
      <c r="AB146" s="79"/>
      <c r="AC146" s="79" t="b">
        <v>0</v>
      </c>
      <c r="AD146" s="79">
        <v>1</v>
      </c>
      <c r="AE146" s="85" t="s">
        <v>1066</v>
      </c>
      <c r="AF146" s="79" t="b">
        <v>0</v>
      </c>
      <c r="AG146" s="79" t="s">
        <v>1071</v>
      </c>
      <c r="AH146" s="79"/>
      <c r="AI146" s="85" t="s">
        <v>1066</v>
      </c>
      <c r="AJ146" s="79" t="b">
        <v>0</v>
      </c>
      <c r="AK146" s="79">
        <v>0</v>
      </c>
      <c r="AL146" s="85" t="s">
        <v>1066</v>
      </c>
      <c r="AM146" s="79" t="s">
        <v>1079</v>
      </c>
      <c r="AN146" s="79" t="b">
        <v>0</v>
      </c>
      <c r="AO146" s="85" t="s">
        <v>1037</v>
      </c>
      <c r="AP146" s="79" t="s">
        <v>176</v>
      </c>
      <c r="AQ146" s="79">
        <v>0</v>
      </c>
      <c r="AR146" s="79">
        <v>0</v>
      </c>
      <c r="AS146" s="79"/>
      <c r="AT146" s="79"/>
      <c r="AU146" s="79"/>
      <c r="AV146" s="79"/>
      <c r="AW146" s="79"/>
      <c r="AX146" s="79"/>
      <c r="AY146" s="79"/>
      <c r="AZ146" s="79"/>
      <c r="BA146">
        <v>69</v>
      </c>
      <c r="BB146" s="78" t="str">
        <f>REPLACE(INDEX(GroupVertices[Group],MATCH(Edges25[[#This Row],[Vertex 1]],GroupVertices[Vertex],0)),1,1,"")</f>
        <v>5</v>
      </c>
      <c r="BC146" s="78" t="str">
        <f>REPLACE(INDEX(GroupVertices[Group],MATCH(Edges25[[#This Row],[Vertex 2]],GroupVertices[Vertex],0)),1,1,"")</f>
        <v>5</v>
      </c>
      <c r="BD146" s="48">
        <v>0</v>
      </c>
      <c r="BE146" s="49">
        <v>0</v>
      </c>
      <c r="BF146" s="48">
        <v>0</v>
      </c>
      <c r="BG146" s="49">
        <v>0</v>
      </c>
      <c r="BH146" s="48">
        <v>0</v>
      </c>
      <c r="BI146" s="49">
        <v>0</v>
      </c>
      <c r="BJ146" s="48">
        <v>44</v>
      </c>
      <c r="BK146" s="49">
        <v>100</v>
      </c>
      <c r="BL146" s="48">
        <v>44</v>
      </c>
    </row>
    <row r="147" spans="1:64" ht="15">
      <c r="A147" s="64" t="s">
        <v>251</v>
      </c>
      <c r="B147" s="64" t="s">
        <v>251</v>
      </c>
      <c r="C147" s="65"/>
      <c r="D147" s="66"/>
      <c r="E147" s="67"/>
      <c r="F147" s="68"/>
      <c r="G147" s="65"/>
      <c r="H147" s="69"/>
      <c r="I147" s="70"/>
      <c r="J147" s="70"/>
      <c r="K147" s="34" t="s">
        <v>65</v>
      </c>
      <c r="L147" s="77">
        <v>194</v>
      </c>
      <c r="M147" s="77"/>
      <c r="N147" s="72"/>
      <c r="O147" s="79" t="s">
        <v>176</v>
      </c>
      <c r="P147" s="81">
        <v>43739.27846064815</v>
      </c>
      <c r="Q147" s="79" t="s">
        <v>385</v>
      </c>
      <c r="R147" s="83" t="s">
        <v>503</v>
      </c>
      <c r="S147" s="79" t="s">
        <v>528</v>
      </c>
      <c r="T147" s="79" t="s">
        <v>572</v>
      </c>
      <c r="U147" s="83" t="s">
        <v>669</v>
      </c>
      <c r="V147" s="83" t="s">
        <v>669</v>
      </c>
      <c r="W147" s="81">
        <v>43739.27846064815</v>
      </c>
      <c r="X147" s="83" t="s">
        <v>869</v>
      </c>
      <c r="Y147" s="79"/>
      <c r="Z147" s="79"/>
      <c r="AA147" s="85" t="s">
        <v>1038</v>
      </c>
      <c r="AB147" s="79"/>
      <c r="AC147" s="79" t="b">
        <v>0</v>
      </c>
      <c r="AD147" s="79">
        <v>1</v>
      </c>
      <c r="AE147" s="85" t="s">
        <v>1066</v>
      </c>
      <c r="AF147" s="79" t="b">
        <v>0</v>
      </c>
      <c r="AG147" s="79" t="s">
        <v>1071</v>
      </c>
      <c r="AH147" s="79"/>
      <c r="AI147" s="85" t="s">
        <v>1066</v>
      </c>
      <c r="AJ147" s="79" t="b">
        <v>0</v>
      </c>
      <c r="AK147" s="79">
        <v>0</v>
      </c>
      <c r="AL147" s="85" t="s">
        <v>1066</v>
      </c>
      <c r="AM147" s="79" t="s">
        <v>1079</v>
      </c>
      <c r="AN147" s="79" t="b">
        <v>0</v>
      </c>
      <c r="AO147" s="85" t="s">
        <v>1038</v>
      </c>
      <c r="AP147" s="79" t="s">
        <v>176</v>
      </c>
      <c r="AQ147" s="79">
        <v>0</v>
      </c>
      <c r="AR147" s="79">
        <v>0</v>
      </c>
      <c r="AS147" s="79"/>
      <c r="AT147" s="79"/>
      <c r="AU147" s="79"/>
      <c r="AV147" s="79"/>
      <c r="AW147" s="79"/>
      <c r="AX147" s="79"/>
      <c r="AY147" s="79"/>
      <c r="AZ147" s="79"/>
      <c r="BA147">
        <v>69</v>
      </c>
      <c r="BB147" s="78" t="str">
        <f>REPLACE(INDEX(GroupVertices[Group],MATCH(Edges25[[#This Row],[Vertex 1]],GroupVertices[Vertex],0)),1,1,"")</f>
        <v>5</v>
      </c>
      <c r="BC147" s="78" t="str">
        <f>REPLACE(INDEX(GroupVertices[Group],MATCH(Edges25[[#This Row],[Vertex 2]],GroupVertices[Vertex],0)),1,1,"")</f>
        <v>5</v>
      </c>
      <c r="BD147" s="48">
        <v>0</v>
      </c>
      <c r="BE147" s="49">
        <v>0</v>
      </c>
      <c r="BF147" s="48">
        <v>0</v>
      </c>
      <c r="BG147" s="49">
        <v>0</v>
      </c>
      <c r="BH147" s="48">
        <v>0</v>
      </c>
      <c r="BI147" s="49">
        <v>0</v>
      </c>
      <c r="BJ147" s="48">
        <v>69</v>
      </c>
      <c r="BK147" s="49">
        <v>100</v>
      </c>
      <c r="BL147" s="48">
        <v>69</v>
      </c>
    </row>
    <row r="148" spans="1:64" ht="15">
      <c r="A148" s="64" t="s">
        <v>251</v>
      </c>
      <c r="B148" s="64" t="s">
        <v>251</v>
      </c>
      <c r="C148" s="65"/>
      <c r="D148" s="66"/>
      <c r="E148" s="67"/>
      <c r="F148" s="68"/>
      <c r="G148" s="65"/>
      <c r="H148" s="69"/>
      <c r="I148" s="70"/>
      <c r="J148" s="70"/>
      <c r="K148" s="34" t="s">
        <v>65</v>
      </c>
      <c r="L148" s="77">
        <v>195</v>
      </c>
      <c r="M148" s="77"/>
      <c r="N148" s="72"/>
      <c r="O148" s="79" t="s">
        <v>176</v>
      </c>
      <c r="P148" s="81">
        <v>43739.27893518518</v>
      </c>
      <c r="Q148" s="79" t="s">
        <v>386</v>
      </c>
      <c r="R148" s="83" t="s">
        <v>504</v>
      </c>
      <c r="S148" s="79" t="s">
        <v>528</v>
      </c>
      <c r="T148" s="79" t="s">
        <v>572</v>
      </c>
      <c r="U148" s="83" t="s">
        <v>670</v>
      </c>
      <c r="V148" s="83" t="s">
        <v>670</v>
      </c>
      <c r="W148" s="81">
        <v>43739.27893518518</v>
      </c>
      <c r="X148" s="83" t="s">
        <v>870</v>
      </c>
      <c r="Y148" s="79"/>
      <c r="Z148" s="79"/>
      <c r="AA148" s="85" t="s">
        <v>1039</v>
      </c>
      <c r="AB148" s="79"/>
      <c r="AC148" s="79" t="b">
        <v>0</v>
      </c>
      <c r="AD148" s="79">
        <v>0</v>
      </c>
      <c r="AE148" s="85" t="s">
        <v>1066</v>
      </c>
      <c r="AF148" s="79" t="b">
        <v>0</v>
      </c>
      <c r="AG148" s="79" t="s">
        <v>1071</v>
      </c>
      <c r="AH148" s="79"/>
      <c r="AI148" s="85" t="s">
        <v>1066</v>
      </c>
      <c r="AJ148" s="79" t="b">
        <v>0</v>
      </c>
      <c r="AK148" s="79">
        <v>0</v>
      </c>
      <c r="AL148" s="85" t="s">
        <v>1066</v>
      </c>
      <c r="AM148" s="79" t="s">
        <v>1079</v>
      </c>
      <c r="AN148" s="79" t="b">
        <v>0</v>
      </c>
      <c r="AO148" s="85" t="s">
        <v>1039</v>
      </c>
      <c r="AP148" s="79" t="s">
        <v>176</v>
      </c>
      <c r="AQ148" s="79">
        <v>0</v>
      </c>
      <c r="AR148" s="79">
        <v>0</v>
      </c>
      <c r="AS148" s="79"/>
      <c r="AT148" s="79"/>
      <c r="AU148" s="79"/>
      <c r="AV148" s="79"/>
      <c r="AW148" s="79"/>
      <c r="AX148" s="79"/>
      <c r="AY148" s="79"/>
      <c r="AZ148" s="79"/>
      <c r="BA148">
        <v>69</v>
      </c>
      <c r="BB148" s="78" t="str">
        <f>REPLACE(INDEX(GroupVertices[Group],MATCH(Edges25[[#This Row],[Vertex 1]],GroupVertices[Vertex],0)),1,1,"")</f>
        <v>5</v>
      </c>
      <c r="BC148" s="78" t="str">
        <f>REPLACE(INDEX(GroupVertices[Group],MATCH(Edges25[[#This Row],[Vertex 2]],GroupVertices[Vertex],0)),1,1,"")</f>
        <v>5</v>
      </c>
      <c r="BD148" s="48">
        <v>0</v>
      </c>
      <c r="BE148" s="49">
        <v>0</v>
      </c>
      <c r="BF148" s="48">
        <v>0</v>
      </c>
      <c r="BG148" s="49">
        <v>0</v>
      </c>
      <c r="BH148" s="48">
        <v>0</v>
      </c>
      <c r="BI148" s="49">
        <v>0</v>
      </c>
      <c r="BJ148" s="48">
        <v>43</v>
      </c>
      <c r="BK148" s="49">
        <v>100</v>
      </c>
      <c r="BL148" s="48">
        <v>43</v>
      </c>
    </row>
    <row r="149" spans="1:64" ht="15">
      <c r="A149" s="64" t="s">
        <v>251</v>
      </c>
      <c r="B149" s="64" t="s">
        <v>251</v>
      </c>
      <c r="C149" s="65"/>
      <c r="D149" s="66"/>
      <c r="E149" s="67"/>
      <c r="F149" s="68"/>
      <c r="G149" s="65"/>
      <c r="H149" s="69"/>
      <c r="I149" s="70"/>
      <c r="J149" s="70"/>
      <c r="K149" s="34" t="s">
        <v>65</v>
      </c>
      <c r="L149" s="77">
        <v>196</v>
      </c>
      <c r="M149" s="77"/>
      <c r="N149" s="72"/>
      <c r="O149" s="79" t="s">
        <v>176</v>
      </c>
      <c r="P149" s="81">
        <v>43739.38768518518</v>
      </c>
      <c r="Q149" s="79" t="s">
        <v>387</v>
      </c>
      <c r="R149" s="83" t="s">
        <v>505</v>
      </c>
      <c r="S149" s="79" t="s">
        <v>528</v>
      </c>
      <c r="T149" s="79" t="s">
        <v>572</v>
      </c>
      <c r="U149" s="83" t="s">
        <v>671</v>
      </c>
      <c r="V149" s="83" t="s">
        <v>671</v>
      </c>
      <c r="W149" s="81">
        <v>43739.38768518518</v>
      </c>
      <c r="X149" s="83" t="s">
        <v>871</v>
      </c>
      <c r="Y149" s="79"/>
      <c r="Z149" s="79"/>
      <c r="AA149" s="85" t="s">
        <v>1040</v>
      </c>
      <c r="AB149" s="79"/>
      <c r="AC149" s="79" t="b">
        <v>0</v>
      </c>
      <c r="AD149" s="79">
        <v>0</v>
      </c>
      <c r="AE149" s="85" t="s">
        <v>1066</v>
      </c>
      <c r="AF149" s="79" t="b">
        <v>0</v>
      </c>
      <c r="AG149" s="79" t="s">
        <v>1071</v>
      </c>
      <c r="AH149" s="79"/>
      <c r="AI149" s="85" t="s">
        <v>1066</v>
      </c>
      <c r="AJ149" s="79" t="b">
        <v>0</v>
      </c>
      <c r="AK149" s="79">
        <v>0</v>
      </c>
      <c r="AL149" s="85" t="s">
        <v>1066</v>
      </c>
      <c r="AM149" s="79" t="s">
        <v>1079</v>
      </c>
      <c r="AN149" s="79" t="b">
        <v>0</v>
      </c>
      <c r="AO149" s="85" t="s">
        <v>1040</v>
      </c>
      <c r="AP149" s="79" t="s">
        <v>176</v>
      </c>
      <c r="AQ149" s="79">
        <v>0</v>
      </c>
      <c r="AR149" s="79">
        <v>0</v>
      </c>
      <c r="AS149" s="79"/>
      <c r="AT149" s="79"/>
      <c r="AU149" s="79"/>
      <c r="AV149" s="79"/>
      <c r="AW149" s="79"/>
      <c r="AX149" s="79"/>
      <c r="AY149" s="79"/>
      <c r="AZ149" s="79"/>
      <c r="BA149">
        <v>69</v>
      </c>
      <c r="BB149" s="78" t="str">
        <f>REPLACE(INDEX(GroupVertices[Group],MATCH(Edges25[[#This Row],[Vertex 1]],GroupVertices[Vertex],0)),1,1,"")</f>
        <v>5</v>
      </c>
      <c r="BC149" s="78" t="str">
        <f>REPLACE(INDEX(GroupVertices[Group],MATCH(Edges25[[#This Row],[Vertex 2]],GroupVertices[Vertex],0)),1,1,"")</f>
        <v>5</v>
      </c>
      <c r="BD149" s="48">
        <v>0</v>
      </c>
      <c r="BE149" s="49">
        <v>0</v>
      </c>
      <c r="BF149" s="48">
        <v>0</v>
      </c>
      <c r="BG149" s="49">
        <v>0</v>
      </c>
      <c r="BH149" s="48">
        <v>0</v>
      </c>
      <c r="BI149" s="49">
        <v>0</v>
      </c>
      <c r="BJ149" s="48">
        <v>52</v>
      </c>
      <c r="BK149" s="49">
        <v>100</v>
      </c>
      <c r="BL149" s="48">
        <v>52</v>
      </c>
    </row>
    <row r="150" spans="1:64" ht="15">
      <c r="A150" s="64" t="s">
        <v>251</v>
      </c>
      <c r="B150" s="64" t="s">
        <v>251</v>
      </c>
      <c r="C150" s="65"/>
      <c r="D150" s="66"/>
      <c r="E150" s="67"/>
      <c r="F150" s="68"/>
      <c r="G150" s="65"/>
      <c r="H150" s="69"/>
      <c r="I150" s="70"/>
      <c r="J150" s="70"/>
      <c r="K150" s="34" t="s">
        <v>65</v>
      </c>
      <c r="L150" s="77">
        <v>197</v>
      </c>
      <c r="M150" s="77"/>
      <c r="N150" s="72"/>
      <c r="O150" s="79" t="s">
        <v>176</v>
      </c>
      <c r="P150" s="81">
        <v>43739.38811342593</v>
      </c>
      <c r="Q150" s="79" t="s">
        <v>388</v>
      </c>
      <c r="R150" s="83" t="s">
        <v>506</v>
      </c>
      <c r="S150" s="79" t="s">
        <v>528</v>
      </c>
      <c r="T150" s="79" t="s">
        <v>572</v>
      </c>
      <c r="U150" s="83" t="s">
        <v>672</v>
      </c>
      <c r="V150" s="83" t="s">
        <v>672</v>
      </c>
      <c r="W150" s="81">
        <v>43739.38811342593</v>
      </c>
      <c r="X150" s="83" t="s">
        <v>872</v>
      </c>
      <c r="Y150" s="79"/>
      <c r="Z150" s="79"/>
      <c r="AA150" s="85" t="s">
        <v>1041</v>
      </c>
      <c r="AB150" s="79"/>
      <c r="AC150" s="79" t="b">
        <v>0</v>
      </c>
      <c r="AD150" s="79">
        <v>0</v>
      </c>
      <c r="AE150" s="85" t="s">
        <v>1066</v>
      </c>
      <c r="AF150" s="79" t="b">
        <v>0</v>
      </c>
      <c r="AG150" s="79" t="s">
        <v>1071</v>
      </c>
      <c r="AH150" s="79"/>
      <c r="AI150" s="85" t="s">
        <v>1066</v>
      </c>
      <c r="AJ150" s="79" t="b">
        <v>0</v>
      </c>
      <c r="AK150" s="79">
        <v>0</v>
      </c>
      <c r="AL150" s="85" t="s">
        <v>1066</v>
      </c>
      <c r="AM150" s="79" t="s">
        <v>1079</v>
      </c>
      <c r="AN150" s="79" t="b">
        <v>0</v>
      </c>
      <c r="AO150" s="85" t="s">
        <v>1041</v>
      </c>
      <c r="AP150" s="79" t="s">
        <v>176</v>
      </c>
      <c r="AQ150" s="79">
        <v>0</v>
      </c>
      <c r="AR150" s="79">
        <v>0</v>
      </c>
      <c r="AS150" s="79"/>
      <c r="AT150" s="79"/>
      <c r="AU150" s="79"/>
      <c r="AV150" s="79"/>
      <c r="AW150" s="79"/>
      <c r="AX150" s="79"/>
      <c r="AY150" s="79"/>
      <c r="AZ150" s="79"/>
      <c r="BA150">
        <v>69</v>
      </c>
      <c r="BB150" s="78" t="str">
        <f>REPLACE(INDEX(GroupVertices[Group],MATCH(Edges25[[#This Row],[Vertex 1]],GroupVertices[Vertex],0)),1,1,"")</f>
        <v>5</v>
      </c>
      <c r="BC150" s="78" t="str">
        <f>REPLACE(INDEX(GroupVertices[Group],MATCH(Edges25[[#This Row],[Vertex 2]],GroupVertices[Vertex],0)),1,1,"")</f>
        <v>5</v>
      </c>
      <c r="BD150" s="48">
        <v>0</v>
      </c>
      <c r="BE150" s="49">
        <v>0</v>
      </c>
      <c r="BF150" s="48">
        <v>0</v>
      </c>
      <c r="BG150" s="49">
        <v>0</v>
      </c>
      <c r="BH150" s="48">
        <v>0</v>
      </c>
      <c r="BI150" s="49">
        <v>0</v>
      </c>
      <c r="BJ150" s="48">
        <v>88</v>
      </c>
      <c r="BK150" s="49">
        <v>100</v>
      </c>
      <c r="BL150" s="48">
        <v>88</v>
      </c>
    </row>
    <row r="151" spans="1:64" ht="15">
      <c r="A151" s="64" t="s">
        <v>251</v>
      </c>
      <c r="B151" s="64" t="s">
        <v>251</v>
      </c>
      <c r="C151" s="65"/>
      <c r="D151" s="66"/>
      <c r="E151" s="67"/>
      <c r="F151" s="68"/>
      <c r="G151" s="65"/>
      <c r="H151" s="69"/>
      <c r="I151" s="70"/>
      <c r="J151" s="70"/>
      <c r="K151" s="34" t="s">
        <v>65</v>
      </c>
      <c r="L151" s="77">
        <v>198</v>
      </c>
      <c r="M151" s="77"/>
      <c r="N151" s="72"/>
      <c r="O151" s="79" t="s">
        <v>176</v>
      </c>
      <c r="P151" s="81">
        <v>43739.570243055554</v>
      </c>
      <c r="Q151" s="79" t="s">
        <v>389</v>
      </c>
      <c r="R151" s="83" t="s">
        <v>505</v>
      </c>
      <c r="S151" s="79" t="s">
        <v>528</v>
      </c>
      <c r="T151" s="79" t="s">
        <v>572</v>
      </c>
      <c r="U151" s="83" t="s">
        <v>673</v>
      </c>
      <c r="V151" s="83" t="s">
        <v>673</v>
      </c>
      <c r="W151" s="81">
        <v>43739.570243055554</v>
      </c>
      <c r="X151" s="83" t="s">
        <v>873</v>
      </c>
      <c r="Y151" s="79"/>
      <c r="Z151" s="79"/>
      <c r="AA151" s="85" t="s">
        <v>1042</v>
      </c>
      <c r="AB151" s="79"/>
      <c r="AC151" s="79" t="b">
        <v>0</v>
      </c>
      <c r="AD151" s="79">
        <v>0</v>
      </c>
      <c r="AE151" s="85" t="s">
        <v>1066</v>
      </c>
      <c r="AF151" s="79" t="b">
        <v>0</v>
      </c>
      <c r="AG151" s="79" t="s">
        <v>1071</v>
      </c>
      <c r="AH151" s="79"/>
      <c r="AI151" s="85" t="s">
        <v>1066</v>
      </c>
      <c r="AJ151" s="79" t="b">
        <v>0</v>
      </c>
      <c r="AK151" s="79">
        <v>0</v>
      </c>
      <c r="AL151" s="85" t="s">
        <v>1066</v>
      </c>
      <c r="AM151" s="79" t="s">
        <v>1079</v>
      </c>
      <c r="AN151" s="79" t="b">
        <v>0</v>
      </c>
      <c r="AO151" s="85" t="s">
        <v>1042</v>
      </c>
      <c r="AP151" s="79" t="s">
        <v>176</v>
      </c>
      <c r="AQ151" s="79">
        <v>0</v>
      </c>
      <c r="AR151" s="79">
        <v>0</v>
      </c>
      <c r="AS151" s="79"/>
      <c r="AT151" s="79"/>
      <c r="AU151" s="79"/>
      <c r="AV151" s="79"/>
      <c r="AW151" s="79"/>
      <c r="AX151" s="79"/>
      <c r="AY151" s="79"/>
      <c r="AZ151" s="79"/>
      <c r="BA151">
        <v>69</v>
      </c>
      <c r="BB151" s="78" t="str">
        <f>REPLACE(INDEX(GroupVertices[Group],MATCH(Edges25[[#This Row],[Vertex 1]],GroupVertices[Vertex],0)),1,1,"")</f>
        <v>5</v>
      </c>
      <c r="BC151" s="78" t="str">
        <f>REPLACE(INDEX(GroupVertices[Group],MATCH(Edges25[[#This Row],[Vertex 2]],GroupVertices[Vertex],0)),1,1,"")</f>
        <v>5</v>
      </c>
      <c r="BD151" s="48">
        <v>0</v>
      </c>
      <c r="BE151" s="49">
        <v>0</v>
      </c>
      <c r="BF151" s="48">
        <v>0</v>
      </c>
      <c r="BG151" s="49">
        <v>0</v>
      </c>
      <c r="BH151" s="48">
        <v>0</v>
      </c>
      <c r="BI151" s="49">
        <v>0</v>
      </c>
      <c r="BJ151" s="48">
        <v>52</v>
      </c>
      <c r="BK151" s="49">
        <v>100</v>
      </c>
      <c r="BL151" s="48">
        <v>52</v>
      </c>
    </row>
    <row r="152" spans="1:64" ht="15">
      <c r="A152" s="64" t="s">
        <v>251</v>
      </c>
      <c r="B152" s="64" t="s">
        <v>251</v>
      </c>
      <c r="C152" s="65"/>
      <c r="D152" s="66"/>
      <c r="E152" s="67"/>
      <c r="F152" s="68"/>
      <c r="G152" s="65"/>
      <c r="H152" s="69"/>
      <c r="I152" s="70"/>
      <c r="J152" s="70"/>
      <c r="K152" s="34" t="s">
        <v>65</v>
      </c>
      <c r="L152" s="77">
        <v>199</v>
      </c>
      <c r="M152" s="77"/>
      <c r="N152" s="72"/>
      <c r="O152" s="79" t="s">
        <v>176</v>
      </c>
      <c r="P152" s="81">
        <v>43739.570914351854</v>
      </c>
      <c r="Q152" s="79" t="s">
        <v>390</v>
      </c>
      <c r="R152" s="83" t="s">
        <v>507</v>
      </c>
      <c r="S152" s="79" t="s">
        <v>528</v>
      </c>
      <c r="T152" s="79" t="s">
        <v>572</v>
      </c>
      <c r="U152" s="83" t="s">
        <v>674</v>
      </c>
      <c r="V152" s="83" t="s">
        <v>674</v>
      </c>
      <c r="W152" s="81">
        <v>43739.570914351854</v>
      </c>
      <c r="X152" s="83" t="s">
        <v>874</v>
      </c>
      <c r="Y152" s="79"/>
      <c r="Z152" s="79"/>
      <c r="AA152" s="85" t="s">
        <v>1043</v>
      </c>
      <c r="AB152" s="79"/>
      <c r="AC152" s="79" t="b">
        <v>0</v>
      </c>
      <c r="AD152" s="79">
        <v>0</v>
      </c>
      <c r="AE152" s="85" t="s">
        <v>1066</v>
      </c>
      <c r="AF152" s="79" t="b">
        <v>0</v>
      </c>
      <c r="AG152" s="79" t="s">
        <v>1071</v>
      </c>
      <c r="AH152" s="79"/>
      <c r="AI152" s="85" t="s">
        <v>1066</v>
      </c>
      <c r="AJ152" s="79" t="b">
        <v>0</v>
      </c>
      <c r="AK152" s="79">
        <v>0</v>
      </c>
      <c r="AL152" s="85" t="s">
        <v>1066</v>
      </c>
      <c r="AM152" s="79" t="s">
        <v>1079</v>
      </c>
      <c r="AN152" s="79" t="b">
        <v>0</v>
      </c>
      <c r="AO152" s="85" t="s">
        <v>1043</v>
      </c>
      <c r="AP152" s="79" t="s">
        <v>176</v>
      </c>
      <c r="AQ152" s="79">
        <v>0</v>
      </c>
      <c r="AR152" s="79">
        <v>0</v>
      </c>
      <c r="AS152" s="79"/>
      <c r="AT152" s="79"/>
      <c r="AU152" s="79"/>
      <c r="AV152" s="79"/>
      <c r="AW152" s="79"/>
      <c r="AX152" s="79"/>
      <c r="AY152" s="79"/>
      <c r="AZ152" s="79"/>
      <c r="BA152">
        <v>69</v>
      </c>
      <c r="BB152" s="78" t="str">
        <f>REPLACE(INDEX(GroupVertices[Group],MATCH(Edges25[[#This Row],[Vertex 1]],GroupVertices[Vertex],0)),1,1,"")</f>
        <v>5</v>
      </c>
      <c r="BC152" s="78" t="str">
        <f>REPLACE(INDEX(GroupVertices[Group],MATCH(Edges25[[#This Row],[Vertex 2]],GroupVertices[Vertex],0)),1,1,"")</f>
        <v>5</v>
      </c>
      <c r="BD152" s="48">
        <v>0</v>
      </c>
      <c r="BE152" s="49">
        <v>0</v>
      </c>
      <c r="BF152" s="48">
        <v>0</v>
      </c>
      <c r="BG152" s="49">
        <v>0</v>
      </c>
      <c r="BH152" s="48">
        <v>0</v>
      </c>
      <c r="BI152" s="49">
        <v>0</v>
      </c>
      <c r="BJ152" s="48">
        <v>60</v>
      </c>
      <c r="BK152" s="49">
        <v>100</v>
      </c>
      <c r="BL152" s="48">
        <v>60</v>
      </c>
    </row>
    <row r="153" spans="1:64" ht="15">
      <c r="A153" s="64" t="s">
        <v>251</v>
      </c>
      <c r="B153" s="64" t="s">
        <v>251</v>
      </c>
      <c r="C153" s="65"/>
      <c r="D153" s="66"/>
      <c r="E153" s="67"/>
      <c r="F153" s="68"/>
      <c r="G153" s="65"/>
      <c r="H153" s="69"/>
      <c r="I153" s="70"/>
      <c r="J153" s="70"/>
      <c r="K153" s="34" t="s">
        <v>65</v>
      </c>
      <c r="L153" s="77">
        <v>200</v>
      </c>
      <c r="M153" s="77"/>
      <c r="N153" s="72"/>
      <c r="O153" s="79" t="s">
        <v>176</v>
      </c>
      <c r="P153" s="81">
        <v>43739.57271990741</v>
      </c>
      <c r="Q153" s="79" t="s">
        <v>391</v>
      </c>
      <c r="R153" s="83" t="s">
        <v>508</v>
      </c>
      <c r="S153" s="79" t="s">
        <v>528</v>
      </c>
      <c r="T153" s="79" t="s">
        <v>572</v>
      </c>
      <c r="U153" s="83" t="s">
        <v>675</v>
      </c>
      <c r="V153" s="83" t="s">
        <v>675</v>
      </c>
      <c r="W153" s="81">
        <v>43739.57271990741</v>
      </c>
      <c r="X153" s="83" t="s">
        <v>875</v>
      </c>
      <c r="Y153" s="79"/>
      <c r="Z153" s="79"/>
      <c r="AA153" s="85" t="s">
        <v>1044</v>
      </c>
      <c r="AB153" s="79"/>
      <c r="AC153" s="79" t="b">
        <v>0</v>
      </c>
      <c r="AD153" s="79">
        <v>0</v>
      </c>
      <c r="AE153" s="85" t="s">
        <v>1066</v>
      </c>
      <c r="AF153" s="79" t="b">
        <v>0</v>
      </c>
      <c r="AG153" s="79" t="s">
        <v>1071</v>
      </c>
      <c r="AH153" s="79"/>
      <c r="AI153" s="85" t="s">
        <v>1066</v>
      </c>
      <c r="AJ153" s="79" t="b">
        <v>0</v>
      </c>
      <c r="AK153" s="79">
        <v>0</v>
      </c>
      <c r="AL153" s="85" t="s">
        <v>1066</v>
      </c>
      <c r="AM153" s="79" t="s">
        <v>1079</v>
      </c>
      <c r="AN153" s="79" t="b">
        <v>0</v>
      </c>
      <c r="AO153" s="85" t="s">
        <v>1044</v>
      </c>
      <c r="AP153" s="79" t="s">
        <v>176</v>
      </c>
      <c r="AQ153" s="79">
        <v>0</v>
      </c>
      <c r="AR153" s="79">
        <v>0</v>
      </c>
      <c r="AS153" s="79"/>
      <c r="AT153" s="79"/>
      <c r="AU153" s="79"/>
      <c r="AV153" s="79"/>
      <c r="AW153" s="79"/>
      <c r="AX153" s="79"/>
      <c r="AY153" s="79"/>
      <c r="AZ153" s="79"/>
      <c r="BA153">
        <v>69</v>
      </c>
      <c r="BB153" s="78" t="str">
        <f>REPLACE(INDEX(GroupVertices[Group],MATCH(Edges25[[#This Row],[Vertex 1]],GroupVertices[Vertex],0)),1,1,"")</f>
        <v>5</v>
      </c>
      <c r="BC153" s="78" t="str">
        <f>REPLACE(INDEX(GroupVertices[Group],MATCH(Edges25[[#This Row],[Vertex 2]],GroupVertices[Vertex],0)),1,1,"")</f>
        <v>5</v>
      </c>
      <c r="BD153" s="48">
        <v>0</v>
      </c>
      <c r="BE153" s="49">
        <v>0</v>
      </c>
      <c r="BF153" s="48">
        <v>0</v>
      </c>
      <c r="BG153" s="49">
        <v>0</v>
      </c>
      <c r="BH153" s="48">
        <v>0</v>
      </c>
      <c r="BI153" s="49">
        <v>0</v>
      </c>
      <c r="BJ153" s="48">
        <v>51</v>
      </c>
      <c r="BK153" s="49">
        <v>100</v>
      </c>
      <c r="BL153" s="48">
        <v>51</v>
      </c>
    </row>
    <row r="154" spans="1:64" ht="15">
      <c r="A154" s="64" t="s">
        <v>251</v>
      </c>
      <c r="B154" s="64" t="s">
        <v>251</v>
      </c>
      <c r="C154" s="65"/>
      <c r="D154" s="66"/>
      <c r="E154" s="67"/>
      <c r="F154" s="68"/>
      <c r="G154" s="65"/>
      <c r="H154" s="69"/>
      <c r="I154" s="70"/>
      <c r="J154" s="70"/>
      <c r="K154" s="34" t="s">
        <v>65</v>
      </c>
      <c r="L154" s="77">
        <v>201</v>
      </c>
      <c r="M154" s="77"/>
      <c r="N154" s="72"/>
      <c r="O154" s="79" t="s">
        <v>176</v>
      </c>
      <c r="P154" s="81">
        <v>43739.57334490741</v>
      </c>
      <c r="Q154" s="79" t="s">
        <v>392</v>
      </c>
      <c r="R154" s="83" t="s">
        <v>509</v>
      </c>
      <c r="S154" s="79" t="s">
        <v>528</v>
      </c>
      <c r="T154" s="79" t="s">
        <v>572</v>
      </c>
      <c r="U154" s="83" t="s">
        <v>676</v>
      </c>
      <c r="V154" s="83" t="s">
        <v>676</v>
      </c>
      <c r="W154" s="81">
        <v>43739.57334490741</v>
      </c>
      <c r="X154" s="83" t="s">
        <v>876</v>
      </c>
      <c r="Y154" s="79"/>
      <c r="Z154" s="79"/>
      <c r="AA154" s="85" t="s">
        <v>1045</v>
      </c>
      <c r="AB154" s="79"/>
      <c r="AC154" s="79" t="b">
        <v>0</v>
      </c>
      <c r="AD154" s="79">
        <v>0</v>
      </c>
      <c r="AE154" s="85" t="s">
        <v>1066</v>
      </c>
      <c r="AF154" s="79" t="b">
        <v>0</v>
      </c>
      <c r="AG154" s="79" t="s">
        <v>1071</v>
      </c>
      <c r="AH154" s="79"/>
      <c r="AI154" s="85" t="s">
        <v>1066</v>
      </c>
      <c r="AJ154" s="79" t="b">
        <v>0</v>
      </c>
      <c r="AK154" s="79">
        <v>0</v>
      </c>
      <c r="AL154" s="85" t="s">
        <v>1066</v>
      </c>
      <c r="AM154" s="79" t="s">
        <v>1079</v>
      </c>
      <c r="AN154" s="79" t="b">
        <v>0</v>
      </c>
      <c r="AO154" s="85" t="s">
        <v>1045</v>
      </c>
      <c r="AP154" s="79" t="s">
        <v>176</v>
      </c>
      <c r="AQ154" s="79">
        <v>0</v>
      </c>
      <c r="AR154" s="79">
        <v>0</v>
      </c>
      <c r="AS154" s="79"/>
      <c r="AT154" s="79"/>
      <c r="AU154" s="79"/>
      <c r="AV154" s="79"/>
      <c r="AW154" s="79"/>
      <c r="AX154" s="79"/>
      <c r="AY154" s="79"/>
      <c r="AZ154" s="79"/>
      <c r="BA154">
        <v>69</v>
      </c>
      <c r="BB154" s="78" t="str">
        <f>REPLACE(INDEX(GroupVertices[Group],MATCH(Edges25[[#This Row],[Vertex 1]],GroupVertices[Vertex],0)),1,1,"")</f>
        <v>5</v>
      </c>
      <c r="BC154" s="78" t="str">
        <f>REPLACE(INDEX(GroupVertices[Group],MATCH(Edges25[[#This Row],[Vertex 2]],GroupVertices[Vertex],0)),1,1,"")</f>
        <v>5</v>
      </c>
      <c r="BD154" s="48">
        <v>0</v>
      </c>
      <c r="BE154" s="49">
        <v>0</v>
      </c>
      <c r="BF154" s="48">
        <v>0</v>
      </c>
      <c r="BG154" s="49">
        <v>0</v>
      </c>
      <c r="BH154" s="48">
        <v>0</v>
      </c>
      <c r="BI154" s="49">
        <v>0</v>
      </c>
      <c r="BJ154" s="48">
        <v>69</v>
      </c>
      <c r="BK154" s="49">
        <v>100</v>
      </c>
      <c r="BL154" s="48">
        <v>69</v>
      </c>
    </row>
    <row r="155" spans="1:64" ht="15">
      <c r="A155" s="64" t="s">
        <v>251</v>
      </c>
      <c r="B155" s="64" t="s">
        <v>251</v>
      </c>
      <c r="C155" s="65"/>
      <c r="D155" s="66"/>
      <c r="E155" s="67"/>
      <c r="F155" s="68"/>
      <c r="G155" s="65"/>
      <c r="H155" s="69"/>
      <c r="I155" s="70"/>
      <c r="J155" s="70"/>
      <c r="K155" s="34" t="s">
        <v>65</v>
      </c>
      <c r="L155" s="77">
        <v>202</v>
      </c>
      <c r="M155" s="77"/>
      <c r="N155" s="72"/>
      <c r="O155" s="79" t="s">
        <v>176</v>
      </c>
      <c r="P155" s="81">
        <v>43739.57383101852</v>
      </c>
      <c r="Q155" s="79" t="s">
        <v>393</v>
      </c>
      <c r="R155" s="83" t="s">
        <v>510</v>
      </c>
      <c r="S155" s="79" t="s">
        <v>528</v>
      </c>
      <c r="T155" s="79" t="s">
        <v>572</v>
      </c>
      <c r="U155" s="83" t="s">
        <v>677</v>
      </c>
      <c r="V155" s="83" t="s">
        <v>677</v>
      </c>
      <c r="W155" s="81">
        <v>43739.57383101852</v>
      </c>
      <c r="X155" s="83" t="s">
        <v>877</v>
      </c>
      <c r="Y155" s="79"/>
      <c r="Z155" s="79"/>
      <c r="AA155" s="85" t="s">
        <v>1046</v>
      </c>
      <c r="AB155" s="79"/>
      <c r="AC155" s="79" t="b">
        <v>0</v>
      </c>
      <c r="AD155" s="79">
        <v>1</v>
      </c>
      <c r="AE155" s="85" t="s">
        <v>1066</v>
      </c>
      <c r="AF155" s="79" t="b">
        <v>0</v>
      </c>
      <c r="AG155" s="79" t="s">
        <v>1071</v>
      </c>
      <c r="AH155" s="79"/>
      <c r="AI155" s="85" t="s">
        <v>1066</v>
      </c>
      <c r="AJ155" s="79" t="b">
        <v>0</v>
      </c>
      <c r="AK155" s="79">
        <v>0</v>
      </c>
      <c r="AL155" s="85" t="s">
        <v>1066</v>
      </c>
      <c r="AM155" s="79" t="s">
        <v>1079</v>
      </c>
      <c r="AN155" s="79" t="b">
        <v>0</v>
      </c>
      <c r="AO155" s="85" t="s">
        <v>1046</v>
      </c>
      <c r="AP155" s="79" t="s">
        <v>176</v>
      </c>
      <c r="AQ155" s="79">
        <v>0</v>
      </c>
      <c r="AR155" s="79">
        <v>0</v>
      </c>
      <c r="AS155" s="79"/>
      <c r="AT155" s="79"/>
      <c r="AU155" s="79"/>
      <c r="AV155" s="79"/>
      <c r="AW155" s="79"/>
      <c r="AX155" s="79"/>
      <c r="AY155" s="79"/>
      <c r="AZ155" s="79"/>
      <c r="BA155">
        <v>69</v>
      </c>
      <c r="BB155" s="78" t="str">
        <f>REPLACE(INDEX(GroupVertices[Group],MATCH(Edges25[[#This Row],[Vertex 1]],GroupVertices[Vertex],0)),1,1,"")</f>
        <v>5</v>
      </c>
      <c r="BC155" s="78" t="str">
        <f>REPLACE(INDEX(GroupVertices[Group],MATCH(Edges25[[#This Row],[Vertex 2]],GroupVertices[Vertex],0)),1,1,"")</f>
        <v>5</v>
      </c>
      <c r="BD155" s="48">
        <v>0</v>
      </c>
      <c r="BE155" s="49">
        <v>0</v>
      </c>
      <c r="BF155" s="48">
        <v>0</v>
      </c>
      <c r="BG155" s="49">
        <v>0</v>
      </c>
      <c r="BH155" s="48">
        <v>0</v>
      </c>
      <c r="BI155" s="49">
        <v>0</v>
      </c>
      <c r="BJ155" s="48">
        <v>82</v>
      </c>
      <c r="BK155" s="49">
        <v>100</v>
      </c>
      <c r="BL155" s="48">
        <v>82</v>
      </c>
    </row>
    <row r="156" spans="1:64" ht="15">
      <c r="A156" s="64" t="s">
        <v>251</v>
      </c>
      <c r="B156" s="64" t="s">
        <v>251</v>
      </c>
      <c r="C156" s="65"/>
      <c r="D156" s="66"/>
      <c r="E156" s="67"/>
      <c r="F156" s="68"/>
      <c r="G156" s="65"/>
      <c r="H156" s="69"/>
      <c r="I156" s="70"/>
      <c r="J156" s="70"/>
      <c r="K156" s="34" t="s">
        <v>65</v>
      </c>
      <c r="L156" s="77">
        <v>203</v>
      </c>
      <c r="M156" s="77"/>
      <c r="N156" s="72"/>
      <c r="O156" s="79" t="s">
        <v>176</v>
      </c>
      <c r="P156" s="81">
        <v>43739.57424768519</v>
      </c>
      <c r="Q156" s="79" t="s">
        <v>394</v>
      </c>
      <c r="R156" s="83" t="s">
        <v>511</v>
      </c>
      <c r="S156" s="79" t="s">
        <v>528</v>
      </c>
      <c r="T156" s="79" t="s">
        <v>572</v>
      </c>
      <c r="U156" s="83" t="s">
        <v>678</v>
      </c>
      <c r="V156" s="83" t="s">
        <v>678</v>
      </c>
      <c r="W156" s="81">
        <v>43739.57424768519</v>
      </c>
      <c r="X156" s="83" t="s">
        <v>878</v>
      </c>
      <c r="Y156" s="79"/>
      <c r="Z156" s="79"/>
      <c r="AA156" s="85" t="s">
        <v>1047</v>
      </c>
      <c r="AB156" s="79"/>
      <c r="AC156" s="79" t="b">
        <v>0</v>
      </c>
      <c r="AD156" s="79">
        <v>0</v>
      </c>
      <c r="AE156" s="85" t="s">
        <v>1066</v>
      </c>
      <c r="AF156" s="79" t="b">
        <v>0</v>
      </c>
      <c r="AG156" s="79" t="s">
        <v>1071</v>
      </c>
      <c r="AH156" s="79"/>
      <c r="AI156" s="85" t="s">
        <v>1066</v>
      </c>
      <c r="AJ156" s="79" t="b">
        <v>0</v>
      </c>
      <c r="AK156" s="79">
        <v>0</v>
      </c>
      <c r="AL156" s="85" t="s">
        <v>1066</v>
      </c>
      <c r="AM156" s="79" t="s">
        <v>1079</v>
      </c>
      <c r="AN156" s="79" t="b">
        <v>0</v>
      </c>
      <c r="AO156" s="85" t="s">
        <v>1047</v>
      </c>
      <c r="AP156" s="79" t="s">
        <v>176</v>
      </c>
      <c r="AQ156" s="79">
        <v>0</v>
      </c>
      <c r="AR156" s="79">
        <v>0</v>
      </c>
      <c r="AS156" s="79"/>
      <c r="AT156" s="79"/>
      <c r="AU156" s="79"/>
      <c r="AV156" s="79"/>
      <c r="AW156" s="79"/>
      <c r="AX156" s="79"/>
      <c r="AY156" s="79"/>
      <c r="AZ156" s="79"/>
      <c r="BA156">
        <v>69</v>
      </c>
      <c r="BB156" s="78" t="str">
        <f>REPLACE(INDEX(GroupVertices[Group],MATCH(Edges25[[#This Row],[Vertex 1]],GroupVertices[Vertex],0)),1,1,"")</f>
        <v>5</v>
      </c>
      <c r="BC156" s="78" t="str">
        <f>REPLACE(INDEX(GroupVertices[Group],MATCH(Edges25[[#This Row],[Vertex 2]],GroupVertices[Vertex],0)),1,1,"")</f>
        <v>5</v>
      </c>
      <c r="BD156" s="48">
        <v>0</v>
      </c>
      <c r="BE156" s="49">
        <v>0</v>
      </c>
      <c r="BF156" s="48">
        <v>0</v>
      </c>
      <c r="BG156" s="49">
        <v>0</v>
      </c>
      <c r="BH156" s="48">
        <v>0</v>
      </c>
      <c r="BI156" s="49">
        <v>0</v>
      </c>
      <c r="BJ156" s="48">
        <v>88</v>
      </c>
      <c r="BK156" s="49">
        <v>100</v>
      </c>
      <c r="BL156" s="48">
        <v>88</v>
      </c>
    </row>
    <row r="157" spans="1:64" ht="15">
      <c r="A157" s="64" t="s">
        <v>251</v>
      </c>
      <c r="B157" s="64" t="s">
        <v>251</v>
      </c>
      <c r="C157" s="65"/>
      <c r="D157" s="66"/>
      <c r="E157" s="67"/>
      <c r="F157" s="68"/>
      <c r="G157" s="65"/>
      <c r="H157" s="69"/>
      <c r="I157" s="70"/>
      <c r="J157" s="70"/>
      <c r="K157" s="34" t="s">
        <v>65</v>
      </c>
      <c r="L157" s="77">
        <v>204</v>
      </c>
      <c r="M157" s="77"/>
      <c r="N157" s="72"/>
      <c r="O157" s="79" t="s">
        <v>176</v>
      </c>
      <c r="P157" s="81">
        <v>43739.57486111111</v>
      </c>
      <c r="Q157" s="79" t="s">
        <v>395</v>
      </c>
      <c r="R157" s="83" t="s">
        <v>512</v>
      </c>
      <c r="S157" s="79" t="s">
        <v>528</v>
      </c>
      <c r="T157" s="79" t="s">
        <v>572</v>
      </c>
      <c r="U157" s="83" t="s">
        <v>679</v>
      </c>
      <c r="V157" s="83" t="s">
        <v>679</v>
      </c>
      <c r="W157" s="81">
        <v>43739.57486111111</v>
      </c>
      <c r="X157" s="83" t="s">
        <v>879</v>
      </c>
      <c r="Y157" s="79"/>
      <c r="Z157" s="79"/>
      <c r="AA157" s="85" t="s">
        <v>1048</v>
      </c>
      <c r="AB157" s="79"/>
      <c r="AC157" s="79" t="b">
        <v>0</v>
      </c>
      <c r="AD157" s="79">
        <v>0</v>
      </c>
      <c r="AE157" s="85" t="s">
        <v>1066</v>
      </c>
      <c r="AF157" s="79" t="b">
        <v>0</v>
      </c>
      <c r="AG157" s="79" t="s">
        <v>1071</v>
      </c>
      <c r="AH157" s="79"/>
      <c r="AI157" s="85" t="s">
        <v>1066</v>
      </c>
      <c r="AJ157" s="79" t="b">
        <v>0</v>
      </c>
      <c r="AK157" s="79">
        <v>0</v>
      </c>
      <c r="AL157" s="85" t="s">
        <v>1066</v>
      </c>
      <c r="AM157" s="79" t="s">
        <v>1079</v>
      </c>
      <c r="AN157" s="79" t="b">
        <v>0</v>
      </c>
      <c r="AO157" s="85" t="s">
        <v>1048</v>
      </c>
      <c r="AP157" s="79" t="s">
        <v>176</v>
      </c>
      <c r="AQ157" s="79">
        <v>0</v>
      </c>
      <c r="AR157" s="79">
        <v>0</v>
      </c>
      <c r="AS157" s="79"/>
      <c r="AT157" s="79"/>
      <c r="AU157" s="79"/>
      <c r="AV157" s="79"/>
      <c r="AW157" s="79"/>
      <c r="AX157" s="79"/>
      <c r="AY157" s="79"/>
      <c r="AZ157" s="79"/>
      <c r="BA157">
        <v>69</v>
      </c>
      <c r="BB157" s="78" t="str">
        <f>REPLACE(INDEX(GroupVertices[Group],MATCH(Edges25[[#This Row],[Vertex 1]],GroupVertices[Vertex],0)),1,1,"")</f>
        <v>5</v>
      </c>
      <c r="BC157" s="78" t="str">
        <f>REPLACE(INDEX(GroupVertices[Group],MATCH(Edges25[[#This Row],[Vertex 2]],GroupVertices[Vertex],0)),1,1,"")</f>
        <v>5</v>
      </c>
      <c r="BD157" s="48">
        <v>0</v>
      </c>
      <c r="BE157" s="49">
        <v>0</v>
      </c>
      <c r="BF157" s="48">
        <v>0</v>
      </c>
      <c r="BG157" s="49">
        <v>0</v>
      </c>
      <c r="BH157" s="48">
        <v>0</v>
      </c>
      <c r="BI157" s="49">
        <v>0</v>
      </c>
      <c r="BJ157" s="48">
        <v>65</v>
      </c>
      <c r="BK157" s="49">
        <v>100</v>
      </c>
      <c r="BL157" s="48">
        <v>65</v>
      </c>
    </row>
    <row r="158" spans="1:64" ht="15">
      <c r="A158" s="64" t="s">
        <v>251</v>
      </c>
      <c r="B158" s="64" t="s">
        <v>251</v>
      </c>
      <c r="C158" s="65"/>
      <c r="D158" s="66"/>
      <c r="E158" s="67"/>
      <c r="F158" s="68"/>
      <c r="G158" s="65"/>
      <c r="H158" s="69"/>
      <c r="I158" s="70"/>
      <c r="J158" s="70"/>
      <c r="K158" s="34" t="s">
        <v>65</v>
      </c>
      <c r="L158" s="77">
        <v>205</v>
      </c>
      <c r="M158" s="77"/>
      <c r="N158" s="72"/>
      <c r="O158" s="79" t="s">
        <v>176</v>
      </c>
      <c r="P158" s="81">
        <v>43739.57524305556</v>
      </c>
      <c r="Q158" s="79" t="s">
        <v>396</v>
      </c>
      <c r="R158" s="83" t="s">
        <v>513</v>
      </c>
      <c r="S158" s="79" t="s">
        <v>528</v>
      </c>
      <c r="T158" s="79" t="s">
        <v>572</v>
      </c>
      <c r="U158" s="83" t="s">
        <v>680</v>
      </c>
      <c r="V158" s="83" t="s">
        <v>680</v>
      </c>
      <c r="W158" s="81">
        <v>43739.57524305556</v>
      </c>
      <c r="X158" s="83" t="s">
        <v>880</v>
      </c>
      <c r="Y158" s="79"/>
      <c r="Z158" s="79"/>
      <c r="AA158" s="85" t="s">
        <v>1049</v>
      </c>
      <c r="AB158" s="79"/>
      <c r="AC158" s="79" t="b">
        <v>0</v>
      </c>
      <c r="AD158" s="79">
        <v>0</v>
      </c>
      <c r="AE158" s="85" t="s">
        <v>1066</v>
      </c>
      <c r="AF158" s="79" t="b">
        <v>0</v>
      </c>
      <c r="AG158" s="79" t="s">
        <v>1071</v>
      </c>
      <c r="AH158" s="79"/>
      <c r="AI158" s="85" t="s">
        <v>1066</v>
      </c>
      <c r="AJ158" s="79" t="b">
        <v>0</v>
      </c>
      <c r="AK158" s="79">
        <v>0</v>
      </c>
      <c r="AL158" s="85" t="s">
        <v>1066</v>
      </c>
      <c r="AM158" s="79" t="s">
        <v>1079</v>
      </c>
      <c r="AN158" s="79" t="b">
        <v>0</v>
      </c>
      <c r="AO158" s="85" t="s">
        <v>1049</v>
      </c>
      <c r="AP158" s="79" t="s">
        <v>176</v>
      </c>
      <c r="AQ158" s="79">
        <v>0</v>
      </c>
      <c r="AR158" s="79">
        <v>0</v>
      </c>
      <c r="AS158" s="79"/>
      <c r="AT158" s="79"/>
      <c r="AU158" s="79"/>
      <c r="AV158" s="79"/>
      <c r="AW158" s="79"/>
      <c r="AX158" s="79"/>
      <c r="AY158" s="79"/>
      <c r="AZ158" s="79"/>
      <c r="BA158">
        <v>69</v>
      </c>
      <c r="BB158" s="78" t="str">
        <f>REPLACE(INDEX(GroupVertices[Group],MATCH(Edges25[[#This Row],[Vertex 1]],GroupVertices[Vertex],0)),1,1,"")</f>
        <v>5</v>
      </c>
      <c r="BC158" s="78" t="str">
        <f>REPLACE(INDEX(GroupVertices[Group],MATCH(Edges25[[#This Row],[Vertex 2]],GroupVertices[Vertex],0)),1,1,"")</f>
        <v>5</v>
      </c>
      <c r="BD158" s="48">
        <v>0</v>
      </c>
      <c r="BE158" s="49">
        <v>0</v>
      </c>
      <c r="BF158" s="48">
        <v>0</v>
      </c>
      <c r="BG158" s="49">
        <v>0</v>
      </c>
      <c r="BH158" s="48">
        <v>0</v>
      </c>
      <c r="BI158" s="49">
        <v>0</v>
      </c>
      <c r="BJ158" s="48">
        <v>83</v>
      </c>
      <c r="BK158" s="49">
        <v>100</v>
      </c>
      <c r="BL158" s="48">
        <v>83</v>
      </c>
    </row>
    <row r="159" spans="1:64" ht="15">
      <c r="A159" s="64" t="s">
        <v>251</v>
      </c>
      <c r="B159" s="64" t="s">
        <v>251</v>
      </c>
      <c r="C159" s="65"/>
      <c r="D159" s="66"/>
      <c r="E159" s="67"/>
      <c r="F159" s="68"/>
      <c r="G159" s="65"/>
      <c r="H159" s="69"/>
      <c r="I159" s="70"/>
      <c r="J159" s="70"/>
      <c r="K159" s="34" t="s">
        <v>65</v>
      </c>
      <c r="L159" s="77">
        <v>206</v>
      </c>
      <c r="M159" s="77"/>
      <c r="N159" s="72"/>
      <c r="O159" s="79" t="s">
        <v>176</v>
      </c>
      <c r="P159" s="81">
        <v>43740.38554398148</v>
      </c>
      <c r="Q159" s="79" t="s">
        <v>397</v>
      </c>
      <c r="R159" s="83" t="s">
        <v>514</v>
      </c>
      <c r="S159" s="79" t="s">
        <v>528</v>
      </c>
      <c r="T159" s="79" t="s">
        <v>572</v>
      </c>
      <c r="U159" s="83" t="s">
        <v>681</v>
      </c>
      <c r="V159" s="83" t="s">
        <v>681</v>
      </c>
      <c r="W159" s="81">
        <v>43740.38554398148</v>
      </c>
      <c r="X159" s="83" t="s">
        <v>881</v>
      </c>
      <c r="Y159" s="79"/>
      <c r="Z159" s="79"/>
      <c r="AA159" s="85" t="s">
        <v>1050</v>
      </c>
      <c r="AB159" s="79"/>
      <c r="AC159" s="79" t="b">
        <v>0</v>
      </c>
      <c r="AD159" s="79">
        <v>1</v>
      </c>
      <c r="AE159" s="85" t="s">
        <v>1066</v>
      </c>
      <c r="AF159" s="79" t="b">
        <v>0</v>
      </c>
      <c r="AG159" s="79" t="s">
        <v>1071</v>
      </c>
      <c r="AH159" s="79"/>
      <c r="AI159" s="85" t="s">
        <v>1066</v>
      </c>
      <c r="AJ159" s="79" t="b">
        <v>0</v>
      </c>
      <c r="AK159" s="79">
        <v>0</v>
      </c>
      <c r="AL159" s="85" t="s">
        <v>1066</v>
      </c>
      <c r="AM159" s="79" t="s">
        <v>1079</v>
      </c>
      <c r="AN159" s="79" t="b">
        <v>0</v>
      </c>
      <c r="AO159" s="85" t="s">
        <v>1050</v>
      </c>
      <c r="AP159" s="79" t="s">
        <v>176</v>
      </c>
      <c r="AQ159" s="79">
        <v>0</v>
      </c>
      <c r="AR159" s="79">
        <v>0</v>
      </c>
      <c r="AS159" s="79"/>
      <c r="AT159" s="79"/>
      <c r="AU159" s="79"/>
      <c r="AV159" s="79"/>
      <c r="AW159" s="79"/>
      <c r="AX159" s="79"/>
      <c r="AY159" s="79"/>
      <c r="AZ159" s="79"/>
      <c r="BA159">
        <v>69</v>
      </c>
      <c r="BB159" s="78" t="str">
        <f>REPLACE(INDEX(GroupVertices[Group],MATCH(Edges25[[#This Row],[Vertex 1]],GroupVertices[Vertex],0)),1,1,"")</f>
        <v>5</v>
      </c>
      <c r="BC159" s="78" t="str">
        <f>REPLACE(INDEX(GroupVertices[Group],MATCH(Edges25[[#This Row],[Vertex 2]],GroupVertices[Vertex],0)),1,1,"")</f>
        <v>5</v>
      </c>
      <c r="BD159" s="48">
        <v>0</v>
      </c>
      <c r="BE159" s="49">
        <v>0</v>
      </c>
      <c r="BF159" s="48">
        <v>0</v>
      </c>
      <c r="BG159" s="49">
        <v>0</v>
      </c>
      <c r="BH159" s="48">
        <v>0</v>
      </c>
      <c r="BI159" s="49">
        <v>0</v>
      </c>
      <c r="BJ159" s="48">
        <v>36</v>
      </c>
      <c r="BK159" s="49">
        <v>100</v>
      </c>
      <c r="BL159" s="48">
        <v>36</v>
      </c>
    </row>
    <row r="160" spans="1:64" ht="15">
      <c r="A160" s="64" t="s">
        <v>251</v>
      </c>
      <c r="B160" s="64" t="s">
        <v>251</v>
      </c>
      <c r="C160" s="65"/>
      <c r="D160" s="66"/>
      <c r="E160" s="67"/>
      <c r="F160" s="68"/>
      <c r="G160" s="65"/>
      <c r="H160" s="69"/>
      <c r="I160" s="70"/>
      <c r="J160" s="70"/>
      <c r="K160" s="34" t="s">
        <v>65</v>
      </c>
      <c r="L160" s="77">
        <v>207</v>
      </c>
      <c r="M160" s="77"/>
      <c r="N160" s="72"/>
      <c r="O160" s="79" t="s">
        <v>176</v>
      </c>
      <c r="P160" s="81">
        <v>43740.38584490741</v>
      </c>
      <c r="Q160" s="79" t="s">
        <v>398</v>
      </c>
      <c r="R160" s="83" t="s">
        <v>515</v>
      </c>
      <c r="S160" s="79" t="s">
        <v>528</v>
      </c>
      <c r="T160" s="79" t="s">
        <v>572</v>
      </c>
      <c r="U160" s="83" t="s">
        <v>682</v>
      </c>
      <c r="V160" s="83" t="s">
        <v>682</v>
      </c>
      <c r="W160" s="81">
        <v>43740.38584490741</v>
      </c>
      <c r="X160" s="83" t="s">
        <v>882</v>
      </c>
      <c r="Y160" s="79"/>
      <c r="Z160" s="79"/>
      <c r="AA160" s="85" t="s">
        <v>1051</v>
      </c>
      <c r="AB160" s="79"/>
      <c r="AC160" s="79" t="b">
        <v>0</v>
      </c>
      <c r="AD160" s="79">
        <v>0</v>
      </c>
      <c r="AE160" s="85" t="s">
        <v>1066</v>
      </c>
      <c r="AF160" s="79" t="b">
        <v>0</v>
      </c>
      <c r="AG160" s="79" t="s">
        <v>1071</v>
      </c>
      <c r="AH160" s="79"/>
      <c r="AI160" s="85" t="s">
        <v>1066</v>
      </c>
      <c r="AJ160" s="79" t="b">
        <v>0</v>
      </c>
      <c r="AK160" s="79">
        <v>0</v>
      </c>
      <c r="AL160" s="85" t="s">
        <v>1066</v>
      </c>
      <c r="AM160" s="79" t="s">
        <v>1079</v>
      </c>
      <c r="AN160" s="79" t="b">
        <v>0</v>
      </c>
      <c r="AO160" s="85" t="s">
        <v>1051</v>
      </c>
      <c r="AP160" s="79" t="s">
        <v>176</v>
      </c>
      <c r="AQ160" s="79">
        <v>0</v>
      </c>
      <c r="AR160" s="79">
        <v>0</v>
      </c>
      <c r="AS160" s="79"/>
      <c r="AT160" s="79"/>
      <c r="AU160" s="79"/>
      <c r="AV160" s="79"/>
      <c r="AW160" s="79"/>
      <c r="AX160" s="79"/>
      <c r="AY160" s="79"/>
      <c r="AZ160" s="79"/>
      <c r="BA160">
        <v>69</v>
      </c>
      <c r="BB160" s="78" t="str">
        <f>REPLACE(INDEX(GroupVertices[Group],MATCH(Edges25[[#This Row],[Vertex 1]],GroupVertices[Vertex],0)),1,1,"")</f>
        <v>5</v>
      </c>
      <c r="BC160" s="78" t="str">
        <f>REPLACE(INDEX(GroupVertices[Group],MATCH(Edges25[[#This Row],[Vertex 2]],GroupVertices[Vertex],0)),1,1,"")</f>
        <v>5</v>
      </c>
      <c r="BD160" s="48">
        <v>0</v>
      </c>
      <c r="BE160" s="49">
        <v>0</v>
      </c>
      <c r="BF160" s="48">
        <v>0</v>
      </c>
      <c r="BG160" s="49">
        <v>0</v>
      </c>
      <c r="BH160" s="48">
        <v>0</v>
      </c>
      <c r="BI160" s="49">
        <v>0</v>
      </c>
      <c r="BJ160" s="48">
        <v>54</v>
      </c>
      <c r="BK160" s="49">
        <v>100</v>
      </c>
      <c r="BL160" s="48">
        <v>54</v>
      </c>
    </row>
    <row r="161" spans="1:64" ht="15">
      <c r="A161" s="64" t="s">
        <v>251</v>
      </c>
      <c r="B161" s="64" t="s">
        <v>251</v>
      </c>
      <c r="C161" s="65"/>
      <c r="D161" s="66"/>
      <c r="E161" s="67"/>
      <c r="F161" s="68"/>
      <c r="G161" s="65"/>
      <c r="H161" s="69"/>
      <c r="I161" s="70"/>
      <c r="J161" s="70"/>
      <c r="K161" s="34" t="s">
        <v>65</v>
      </c>
      <c r="L161" s="77">
        <v>208</v>
      </c>
      <c r="M161" s="77"/>
      <c r="N161" s="72"/>
      <c r="O161" s="79" t="s">
        <v>176</v>
      </c>
      <c r="P161" s="81">
        <v>43740.38746527778</v>
      </c>
      <c r="Q161" s="79" t="s">
        <v>399</v>
      </c>
      <c r="R161" s="83" t="s">
        <v>516</v>
      </c>
      <c r="S161" s="79" t="s">
        <v>528</v>
      </c>
      <c r="T161" s="79" t="s">
        <v>572</v>
      </c>
      <c r="U161" s="83" t="s">
        <v>683</v>
      </c>
      <c r="V161" s="83" t="s">
        <v>683</v>
      </c>
      <c r="W161" s="81">
        <v>43740.38746527778</v>
      </c>
      <c r="X161" s="83" t="s">
        <v>883</v>
      </c>
      <c r="Y161" s="79"/>
      <c r="Z161" s="79"/>
      <c r="AA161" s="85" t="s">
        <v>1052</v>
      </c>
      <c r="AB161" s="79"/>
      <c r="AC161" s="79" t="b">
        <v>0</v>
      </c>
      <c r="AD161" s="79">
        <v>1</v>
      </c>
      <c r="AE161" s="85" t="s">
        <v>1066</v>
      </c>
      <c r="AF161" s="79" t="b">
        <v>0</v>
      </c>
      <c r="AG161" s="79" t="s">
        <v>1071</v>
      </c>
      <c r="AH161" s="79"/>
      <c r="AI161" s="85" t="s">
        <v>1066</v>
      </c>
      <c r="AJ161" s="79" t="b">
        <v>0</v>
      </c>
      <c r="AK161" s="79">
        <v>0</v>
      </c>
      <c r="AL161" s="85" t="s">
        <v>1066</v>
      </c>
      <c r="AM161" s="79" t="s">
        <v>1079</v>
      </c>
      <c r="AN161" s="79" t="b">
        <v>0</v>
      </c>
      <c r="AO161" s="85" t="s">
        <v>1052</v>
      </c>
      <c r="AP161" s="79" t="s">
        <v>176</v>
      </c>
      <c r="AQ161" s="79">
        <v>0</v>
      </c>
      <c r="AR161" s="79">
        <v>0</v>
      </c>
      <c r="AS161" s="79"/>
      <c r="AT161" s="79"/>
      <c r="AU161" s="79"/>
      <c r="AV161" s="79"/>
      <c r="AW161" s="79"/>
      <c r="AX161" s="79"/>
      <c r="AY161" s="79"/>
      <c r="AZ161" s="79"/>
      <c r="BA161">
        <v>69</v>
      </c>
      <c r="BB161" s="78" t="str">
        <f>REPLACE(INDEX(GroupVertices[Group],MATCH(Edges25[[#This Row],[Vertex 1]],GroupVertices[Vertex],0)),1,1,"")</f>
        <v>5</v>
      </c>
      <c r="BC161" s="78" t="str">
        <f>REPLACE(INDEX(GroupVertices[Group],MATCH(Edges25[[#This Row],[Vertex 2]],GroupVertices[Vertex],0)),1,1,"")</f>
        <v>5</v>
      </c>
      <c r="BD161" s="48">
        <v>0</v>
      </c>
      <c r="BE161" s="49">
        <v>0</v>
      </c>
      <c r="BF161" s="48">
        <v>0</v>
      </c>
      <c r="BG161" s="49">
        <v>0</v>
      </c>
      <c r="BH161" s="48">
        <v>0</v>
      </c>
      <c r="BI161" s="49">
        <v>0</v>
      </c>
      <c r="BJ161" s="48">
        <v>53</v>
      </c>
      <c r="BK161" s="49">
        <v>100</v>
      </c>
      <c r="BL161" s="48">
        <v>53</v>
      </c>
    </row>
    <row r="162" spans="1:64" ht="15">
      <c r="A162" s="64" t="s">
        <v>251</v>
      </c>
      <c r="B162" s="64" t="s">
        <v>251</v>
      </c>
      <c r="C162" s="65"/>
      <c r="D162" s="66"/>
      <c r="E162" s="67"/>
      <c r="F162" s="68"/>
      <c r="G162" s="65"/>
      <c r="H162" s="69"/>
      <c r="I162" s="70"/>
      <c r="J162" s="70"/>
      <c r="K162" s="34" t="s">
        <v>65</v>
      </c>
      <c r="L162" s="77">
        <v>209</v>
      </c>
      <c r="M162" s="77"/>
      <c r="N162" s="72"/>
      <c r="O162" s="79" t="s">
        <v>176</v>
      </c>
      <c r="P162" s="81">
        <v>43740.387824074074</v>
      </c>
      <c r="Q162" s="79" t="s">
        <v>400</v>
      </c>
      <c r="R162" s="83" t="s">
        <v>517</v>
      </c>
      <c r="S162" s="79" t="s">
        <v>528</v>
      </c>
      <c r="T162" s="79" t="s">
        <v>572</v>
      </c>
      <c r="U162" s="83" t="s">
        <v>684</v>
      </c>
      <c r="V162" s="83" t="s">
        <v>684</v>
      </c>
      <c r="W162" s="81">
        <v>43740.387824074074</v>
      </c>
      <c r="X162" s="83" t="s">
        <v>884</v>
      </c>
      <c r="Y162" s="79"/>
      <c r="Z162" s="79"/>
      <c r="AA162" s="85" t="s">
        <v>1053</v>
      </c>
      <c r="AB162" s="79"/>
      <c r="AC162" s="79" t="b">
        <v>0</v>
      </c>
      <c r="AD162" s="79">
        <v>1</v>
      </c>
      <c r="AE162" s="85" t="s">
        <v>1066</v>
      </c>
      <c r="AF162" s="79" t="b">
        <v>0</v>
      </c>
      <c r="AG162" s="79" t="s">
        <v>1071</v>
      </c>
      <c r="AH162" s="79"/>
      <c r="AI162" s="85" t="s">
        <v>1066</v>
      </c>
      <c r="AJ162" s="79" t="b">
        <v>0</v>
      </c>
      <c r="AK162" s="79">
        <v>0</v>
      </c>
      <c r="AL162" s="85" t="s">
        <v>1066</v>
      </c>
      <c r="AM162" s="79" t="s">
        <v>1079</v>
      </c>
      <c r="AN162" s="79" t="b">
        <v>0</v>
      </c>
      <c r="AO162" s="85" t="s">
        <v>1053</v>
      </c>
      <c r="AP162" s="79" t="s">
        <v>176</v>
      </c>
      <c r="AQ162" s="79">
        <v>0</v>
      </c>
      <c r="AR162" s="79">
        <v>0</v>
      </c>
      <c r="AS162" s="79"/>
      <c r="AT162" s="79"/>
      <c r="AU162" s="79"/>
      <c r="AV162" s="79"/>
      <c r="AW162" s="79"/>
      <c r="AX162" s="79"/>
      <c r="AY162" s="79"/>
      <c r="AZ162" s="79"/>
      <c r="BA162">
        <v>69</v>
      </c>
      <c r="BB162" s="78" t="str">
        <f>REPLACE(INDEX(GroupVertices[Group],MATCH(Edges25[[#This Row],[Vertex 1]],GroupVertices[Vertex],0)),1,1,"")</f>
        <v>5</v>
      </c>
      <c r="BC162" s="78" t="str">
        <f>REPLACE(INDEX(GroupVertices[Group],MATCH(Edges25[[#This Row],[Vertex 2]],GroupVertices[Vertex],0)),1,1,"")</f>
        <v>5</v>
      </c>
      <c r="BD162" s="48">
        <v>0</v>
      </c>
      <c r="BE162" s="49">
        <v>0</v>
      </c>
      <c r="BF162" s="48">
        <v>0</v>
      </c>
      <c r="BG162" s="49">
        <v>0</v>
      </c>
      <c r="BH162" s="48">
        <v>0</v>
      </c>
      <c r="BI162" s="49">
        <v>0</v>
      </c>
      <c r="BJ162" s="48">
        <v>91</v>
      </c>
      <c r="BK162" s="49">
        <v>100</v>
      </c>
      <c r="BL162" s="48">
        <v>91</v>
      </c>
    </row>
    <row r="163" spans="1:64" ht="15">
      <c r="A163" s="64" t="s">
        <v>251</v>
      </c>
      <c r="B163" s="64" t="s">
        <v>251</v>
      </c>
      <c r="C163" s="65"/>
      <c r="D163" s="66"/>
      <c r="E163" s="67"/>
      <c r="F163" s="68"/>
      <c r="G163" s="65"/>
      <c r="H163" s="69"/>
      <c r="I163" s="70"/>
      <c r="J163" s="70"/>
      <c r="K163" s="34" t="s">
        <v>65</v>
      </c>
      <c r="L163" s="77">
        <v>210</v>
      </c>
      <c r="M163" s="77"/>
      <c r="N163" s="72"/>
      <c r="O163" s="79" t="s">
        <v>176</v>
      </c>
      <c r="P163" s="81">
        <v>43740.388136574074</v>
      </c>
      <c r="Q163" s="79" t="s">
        <v>401</v>
      </c>
      <c r="R163" s="83" t="s">
        <v>518</v>
      </c>
      <c r="S163" s="79" t="s">
        <v>528</v>
      </c>
      <c r="T163" s="79" t="s">
        <v>572</v>
      </c>
      <c r="U163" s="83" t="s">
        <v>685</v>
      </c>
      <c r="V163" s="83" t="s">
        <v>685</v>
      </c>
      <c r="W163" s="81">
        <v>43740.388136574074</v>
      </c>
      <c r="X163" s="83" t="s">
        <v>885</v>
      </c>
      <c r="Y163" s="79"/>
      <c r="Z163" s="79"/>
      <c r="AA163" s="85" t="s">
        <v>1054</v>
      </c>
      <c r="AB163" s="79"/>
      <c r="AC163" s="79" t="b">
        <v>0</v>
      </c>
      <c r="AD163" s="79">
        <v>1</v>
      </c>
      <c r="AE163" s="85" t="s">
        <v>1066</v>
      </c>
      <c r="AF163" s="79" t="b">
        <v>0</v>
      </c>
      <c r="AG163" s="79" t="s">
        <v>1071</v>
      </c>
      <c r="AH163" s="79"/>
      <c r="AI163" s="85" t="s">
        <v>1066</v>
      </c>
      <c r="AJ163" s="79" t="b">
        <v>0</v>
      </c>
      <c r="AK163" s="79">
        <v>0</v>
      </c>
      <c r="AL163" s="85" t="s">
        <v>1066</v>
      </c>
      <c r="AM163" s="79" t="s">
        <v>1079</v>
      </c>
      <c r="AN163" s="79" t="b">
        <v>0</v>
      </c>
      <c r="AO163" s="85" t="s">
        <v>1054</v>
      </c>
      <c r="AP163" s="79" t="s">
        <v>176</v>
      </c>
      <c r="AQ163" s="79">
        <v>0</v>
      </c>
      <c r="AR163" s="79">
        <v>0</v>
      </c>
      <c r="AS163" s="79"/>
      <c r="AT163" s="79"/>
      <c r="AU163" s="79"/>
      <c r="AV163" s="79"/>
      <c r="AW163" s="79"/>
      <c r="AX163" s="79"/>
      <c r="AY163" s="79"/>
      <c r="AZ163" s="79"/>
      <c r="BA163">
        <v>69</v>
      </c>
      <c r="BB163" s="78" t="str">
        <f>REPLACE(INDEX(GroupVertices[Group],MATCH(Edges25[[#This Row],[Vertex 1]],GroupVertices[Vertex],0)),1,1,"")</f>
        <v>5</v>
      </c>
      <c r="BC163" s="78" t="str">
        <f>REPLACE(INDEX(GroupVertices[Group],MATCH(Edges25[[#This Row],[Vertex 2]],GroupVertices[Vertex],0)),1,1,"")</f>
        <v>5</v>
      </c>
      <c r="BD163" s="48">
        <v>0</v>
      </c>
      <c r="BE163" s="49">
        <v>0</v>
      </c>
      <c r="BF163" s="48">
        <v>0</v>
      </c>
      <c r="BG163" s="49">
        <v>0</v>
      </c>
      <c r="BH163" s="48">
        <v>0</v>
      </c>
      <c r="BI163" s="49">
        <v>0</v>
      </c>
      <c r="BJ163" s="48">
        <v>63</v>
      </c>
      <c r="BK163" s="49">
        <v>100</v>
      </c>
      <c r="BL163" s="48">
        <v>63</v>
      </c>
    </row>
    <row r="164" spans="1:64" ht="15">
      <c r="A164" s="64" t="s">
        <v>251</v>
      </c>
      <c r="B164" s="64" t="s">
        <v>251</v>
      </c>
      <c r="C164" s="65"/>
      <c r="D164" s="66"/>
      <c r="E164" s="67"/>
      <c r="F164" s="68"/>
      <c r="G164" s="65"/>
      <c r="H164" s="69"/>
      <c r="I164" s="70"/>
      <c r="J164" s="70"/>
      <c r="K164" s="34" t="s">
        <v>65</v>
      </c>
      <c r="L164" s="77">
        <v>211</v>
      </c>
      <c r="M164" s="77"/>
      <c r="N164" s="72"/>
      <c r="O164" s="79" t="s">
        <v>176</v>
      </c>
      <c r="P164" s="81">
        <v>43740.57664351852</v>
      </c>
      <c r="Q164" s="79" t="s">
        <v>402</v>
      </c>
      <c r="R164" s="83" t="s">
        <v>519</v>
      </c>
      <c r="S164" s="79" t="s">
        <v>528</v>
      </c>
      <c r="T164" s="79" t="s">
        <v>572</v>
      </c>
      <c r="U164" s="83" t="s">
        <v>686</v>
      </c>
      <c r="V164" s="83" t="s">
        <v>686</v>
      </c>
      <c r="W164" s="81">
        <v>43740.57664351852</v>
      </c>
      <c r="X164" s="83" t="s">
        <v>886</v>
      </c>
      <c r="Y164" s="79"/>
      <c r="Z164" s="79"/>
      <c r="AA164" s="85" t="s">
        <v>1055</v>
      </c>
      <c r="AB164" s="79"/>
      <c r="AC164" s="79" t="b">
        <v>0</v>
      </c>
      <c r="AD164" s="79">
        <v>0</v>
      </c>
      <c r="AE164" s="85" t="s">
        <v>1066</v>
      </c>
      <c r="AF164" s="79" t="b">
        <v>0</v>
      </c>
      <c r="AG164" s="79" t="s">
        <v>1071</v>
      </c>
      <c r="AH164" s="79"/>
      <c r="AI164" s="85" t="s">
        <v>1066</v>
      </c>
      <c r="AJ164" s="79" t="b">
        <v>0</v>
      </c>
      <c r="AK164" s="79">
        <v>0</v>
      </c>
      <c r="AL164" s="85" t="s">
        <v>1066</v>
      </c>
      <c r="AM164" s="79" t="s">
        <v>1079</v>
      </c>
      <c r="AN164" s="79" t="b">
        <v>0</v>
      </c>
      <c r="AO164" s="85" t="s">
        <v>1055</v>
      </c>
      <c r="AP164" s="79" t="s">
        <v>176</v>
      </c>
      <c r="AQ164" s="79">
        <v>0</v>
      </c>
      <c r="AR164" s="79">
        <v>0</v>
      </c>
      <c r="AS164" s="79"/>
      <c r="AT164" s="79"/>
      <c r="AU164" s="79"/>
      <c r="AV164" s="79"/>
      <c r="AW164" s="79"/>
      <c r="AX164" s="79"/>
      <c r="AY164" s="79"/>
      <c r="AZ164" s="79"/>
      <c r="BA164">
        <v>69</v>
      </c>
      <c r="BB164" s="78" t="str">
        <f>REPLACE(INDEX(GroupVertices[Group],MATCH(Edges25[[#This Row],[Vertex 1]],GroupVertices[Vertex],0)),1,1,"")</f>
        <v>5</v>
      </c>
      <c r="BC164" s="78" t="str">
        <f>REPLACE(INDEX(GroupVertices[Group],MATCH(Edges25[[#This Row],[Vertex 2]],GroupVertices[Vertex],0)),1,1,"")</f>
        <v>5</v>
      </c>
      <c r="BD164" s="48">
        <v>0</v>
      </c>
      <c r="BE164" s="49">
        <v>0</v>
      </c>
      <c r="BF164" s="48">
        <v>0</v>
      </c>
      <c r="BG164" s="49">
        <v>0</v>
      </c>
      <c r="BH164" s="48">
        <v>0</v>
      </c>
      <c r="BI164" s="49">
        <v>0</v>
      </c>
      <c r="BJ164" s="48">
        <v>88</v>
      </c>
      <c r="BK164" s="49">
        <v>100</v>
      </c>
      <c r="BL164" s="48">
        <v>88</v>
      </c>
    </row>
    <row r="165" spans="1:64" ht="15">
      <c r="A165" s="64" t="s">
        <v>251</v>
      </c>
      <c r="B165" s="64" t="s">
        <v>251</v>
      </c>
      <c r="C165" s="65"/>
      <c r="D165" s="66"/>
      <c r="E165" s="67"/>
      <c r="F165" s="68"/>
      <c r="G165" s="65"/>
      <c r="H165" s="69"/>
      <c r="I165" s="70"/>
      <c r="J165" s="70"/>
      <c r="K165" s="34" t="s">
        <v>65</v>
      </c>
      <c r="L165" s="77">
        <v>212</v>
      </c>
      <c r="M165" s="77"/>
      <c r="N165" s="72"/>
      <c r="O165" s="79" t="s">
        <v>176</v>
      </c>
      <c r="P165" s="81">
        <v>43740.577210648145</v>
      </c>
      <c r="Q165" s="79" t="s">
        <v>403</v>
      </c>
      <c r="R165" s="83" t="s">
        <v>520</v>
      </c>
      <c r="S165" s="79" t="s">
        <v>528</v>
      </c>
      <c r="T165" s="79" t="s">
        <v>572</v>
      </c>
      <c r="U165" s="83" t="s">
        <v>687</v>
      </c>
      <c r="V165" s="83" t="s">
        <v>687</v>
      </c>
      <c r="W165" s="81">
        <v>43740.577210648145</v>
      </c>
      <c r="X165" s="83" t="s">
        <v>887</v>
      </c>
      <c r="Y165" s="79"/>
      <c r="Z165" s="79"/>
      <c r="AA165" s="85" t="s">
        <v>1056</v>
      </c>
      <c r="AB165" s="79"/>
      <c r="AC165" s="79" t="b">
        <v>0</v>
      </c>
      <c r="AD165" s="79">
        <v>0</v>
      </c>
      <c r="AE165" s="85" t="s">
        <v>1066</v>
      </c>
      <c r="AF165" s="79" t="b">
        <v>0</v>
      </c>
      <c r="AG165" s="79" t="s">
        <v>1071</v>
      </c>
      <c r="AH165" s="79"/>
      <c r="AI165" s="85" t="s">
        <v>1066</v>
      </c>
      <c r="AJ165" s="79" t="b">
        <v>0</v>
      </c>
      <c r="AK165" s="79">
        <v>0</v>
      </c>
      <c r="AL165" s="85" t="s">
        <v>1066</v>
      </c>
      <c r="AM165" s="79" t="s">
        <v>1079</v>
      </c>
      <c r="AN165" s="79" t="b">
        <v>0</v>
      </c>
      <c r="AO165" s="85" t="s">
        <v>1056</v>
      </c>
      <c r="AP165" s="79" t="s">
        <v>176</v>
      </c>
      <c r="AQ165" s="79">
        <v>0</v>
      </c>
      <c r="AR165" s="79">
        <v>0</v>
      </c>
      <c r="AS165" s="79"/>
      <c r="AT165" s="79"/>
      <c r="AU165" s="79"/>
      <c r="AV165" s="79"/>
      <c r="AW165" s="79"/>
      <c r="AX165" s="79"/>
      <c r="AY165" s="79"/>
      <c r="AZ165" s="79"/>
      <c r="BA165">
        <v>69</v>
      </c>
      <c r="BB165" s="78" t="str">
        <f>REPLACE(INDEX(GroupVertices[Group],MATCH(Edges25[[#This Row],[Vertex 1]],GroupVertices[Vertex],0)),1,1,"")</f>
        <v>5</v>
      </c>
      <c r="BC165" s="78" t="str">
        <f>REPLACE(INDEX(GroupVertices[Group],MATCH(Edges25[[#This Row],[Vertex 2]],GroupVertices[Vertex],0)),1,1,"")</f>
        <v>5</v>
      </c>
      <c r="BD165" s="48">
        <v>0</v>
      </c>
      <c r="BE165" s="49">
        <v>0</v>
      </c>
      <c r="BF165" s="48">
        <v>0</v>
      </c>
      <c r="BG165" s="49">
        <v>0</v>
      </c>
      <c r="BH165" s="48">
        <v>0</v>
      </c>
      <c r="BI165" s="49">
        <v>0</v>
      </c>
      <c r="BJ165" s="48">
        <v>83</v>
      </c>
      <c r="BK165" s="49">
        <v>100</v>
      </c>
      <c r="BL165" s="48">
        <v>83</v>
      </c>
    </row>
    <row r="166" spans="1:64" ht="15">
      <c r="A166" s="64" t="s">
        <v>251</v>
      </c>
      <c r="B166" s="64" t="s">
        <v>251</v>
      </c>
      <c r="C166" s="65"/>
      <c r="D166" s="66"/>
      <c r="E166" s="67"/>
      <c r="F166" s="68"/>
      <c r="G166" s="65"/>
      <c r="H166" s="69"/>
      <c r="I166" s="70"/>
      <c r="J166" s="70"/>
      <c r="K166" s="34" t="s">
        <v>65</v>
      </c>
      <c r="L166" s="77">
        <v>213</v>
      </c>
      <c r="M166" s="77"/>
      <c r="N166" s="72"/>
      <c r="O166" s="79" t="s">
        <v>176</v>
      </c>
      <c r="P166" s="81">
        <v>43740.577673611115</v>
      </c>
      <c r="Q166" s="79" t="s">
        <v>404</v>
      </c>
      <c r="R166" s="83" t="s">
        <v>521</v>
      </c>
      <c r="S166" s="79" t="s">
        <v>528</v>
      </c>
      <c r="T166" s="79" t="s">
        <v>572</v>
      </c>
      <c r="U166" s="83" t="s">
        <v>688</v>
      </c>
      <c r="V166" s="83" t="s">
        <v>688</v>
      </c>
      <c r="W166" s="81">
        <v>43740.577673611115</v>
      </c>
      <c r="X166" s="83" t="s">
        <v>888</v>
      </c>
      <c r="Y166" s="79"/>
      <c r="Z166" s="79"/>
      <c r="AA166" s="85" t="s">
        <v>1057</v>
      </c>
      <c r="AB166" s="79"/>
      <c r="AC166" s="79" t="b">
        <v>0</v>
      </c>
      <c r="AD166" s="79">
        <v>0</v>
      </c>
      <c r="AE166" s="85" t="s">
        <v>1066</v>
      </c>
      <c r="AF166" s="79" t="b">
        <v>0</v>
      </c>
      <c r="AG166" s="79" t="s">
        <v>1071</v>
      </c>
      <c r="AH166" s="79"/>
      <c r="AI166" s="85" t="s">
        <v>1066</v>
      </c>
      <c r="AJ166" s="79" t="b">
        <v>0</v>
      </c>
      <c r="AK166" s="79">
        <v>0</v>
      </c>
      <c r="AL166" s="85" t="s">
        <v>1066</v>
      </c>
      <c r="AM166" s="79" t="s">
        <v>1079</v>
      </c>
      <c r="AN166" s="79" t="b">
        <v>0</v>
      </c>
      <c r="AO166" s="85" t="s">
        <v>1057</v>
      </c>
      <c r="AP166" s="79" t="s">
        <v>176</v>
      </c>
      <c r="AQ166" s="79">
        <v>0</v>
      </c>
      <c r="AR166" s="79">
        <v>0</v>
      </c>
      <c r="AS166" s="79"/>
      <c r="AT166" s="79"/>
      <c r="AU166" s="79"/>
      <c r="AV166" s="79"/>
      <c r="AW166" s="79"/>
      <c r="AX166" s="79"/>
      <c r="AY166" s="79"/>
      <c r="AZ166" s="79"/>
      <c r="BA166">
        <v>69</v>
      </c>
      <c r="BB166" s="78" t="str">
        <f>REPLACE(INDEX(GroupVertices[Group],MATCH(Edges25[[#This Row],[Vertex 1]],GroupVertices[Vertex],0)),1,1,"")</f>
        <v>5</v>
      </c>
      <c r="BC166" s="78" t="str">
        <f>REPLACE(INDEX(GroupVertices[Group],MATCH(Edges25[[#This Row],[Vertex 2]],GroupVertices[Vertex],0)),1,1,"")</f>
        <v>5</v>
      </c>
      <c r="BD166" s="48">
        <v>0</v>
      </c>
      <c r="BE166" s="49">
        <v>0</v>
      </c>
      <c r="BF166" s="48">
        <v>0</v>
      </c>
      <c r="BG166" s="49">
        <v>0</v>
      </c>
      <c r="BH166" s="48">
        <v>0</v>
      </c>
      <c r="BI166" s="49">
        <v>0</v>
      </c>
      <c r="BJ166" s="48">
        <v>57</v>
      </c>
      <c r="BK166" s="49">
        <v>100</v>
      </c>
      <c r="BL166" s="48">
        <v>57</v>
      </c>
    </row>
    <row r="167" spans="1:64" ht="15">
      <c r="A167" s="64" t="s">
        <v>251</v>
      </c>
      <c r="B167" s="64" t="s">
        <v>251</v>
      </c>
      <c r="C167" s="65"/>
      <c r="D167" s="66"/>
      <c r="E167" s="67"/>
      <c r="F167" s="68"/>
      <c r="G167" s="65"/>
      <c r="H167" s="69"/>
      <c r="I167" s="70"/>
      <c r="J167" s="70"/>
      <c r="K167" s="34" t="s">
        <v>65</v>
      </c>
      <c r="L167" s="77">
        <v>214</v>
      </c>
      <c r="M167" s="77"/>
      <c r="N167" s="72"/>
      <c r="O167" s="79" t="s">
        <v>176</v>
      </c>
      <c r="P167" s="81">
        <v>43741.250543981485</v>
      </c>
      <c r="Q167" s="79" t="s">
        <v>405</v>
      </c>
      <c r="R167" s="83" t="s">
        <v>522</v>
      </c>
      <c r="S167" s="79" t="s">
        <v>528</v>
      </c>
      <c r="T167" s="79" t="s">
        <v>575</v>
      </c>
      <c r="U167" s="83" t="s">
        <v>689</v>
      </c>
      <c r="V167" s="83" t="s">
        <v>689</v>
      </c>
      <c r="W167" s="81">
        <v>43741.250543981485</v>
      </c>
      <c r="X167" s="83" t="s">
        <v>889</v>
      </c>
      <c r="Y167" s="79"/>
      <c r="Z167" s="79"/>
      <c r="AA167" s="85" t="s">
        <v>1058</v>
      </c>
      <c r="AB167" s="79"/>
      <c r="AC167" s="79" t="b">
        <v>0</v>
      </c>
      <c r="AD167" s="79">
        <v>0</v>
      </c>
      <c r="AE167" s="85" t="s">
        <v>1066</v>
      </c>
      <c r="AF167" s="79" t="b">
        <v>0</v>
      </c>
      <c r="AG167" s="79" t="s">
        <v>1071</v>
      </c>
      <c r="AH167" s="79"/>
      <c r="AI167" s="85" t="s">
        <v>1066</v>
      </c>
      <c r="AJ167" s="79" t="b">
        <v>0</v>
      </c>
      <c r="AK167" s="79">
        <v>0</v>
      </c>
      <c r="AL167" s="85" t="s">
        <v>1066</v>
      </c>
      <c r="AM167" s="79" t="s">
        <v>1079</v>
      </c>
      <c r="AN167" s="79" t="b">
        <v>0</v>
      </c>
      <c r="AO167" s="85" t="s">
        <v>1058</v>
      </c>
      <c r="AP167" s="79" t="s">
        <v>176</v>
      </c>
      <c r="AQ167" s="79">
        <v>0</v>
      </c>
      <c r="AR167" s="79">
        <v>0</v>
      </c>
      <c r="AS167" s="79"/>
      <c r="AT167" s="79"/>
      <c r="AU167" s="79"/>
      <c r="AV167" s="79"/>
      <c r="AW167" s="79"/>
      <c r="AX167" s="79"/>
      <c r="AY167" s="79"/>
      <c r="AZ167" s="79"/>
      <c r="BA167">
        <v>69</v>
      </c>
      <c r="BB167" s="78" t="str">
        <f>REPLACE(INDEX(GroupVertices[Group],MATCH(Edges25[[#This Row],[Vertex 1]],GroupVertices[Vertex],0)),1,1,"")</f>
        <v>5</v>
      </c>
      <c r="BC167" s="78" t="str">
        <f>REPLACE(INDEX(GroupVertices[Group],MATCH(Edges25[[#This Row],[Vertex 2]],GroupVertices[Vertex],0)),1,1,"")</f>
        <v>5</v>
      </c>
      <c r="BD167" s="48">
        <v>0</v>
      </c>
      <c r="BE167" s="49">
        <v>0</v>
      </c>
      <c r="BF167" s="48">
        <v>0</v>
      </c>
      <c r="BG167" s="49">
        <v>0</v>
      </c>
      <c r="BH167" s="48">
        <v>0</v>
      </c>
      <c r="BI167" s="49">
        <v>0</v>
      </c>
      <c r="BJ167" s="48">
        <v>67</v>
      </c>
      <c r="BK167" s="49">
        <v>100</v>
      </c>
      <c r="BL167" s="48">
        <v>67</v>
      </c>
    </row>
    <row r="168" spans="1:64" ht="15">
      <c r="A168" s="64" t="s">
        <v>251</v>
      </c>
      <c r="B168" s="64" t="s">
        <v>251</v>
      </c>
      <c r="C168" s="65"/>
      <c r="D168" s="66"/>
      <c r="E168" s="67"/>
      <c r="F168" s="68"/>
      <c r="G168" s="65"/>
      <c r="H168" s="69"/>
      <c r="I168" s="70"/>
      <c r="J168" s="70"/>
      <c r="K168" s="34" t="s">
        <v>65</v>
      </c>
      <c r="L168" s="77">
        <v>215</v>
      </c>
      <c r="M168" s="77"/>
      <c r="N168" s="72"/>
      <c r="O168" s="79" t="s">
        <v>176</v>
      </c>
      <c r="P168" s="81">
        <v>43741.25162037037</v>
      </c>
      <c r="Q168" s="79" t="s">
        <v>406</v>
      </c>
      <c r="R168" s="83" t="s">
        <v>523</v>
      </c>
      <c r="S168" s="79" t="s">
        <v>528</v>
      </c>
      <c r="T168" s="79" t="s">
        <v>575</v>
      </c>
      <c r="U168" s="83" t="s">
        <v>690</v>
      </c>
      <c r="V168" s="83" t="s">
        <v>690</v>
      </c>
      <c r="W168" s="81">
        <v>43741.25162037037</v>
      </c>
      <c r="X168" s="83" t="s">
        <v>890</v>
      </c>
      <c r="Y168" s="79"/>
      <c r="Z168" s="79"/>
      <c r="AA168" s="85" t="s">
        <v>1059</v>
      </c>
      <c r="AB168" s="79"/>
      <c r="AC168" s="79" t="b">
        <v>0</v>
      </c>
      <c r="AD168" s="79">
        <v>0</v>
      </c>
      <c r="AE168" s="85" t="s">
        <v>1066</v>
      </c>
      <c r="AF168" s="79" t="b">
        <v>0</v>
      </c>
      <c r="AG168" s="79" t="s">
        <v>1071</v>
      </c>
      <c r="AH168" s="79"/>
      <c r="AI168" s="85" t="s">
        <v>1066</v>
      </c>
      <c r="AJ168" s="79" t="b">
        <v>0</v>
      </c>
      <c r="AK168" s="79">
        <v>0</v>
      </c>
      <c r="AL168" s="85" t="s">
        <v>1066</v>
      </c>
      <c r="AM168" s="79" t="s">
        <v>1079</v>
      </c>
      <c r="AN168" s="79" t="b">
        <v>0</v>
      </c>
      <c r="AO168" s="85" t="s">
        <v>1059</v>
      </c>
      <c r="AP168" s="79" t="s">
        <v>176</v>
      </c>
      <c r="AQ168" s="79">
        <v>0</v>
      </c>
      <c r="AR168" s="79">
        <v>0</v>
      </c>
      <c r="AS168" s="79"/>
      <c r="AT168" s="79"/>
      <c r="AU168" s="79"/>
      <c r="AV168" s="79"/>
      <c r="AW168" s="79"/>
      <c r="AX168" s="79"/>
      <c r="AY168" s="79"/>
      <c r="AZ168" s="79"/>
      <c r="BA168">
        <v>69</v>
      </c>
      <c r="BB168" s="78" t="str">
        <f>REPLACE(INDEX(GroupVertices[Group],MATCH(Edges25[[#This Row],[Vertex 1]],GroupVertices[Vertex],0)),1,1,"")</f>
        <v>5</v>
      </c>
      <c r="BC168" s="78" t="str">
        <f>REPLACE(INDEX(GroupVertices[Group],MATCH(Edges25[[#This Row],[Vertex 2]],GroupVertices[Vertex],0)),1,1,"")</f>
        <v>5</v>
      </c>
      <c r="BD168" s="48">
        <v>0</v>
      </c>
      <c r="BE168" s="49">
        <v>0</v>
      </c>
      <c r="BF168" s="48">
        <v>0</v>
      </c>
      <c r="BG168" s="49">
        <v>0</v>
      </c>
      <c r="BH168" s="48">
        <v>0</v>
      </c>
      <c r="BI168" s="49">
        <v>0</v>
      </c>
      <c r="BJ168" s="48">
        <v>65</v>
      </c>
      <c r="BK168" s="49">
        <v>100</v>
      </c>
      <c r="BL168" s="48">
        <v>65</v>
      </c>
    </row>
    <row r="169" spans="1:64" ht="15">
      <c r="A169" s="64" t="s">
        <v>251</v>
      </c>
      <c r="B169" s="64" t="s">
        <v>251</v>
      </c>
      <c r="C169" s="65"/>
      <c r="D169" s="66"/>
      <c r="E169" s="67"/>
      <c r="F169" s="68"/>
      <c r="G169" s="65"/>
      <c r="H169" s="69"/>
      <c r="I169" s="70"/>
      <c r="J169" s="70"/>
      <c r="K169" s="34" t="s">
        <v>65</v>
      </c>
      <c r="L169" s="77">
        <v>216</v>
      </c>
      <c r="M169" s="77"/>
      <c r="N169" s="72"/>
      <c r="O169" s="79" t="s">
        <v>176</v>
      </c>
      <c r="P169" s="81">
        <v>43741.25189814815</v>
      </c>
      <c r="Q169" s="79" t="s">
        <v>407</v>
      </c>
      <c r="R169" s="83" t="s">
        <v>524</v>
      </c>
      <c r="S169" s="79" t="s">
        <v>528</v>
      </c>
      <c r="T169" s="79" t="s">
        <v>575</v>
      </c>
      <c r="U169" s="83" t="s">
        <v>691</v>
      </c>
      <c r="V169" s="83" t="s">
        <v>691</v>
      </c>
      <c r="W169" s="81">
        <v>43741.25189814815</v>
      </c>
      <c r="X169" s="83" t="s">
        <v>891</v>
      </c>
      <c r="Y169" s="79"/>
      <c r="Z169" s="79"/>
      <c r="AA169" s="85" t="s">
        <v>1060</v>
      </c>
      <c r="AB169" s="79"/>
      <c r="AC169" s="79" t="b">
        <v>0</v>
      </c>
      <c r="AD169" s="79">
        <v>0</v>
      </c>
      <c r="AE169" s="85" t="s">
        <v>1066</v>
      </c>
      <c r="AF169" s="79" t="b">
        <v>0</v>
      </c>
      <c r="AG169" s="79" t="s">
        <v>1071</v>
      </c>
      <c r="AH169" s="79"/>
      <c r="AI169" s="85" t="s">
        <v>1066</v>
      </c>
      <c r="AJ169" s="79" t="b">
        <v>0</v>
      </c>
      <c r="AK169" s="79">
        <v>0</v>
      </c>
      <c r="AL169" s="85" t="s">
        <v>1066</v>
      </c>
      <c r="AM169" s="79" t="s">
        <v>1079</v>
      </c>
      <c r="AN169" s="79" t="b">
        <v>0</v>
      </c>
      <c r="AO169" s="85" t="s">
        <v>1060</v>
      </c>
      <c r="AP169" s="79" t="s">
        <v>176</v>
      </c>
      <c r="AQ169" s="79">
        <v>0</v>
      </c>
      <c r="AR169" s="79">
        <v>0</v>
      </c>
      <c r="AS169" s="79"/>
      <c r="AT169" s="79"/>
      <c r="AU169" s="79"/>
      <c r="AV169" s="79"/>
      <c r="AW169" s="79"/>
      <c r="AX169" s="79"/>
      <c r="AY169" s="79"/>
      <c r="AZ169" s="79"/>
      <c r="BA169">
        <v>69</v>
      </c>
      <c r="BB169" s="78" t="str">
        <f>REPLACE(INDEX(GroupVertices[Group],MATCH(Edges25[[#This Row],[Vertex 1]],GroupVertices[Vertex],0)),1,1,"")</f>
        <v>5</v>
      </c>
      <c r="BC169" s="78" t="str">
        <f>REPLACE(INDEX(GroupVertices[Group],MATCH(Edges25[[#This Row],[Vertex 2]],GroupVertices[Vertex],0)),1,1,"")</f>
        <v>5</v>
      </c>
      <c r="BD169" s="48">
        <v>0</v>
      </c>
      <c r="BE169" s="49">
        <v>0</v>
      </c>
      <c r="BF169" s="48">
        <v>0</v>
      </c>
      <c r="BG169" s="49">
        <v>0</v>
      </c>
      <c r="BH169" s="48">
        <v>0</v>
      </c>
      <c r="BI169" s="49">
        <v>0</v>
      </c>
      <c r="BJ169" s="48">
        <v>63</v>
      </c>
      <c r="BK169" s="49">
        <v>100</v>
      </c>
      <c r="BL169" s="48">
        <v>63</v>
      </c>
    </row>
    <row r="170" spans="1:64" ht="15">
      <c r="A170" s="64" t="s">
        <v>251</v>
      </c>
      <c r="B170" s="64" t="s">
        <v>251</v>
      </c>
      <c r="C170" s="65"/>
      <c r="D170" s="66"/>
      <c r="E170" s="67"/>
      <c r="F170" s="68"/>
      <c r="G170" s="65"/>
      <c r="H170" s="69"/>
      <c r="I170" s="70"/>
      <c r="J170" s="70"/>
      <c r="K170" s="34" t="s">
        <v>65</v>
      </c>
      <c r="L170" s="77">
        <v>217</v>
      </c>
      <c r="M170" s="77"/>
      <c r="N170" s="72"/>
      <c r="O170" s="79" t="s">
        <v>176</v>
      </c>
      <c r="P170" s="81">
        <v>43741.252488425926</v>
      </c>
      <c r="Q170" s="79" t="s">
        <v>408</v>
      </c>
      <c r="R170" s="83" t="s">
        <v>525</v>
      </c>
      <c r="S170" s="79" t="s">
        <v>528</v>
      </c>
      <c r="T170" s="79" t="s">
        <v>575</v>
      </c>
      <c r="U170" s="83" t="s">
        <v>692</v>
      </c>
      <c r="V170" s="83" t="s">
        <v>692</v>
      </c>
      <c r="W170" s="81">
        <v>43741.252488425926</v>
      </c>
      <c r="X170" s="83" t="s">
        <v>892</v>
      </c>
      <c r="Y170" s="79"/>
      <c r="Z170" s="79"/>
      <c r="AA170" s="85" t="s">
        <v>1061</v>
      </c>
      <c r="AB170" s="79"/>
      <c r="AC170" s="79" t="b">
        <v>0</v>
      </c>
      <c r="AD170" s="79">
        <v>0</v>
      </c>
      <c r="AE170" s="85" t="s">
        <v>1066</v>
      </c>
      <c r="AF170" s="79" t="b">
        <v>0</v>
      </c>
      <c r="AG170" s="79" t="s">
        <v>1071</v>
      </c>
      <c r="AH170" s="79"/>
      <c r="AI170" s="85" t="s">
        <v>1066</v>
      </c>
      <c r="AJ170" s="79" t="b">
        <v>0</v>
      </c>
      <c r="AK170" s="79">
        <v>0</v>
      </c>
      <c r="AL170" s="85" t="s">
        <v>1066</v>
      </c>
      <c r="AM170" s="79" t="s">
        <v>1079</v>
      </c>
      <c r="AN170" s="79" t="b">
        <v>0</v>
      </c>
      <c r="AO170" s="85" t="s">
        <v>1061</v>
      </c>
      <c r="AP170" s="79" t="s">
        <v>176</v>
      </c>
      <c r="AQ170" s="79">
        <v>0</v>
      </c>
      <c r="AR170" s="79">
        <v>0</v>
      </c>
      <c r="AS170" s="79"/>
      <c r="AT170" s="79"/>
      <c r="AU170" s="79"/>
      <c r="AV170" s="79"/>
      <c r="AW170" s="79"/>
      <c r="AX170" s="79"/>
      <c r="AY170" s="79"/>
      <c r="AZ170" s="79"/>
      <c r="BA170">
        <v>69</v>
      </c>
      <c r="BB170" s="78" t="str">
        <f>REPLACE(INDEX(GroupVertices[Group],MATCH(Edges25[[#This Row],[Vertex 1]],GroupVertices[Vertex],0)),1,1,"")</f>
        <v>5</v>
      </c>
      <c r="BC170" s="78" t="str">
        <f>REPLACE(INDEX(GroupVertices[Group],MATCH(Edges25[[#This Row],[Vertex 2]],GroupVertices[Vertex],0)),1,1,"")</f>
        <v>5</v>
      </c>
      <c r="BD170" s="48">
        <v>0</v>
      </c>
      <c r="BE170" s="49">
        <v>0</v>
      </c>
      <c r="BF170" s="48">
        <v>0</v>
      </c>
      <c r="BG170" s="49">
        <v>0</v>
      </c>
      <c r="BH170" s="48">
        <v>0</v>
      </c>
      <c r="BI170" s="49">
        <v>0</v>
      </c>
      <c r="BJ170" s="48">
        <v>84</v>
      </c>
      <c r="BK170" s="49">
        <v>100</v>
      </c>
      <c r="BL170" s="48">
        <v>84</v>
      </c>
    </row>
    <row r="171" spans="1:64" ht="15">
      <c r="A171" s="64" t="s">
        <v>251</v>
      </c>
      <c r="B171" s="64" t="s">
        <v>251</v>
      </c>
      <c r="C171" s="65"/>
      <c r="D171" s="66"/>
      <c r="E171" s="67"/>
      <c r="F171" s="68"/>
      <c r="G171" s="65"/>
      <c r="H171" s="69"/>
      <c r="I171" s="70"/>
      <c r="J171" s="70"/>
      <c r="K171" s="34" t="s">
        <v>65</v>
      </c>
      <c r="L171" s="77">
        <v>218</v>
      </c>
      <c r="M171" s="77"/>
      <c r="N171" s="72"/>
      <c r="O171" s="79" t="s">
        <v>176</v>
      </c>
      <c r="P171" s="81">
        <v>43741.25293981482</v>
      </c>
      <c r="Q171" s="79" t="s">
        <v>409</v>
      </c>
      <c r="R171" s="83" t="s">
        <v>526</v>
      </c>
      <c r="S171" s="79" t="s">
        <v>528</v>
      </c>
      <c r="T171" s="79" t="s">
        <v>575</v>
      </c>
      <c r="U171" s="83" t="s">
        <v>693</v>
      </c>
      <c r="V171" s="83" t="s">
        <v>693</v>
      </c>
      <c r="W171" s="81">
        <v>43741.25293981482</v>
      </c>
      <c r="X171" s="83" t="s">
        <v>893</v>
      </c>
      <c r="Y171" s="79"/>
      <c r="Z171" s="79"/>
      <c r="AA171" s="85" t="s">
        <v>1062</v>
      </c>
      <c r="AB171" s="79"/>
      <c r="AC171" s="79" t="b">
        <v>0</v>
      </c>
      <c r="AD171" s="79">
        <v>0</v>
      </c>
      <c r="AE171" s="85" t="s">
        <v>1066</v>
      </c>
      <c r="AF171" s="79" t="b">
        <v>0</v>
      </c>
      <c r="AG171" s="79" t="s">
        <v>1071</v>
      </c>
      <c r="AH171" s="79"/>
      <c r="AI171" s="85" t="s">
        <v>1066</v>
      </c>
      <c r="AJ171" s="79" t="b">
        <v>0</v>
      </c>
      <c r="AK171" s="79">
        <v>0</v>
      </c>
      <c r="AL171" s="85" t="s">
        <v>1066</v>
      </c>
      <c r="AM171" s="79" t="s">
        <v>1079</v>
      </c>
      <c r="AN171" s="79" t="b">
        <v>0</v>
      </c>
      <c r="AO171" s="85" t="s">
        <v>1062</v>
      </c>
      <c r="AP171" s="79" t="s">
        <v>176</v>
      </c>
      <c r="AQ171" s="79">
        <v>0</v>
      </c>
      <c r="AR171" s="79">
        <v>0</v>
      </c>
      <c r="AS171" s="79"/>
      <c r="AT171" s="79"/>
      <c r="AU171" s="79"/>
      <c r="AV171" s="79"/>
      <c r="AW171" s="79"/>
      <c r="AX171" s="79"/>
      <c r="AY171" s="79"/>
      <c r="AZ171" s="79"/>
      <c r="BA171">
        <v>69</v>
      </c>
      <c r="BB171" s="78" t="str">
        <f>REPLACE(INDEX(GroupVertices[Group],MATCH(Edges25[[#This Row],[Vertex 1]],GroupVertices[Vertex],0)),1,1,"")</f>
        <v>5</v>
      </c>
      <c r="BC171" s="78" t="str">
        <f>REPLACE(INDEX(GroupVertices[Group],MATCH(Edges25[[#This Row],[Vertex 2]],GroupVertices[Vertex],0)),1,1,"")</f>
        <v>5</v>
      </c>
      <c r="BD171" s="48">
        <v>0</v>
      </c>
      <c r="BE171" s="49">
        <v>0</v>
      </c>
      <c r="BF171" s="48">
        <v>0</v>
      </c>
      <c r="BG171" s="49">
        <v>0</v>
      </c>
      <c r="BH171" s="48">
        <v>0</v>
      </c>
      <c r="BI171" s="49">
        <v>0</v>
      </c>
      <c r="BJ171" s="48">
        <v>60</v>
      </c>
      <c r="BK171" s="49">
        <v>100</v>
      </c>
      <c r="BL171" s="48">
        <v>60</v>
      </c>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1"/>
    <dataValidation allowBlank="1" showInputMessage="1" showErrorMessage="1" promptTitle="Vertex 2 Name" prompt="Enter the name of the edge's second vertex." sqref="B3:B171"/>
    <dataValidation allowBlank="1" showInputMessage="1" showErrorMessage="1" promptTitle="Vertex 1 Name" prompt="Enter the name of the edge's first vertex." sqref="A3:A1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1"/>
    <dataValidation allowBlank="1" showInputMessage="1" promptTitle="Edge Width" prompt="Enter an optional edge width between 1 and 10." errorTitle="Invalid Edge Width" error="The optional edge width must be a whole number between 1 and 10." sqref="D3:D171"/>
    <dataValidation allowBlank="1" showInputMessage="1" promptTitle="Edge Color" prompt="To select an optional edge color, right-click and select Select Color on the right-click menu." sqref="C3:C1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1"/>
    <dataValidation allowBlank="1" showErrorMessage="1" sqref="N2:N1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1"/>
  </dataValidations>
  <hyperlinks>
    <hyperlink ref="R3" r:id="rId1" display="https://twitter.com/zinvor/status/1176866528555405312"/>
    <hyperlink ref="R8" r:id="rId2" display="http://hayatsk.info/news/92249"/>
    <hyperlink ref="R24" r:id="rId3" display="https://en.azvision.az/news/112851/news.html"/>
    <hyperlink ref="R25" r:id="rId4" display="https://en.azvision.az/news/112868/--photo--of-azerbaijani-civilian-killed-as-a-result-of-armenian-provocation-.html#.XZXQPk7cYnM.twitter"/>
    <hyperlink ref="R26" r:id="rId5" display="https://en.azvision.az/news/112851/news.html"/>
    <hyperlink ref="R27" r:id="rId6" display="https://en.azvision.az/news/112868/--photo--of-azerbaijani-civilian-killed-as-a-result-of-armenian-provocation-.html#.XZXQPk7cYnM.twitter"/>
    <hyperlink ref="R28" r:id="rId7" display="https://en.azvision.az/news/112868/--photo--of-azerbaijani-civilian-killed-as-a-result-of-armenian-provocation-.html#.XZXQPk7cYnM.twitter"/>
    <hyperlink ref="R29" r:id="rId8" display="https://en.azvision.az/news/112868/--photo--of-azerbaijani-civilian-killed-as-a-result-of-armenian-provocation-.html#.XZXQPk7cYnM.twitter"/>
    <hyperlink ref="R30" r:id="rId9" display="https://en.azvision.az/news/112868/--photo--of-azerbaijani-civilian-killed-as-a-result-of-armenian-provocation-.html#.XZXQPk7cYnM.twitter"/>
    <hyperlink ref="R31" r:id="rId10" display="http://www.nkobserver.com/?p=5054"/>
    <hyperlink ref="R32" r:id="rId11" display="http://nkrmil.am/news/view/2546"/>
    <hyperlink ref="R35" r:id="rId12" display="https://www.youtube.com/watch?v=VBsharMQyZk&amp;feature=share&amp;fbclid=IwAR38TQd2oa4FxrfqXWjAlamlWQW8IiDmxQ2s68yCqupLcasAH8b3YdZuOnA"/>
    <hyperlink ref="R37" r:id="rId13" display="https://twitter.com/VoiceKarabakh/status/1179288708241133569"/>
    <hyperlink ref="R38" r:id="rId14" display="https://twitter.com/VoiceKarabakh/status/1179285674530410496"/>
    <hyperlink ref="R40" r:id="rId15" display="https://twitter.com/FKQarabagh/status/1179868464049205248"/>
    <hyperlink ref="R41" r:id="rId16" display="https://twitter.com/HaberGlobal/status/1179851476774064128"/>
    <hyperlink ref="R42" r:id="rId17" display="https://twitter.com/RahuShirinova/status/1180037530001006592"/>
    <hyperlink ref="R49" r:id="rId18" display="https://en.azvision.az/news/112851/news.html"/>
    <hyperlink ref="R50" r:id="rId19" display="https://en.azvision.az/news/112868/--photo--of-azerbaijani-civilian-killed-as-a-result-of-armenian-provocation-.html#.XZXQPk7cYnM.twitter"/>
    <hyperlink ref="R51" r:id="rId20" display="https://en.azvision.az/news/112868/--photo--of-azerbaijani-civilian-killed-as-a-result-of-armenian-provocation-.html#.XZXQPk7cYnM.twitter"/>
    <hyperlink ref="R54" r:id="rId21" display="https://www.tert.am/am/news/2019/10/03/soldier/3109077"/>
    <hyperlink ref="R56" r:id="rId22" display="https://www.mfa.am/en/interviews-articles-and-comments/2019/10/03/comment_spokesperson_karabakh/9877"/>
    <hyperlink ref="R63" r:id="rId23" display="https://www.youtube.com/watch?v=d9vh_IFGN_I&amp;feature=share&amp;fbclid=IwAR3MSKTyGniYDXveFuLvrTHpxDqJcMAU3WmcqLr51qYIuHFO2O7aCusBAtk"/>
    <hyperlink ref="R67" r:id="rId24" display="http://hayatsk.info/news/92622"/>
    <hyperlink ref="R68" r:id="rId25" display="http://hayatsk.info/news/92623"/>
    <hyperlink ref="R69" r:id="rId26" display="http://hayatsk.info/news/92618"/>
    <hyperlink ref="R70" r:id="rId27" display="http://hayatsk.info/news/92638"/>
    <hyperlink ref="R71" r:id="rId28" display="http://hayatsk.info/news/92651"/>
    <hyperlink ref="R72" r:id="rId29" display="http://hayatsk.info/news/92655"/>
    <hyperlink ref="R73" r:id="rId30" display="http://hayatsk.info/news/92650"/>
    <hyperlink ref="R74" r:id="rId31" display="http://hayatsk.info/news/92657"/>
    <hyperlink ref="R75" r:id="rId32" display="http://hayatsk.info/news/92698"/>
    <hyperlink ref="R76" r:id="rId33" display="http://hayatsk.info/news/92683"/>
    <hyperlink ref="R77" r:id="rId34" display="http://hayatsk.info/news/92681"/>
    <hyperlink ref="R78" r:id="rId35" display="http://hayatsk.info/news/92692"/>
    <hyperlink ref="R79" r:id="rId36" display="http://hayatsk.info/news/92713"/>
    <hyperlink ref="R80" r:id="rId37" display="http://hayatsk.info/news/92717"/>
    <hyperlink ref="R81" r:id="rId38" display="http://hayatsk.info/news/92731"/>
    <hyperlink ref="R82" r:id="rId39" display="http://hayatsk.info/news/92726"/>
    <hyperlink ref="R83" r:id="rId40" display="http://hayatsk.info/news/92769"/>
    <hyperlink ref="R84" r:id="rId41" display="http://hayatsk.info/news/92790"/>
    <hyperlink ref="R85" r:id="rId42" display="http://hayatsk.info/news/92773"/>
    <hyperlink ref="R86" r:id="rId43" display="http://hayatsk.info/news/92782"/>
    <hyperlink ref="R87" r:id="rId44" display="http://hayatsk.info/news/92795"/>
    <hyperlink ref="R88" r:id="rId45" display="http://hayatsk.info/news/92879"/>
    <hyperlink ref="R89" r:id="rId46" display="http://hayatsk.info/news/92892"/>
    <hyperlink ref="R90" r:id="rId47" display="http://hayatsk.info/news/92895"/>
    <hyperlink ref="R91" r:id="rId48" display="http://hayatsk.info/news/92906"/>
    <hyperlink ref="R92" r:id="rId49" display="http://hayatsk.info/news/92941"/>
    <hyperlink ref="R93" r:id="rId50" display="http://hayatsk.info/news/92956"/>
    <hyperlink ref="R94" r:id="rId51" display="http://hayatsk.info/news/92958"/>
    <hyperlink ref="R95" r:id="rId52" display="http://hayatsk.info/news/92962"/>
    <hyperlink ref="R96" r:id="rId53" display="http://hayatsk.info/news/92978"/>
    <hyperlink ref="R97" r:id="rId54" display="http://hayatsk.info/news/92992"/>
    <hyperlink ref="R98" r:id="rId55" display="http://hayatsk.info/news/92999"/>
    <hyperlink ref="R99" r:id="rId56" display="http://hayatsk.info/news/92995"/>
    <hyperlink ref="R100" r:id="rId57" display="http://hayatsk.info/news/92986"/>
    <hyperlink ref="R101" r:id="rId58" display="http://hayatsk.info/news/92997"/>
    <hyperlink ref="R102" r:id="rId59" display="http://hayatsk.info/news/93001"/>
    <hyperlink ref="R103" r:id="rId60" display="http://hayatsk.info/news/91988"/>
    <hyperlink ref="R104" r:id="rId61" display="http://hayatsk.info/news/91994"/>
    <hyperlink ref="R105" r:id="rId62" display="http://hayatsk.info/news/92004"/>
    <hyperlink ref="R106" r:id="rId63" display="http://hayatsk.info/news/92006"/>
    <hyperlink ref="R107" r:id="rId64" display="http://hayatsk.info/news/92007"/>
    <hyperlink ref="R108" r:id="rId65" display="http://hayatsk.info/news/92036"/>
    <hyperlink ref="R109" r:id="rId66" display="http://hayatsk.info/news/92027"/>
    <hyperlink ref="R110" r:id="rId67" display="http://hayatsk.info/news/92034"/>
    <hyperlink ref="R111" r:id="rId68" display="http://hayatsk.info/news/92028"/>
    <hyperlink ref="R112" r:id="rId69" display="http://hayatsk.info/news/92033"/>
    <hyperlink ref="R113" r:id="rId70" display="http://hayatsk.info/news/92062"/>
    <hyperlink ref="R114" r:id="rId71" display="http://hayatsk.info/news/92064"/>
    <hyperlink ref="R115" r:id="rId72" display="http://hayatsk.info/news/92063"/>
    <hyperlink ref="R116" r:id="rId73" display="http://hayatsk.info/news/92083"/>
    <hyperlink ref="R117" r:id="rId74" display="http://hayatsk.info/news/92071"/>
    <hyperlink ref="R118" r:id="rId75" display="http://hayatsk.info/news/92079"/>
    <hyperlink ref="R119" r:id="rId76" display="http://hayatsk.info/news/92088"/>
    <hyperlink ref="R120" r:id="rId77" display="http://hayatsk.info/news/92102"/>
    <hyperlink ref="R121" r:id="rId78" display="http://hayatsk.info/news/92098"/>
    <hyperlink ref="R122" r:id="rId79" display="http://hayatsk.info/news/92107"/>
    <hyperlink ref="R123" r:id="rId80" display="http://hayatsk.info/news/92101"/>
    <hyperlink ref="R124" r:id="rId81" display="http://hayatsk.info/news/92113"/>
    <hyperlink ref="R125" r:id="rId82" display="http://hayatsk.info/news/92131"/>
    <hyperlink ref="R126" r:id="rId83" display="http://hayatsk.info/news/92155"/>
    <hyperlink ref="R127" r:id="rId84" display="http://hayatsk.info/news/92193"/>
    <hyperlink ref="R128" r:id="rId85" display="http://hayatsk.info/news/92200"/>
    <hyperlink ref="R129" r:id="rId86" display="http://hayatsk.info/news/92194"/>
    <hyperlink ref="R130" r:id="rId87" display="http://hayatsk.info/news/92197"/>
    <hyperlink ref="R131" r:id="rId88" display="http://hayatsk.info/news/92251"/>
    <hyperlink ref="R132" r:id="rId89" display="http://hayatsk.info/news/92242"/>
    <hyperlink ref="R133" r:id="rId90" display="http://hayatsk.info/news/92249"/>
    <hyperlink ref="R134" r:id="rId91" display="http://hayatsk.info/news/92231"/>
    <hyperlink ref="R136" r:id="rId92" display="http://hayatsk.info/news/92355"/>
    <hyperlink ref="R137" r:id="rId93" display="http://hayatsk.info/news/92358"/>
    <hyperlink ref="R138" r:id="rId94" display="http://hayatsk.info/news/92399"/>
    <hyperlink ref="R139" r:id="rId95" display="http://hayatsk.info/news/92398"/>
    <hyperlink ref="R140" r:id="rId96" display="http://hayatsk.info/news/92438"/>
    <hyperlink ref="R141" r:id="rId97" display="http://hayatsk.info/news/92441"/>
    <hyperlink ref="R142" r:id="rId98" display="http://hayatsk.info/news/92442"/>
    <hyperlink ref="R143" r:id="rId99" display="http://hayatsk.info/news/92443"/>
    <hyperlink ref="R144" r:id="rId100" display="http://hayatsk.info/news/92445"/>
    <hyperlink ref="R145" r:id="rId101" display="http://hayatsk.info/news/92437"/>
    <hyperlink ref="R146" r:id="rId102" display="http://hayatsk.info/news/92436"/>
    <hyperlink ref="R147" r:id="rId103" display="http://hayatsk.info/news/92432"/>
    <hyperlink ref="R148" r:id="rId104" display="http://hayatsk.info/news/92444"/>
    <hyperlink ref="R149" r:id="rId105" display="http://hayatsk.info/news/92457"/>
    <hyperlink ref="R150" r:id="rId106" display="http://hayatsk.info/news/92447"/>
    <hyperlink ref="R151" r:id="rId107" display="http://hayatsk.info/news/92457"/>
    <hyperlink ref="R152" r:id="rId108" display="http://hayatsk.info/news/92482"/>
    <hyperlink ref="R153" r:id="rId109" display="http://hayatsk.info/news/92471"/>
    <hyperlink ref="R154" r:id="rId110" display="http://hayatsk.info/news/92472"/>
    <hyperlink ref="R155" r:id="rId111" display="http://hayatsk.info/news/92473"/>
    <hyperlink ref="R156" r:id="rId112" display="http://hayatsk.info/news/92481"/>
    <hyperlink ref="R157" r:id="rId113" display="http://hayatsk.info/news/92480"/>
    <hyperlink ref="R158" r:id="rId114" display="http://hayatsk.info/news/92487"/>
    <hyperlink ref="R159" r:id="rId115" display="http://hayatsk.info/news/92530"/>
    <hyperlink ref="R160" r:id="rId116" display="http://hayatsk.info/news/92522"/>
    <hyperlink ref="R161" r:id="rId117" display="http://hayatsk.info/news/92525"/>
    <hyperlink ref="R162" r:id="rId118" display="http://hayatsk.info/news/92534"/>
    <hyperlink ref="R163" r:id="rId119" display="http://hayatsk.info/news/92540"/>
    <hyperlink ref="R164" r:id="rId120" display="http://hayatsk.info/news/92561"/>
    <hyperlink ref="R165" r:id="rId121" display="http://hayatsk.info/news/92556"/>
    <hyperlink ref="R166" r:id="rId122" display="http://hayatsk.info/news/92582"/>
    <hyperlink ref="R167" r:id="rId123" display="http://hayatsk.info/news/92597"/>
    <hyperlink ref="R168" r:id="rId124" display="http://hayatsk.info/news/92594"/>
    <hyperlink ref="R169" r:id="rId125" display="http://hayatsk.info/news/92603"/>
    <hyperlink ref="R170" r:id="rId126" display="http://hayatsk.info/news/92604"/>
    <hyperlink ref="R171" r:id="rId127" display="http://hayatsk.info/news/92598"/>
    <hyperlink ref="U4" r:id="rId128" display="https://pbs.twimg.com/media/EFdSnExU0AIXgD3.jpg"/>
    <hyperlink ref="U8" r:id="rId129" display="https://pbs.twimg.com/media/EFiaJZ_XkAAtMrr.jpg"/>
    <hyperlink ref="U9" r:id="rId130" display="https://pbs.twimg.com/media/CfSvGS0UEAATyGR.jpg"/>
    <hyperlink ref="U10" r:id="rId131" display="https://pbs.twimg.com/media/CfSvGS0UEAATyGR.jpg"/>
    <hyperlink ref="U13" r:id="rId132" display="https://pbs.twimg.com/media/CgQy9qUUUAA12QT.png"/>
    <hyperlink ref="U15" r:id="rId133" display="https://pbs.twimg.com/media/EF0GvyYXkAAm77e.jpg"/>
    <hyperlink ref="U31" r:id="rId134" display="https://pbs.twimg.com/media/EF-KVbvUUAEyIQO.jpg"/>
    <hyperlink ref="U34" r:id="rId135" display="https://pbs.twimg.com/ext_tw_video_thumb/1179903069896810497/pu/img/tXcvnMf_SDtaLKQm.jpg"/>
    <hyperlink ref="U52" r:id="rId136" display="https://pbs.twimg.com/ext_tw_video_thumb/1180017793246388224/pu/img/3db7fT82kyOQIgil.jpg"/>
    <hyperlink ref="U58" r:id="rId137" display="https://pbs.twimg.com/ext_tw_video_thumb/1174311113133109248/pu/img/stP6OYctydNj7llj.jpg"/>
    <hyperlink ref="U59" r:id="rId138" display="https://pbs.twimg.com/media/EFc81N_VAAEy-yt.jpg"/>
    <hyperlink ref="U60" r:id="rId139" display="https://pbs.twimg.com/media/EF2haLdW4AEeDl4.png"/>
    <hyperlink ref="U61" r:id="rId140" display="https://pbs.twimg.com/media/EF2kmeNU0AA6YOy.png"/>
    <hyperlink ref="U66" r:id="rId141" display="https://pbs.twimg.com/media/EGTe7SgU0AA310T.jpg"/>
    <hyperlink ref="U67" r:id="rId142" display="https://pbs.twimg.com/media/EF8Mp5vXYAArrCo.png"/>
    <hyperlink ref="U68" r:id="rId143" display="https://pbs.twimg.com/media/EF8M7YWWwAAP8y1.png"/>
    <hyperlink ref="U69" r:id="rId144" display="https://pbs.twimg.com/media/EF8XQ86W4AE9w53.png"/>
    <hyperlink ref="U70" r:id="rId145" display="https://pbs.twimg.com/media/EF9PkCSXUAES6mD.jpg"/>
    <hyperlink ref="U71" r:id="rId146" display="https://pbs.twimg.com/media/EF9PuNiXYAY8f7Z.jpg"/>
    <hyperlink ref="U72" r:id="rId147" display="https://pbs.twimg.com/media/EF9P3aJW4AITjwD.jpg"/>
    <hyperlink ref="U73" r:id="rId148" display="https://pbs.twimg.com/media/EF9QCktWoAEkawY.jpg"/>
    <hyperlink ref="U74" r:id="rId149" display="https://pbs.twimg.com/media/EF9QLcGW4AAmuI2.jpg"/>
    <hyperlink ref="U75" r:id="rId150" display="https://pbs.twimg.com/media/EGBRteNW4AAWeDv.png"/>
    <hyperlink ref="U76" r:id="rId151" display="https://pbs.twimg.com/media/EGBSPXjXYAAU5wC.png"/>
    <hyperlink ref="U77" r:id="rId152" display="https://pbs.twimg.com/media/EGBSkOqXkAEXkI6.png"/>
    <hyperlink ref="U78" r:id="rId153" display="https://pbs.twimg.com/media/EGBS9xpWoAA4a4M.png"/>
    <hyperlink ref="U79" r:id="rId154" display="https://pbs.twimg.com/media/EGBiCIWWoAAH62a.png"/>
    <hyperlink ref="U80" r:id="rId155" display="https://pbs.twimg.com/media/EGCzFl9X0AYPCTE.jpg"/>
    <hyperlink ref="U81" r:id="rId156" display="https://pbs.twimg.com/media/EGCzQg6W4AAWjyc.jpg"/>
    <hyperlink ref="U82" r:id="rId157" display="https://pbs.twimg.com/media/EGCzcOLWkAIIECH.jpg"/>
    <hyperlink ref="U83" r:id="rId158" display="https://pbs.twimg.com/media/EGGmrzwWsAAnbin.jpg"/>
    <hyperlink ref="U84" r:id="rId159" display="https://pbs.twimg.com/media/EGGmxB5W4AEnaAm.jpg"/>
    <hyperlink ref="U85" r:id="rId160" display="https://pbs.twimg.com/media/EGGm0wyWoAINTHw.jpg"/>
    <hyperlink ref="U86" r:id="rId161" display="https://pbs.twimg.com/media/EGGm5dfXYAAGw8g.jpg"/>
    <hyperlink ref="U87" r:id="rId162" display="https://pbs.twimg.com/media/EGHEMRWWoAEVx1P.jpg"/>
    <hyperlink ref="U88" r:id="rId163" display="https://pbs.twimg.com/media/EGQKu7dW4AIKG0g.png"/>
    <hyperlink ref="U89" r:id="rId164" display="https://pbs.twimg.com/media/EGQnt-XXoAIlnnJ.png"/>
    <hyperlink ref="U90" r:id="rId165" display="https://pbs.twimg.com/media/EGQ9jyBXYAExd49.png"/>
    <hyperlink ref="U91" r:id="rId166" display="https://pbs.twimg.com/media/EGQ9uu1W4AA8bV6.png"/>
    <hyperlink ref="U92" r:id="rId167" display="https://pbs.twimg.com/media/EGR9bYZW4AEFnht.jpg"/>
    <hyperlink ref="U93" r:id="rId168" display="https://pbs.twimg.com/media/EGVa3CiXYAIDYBQ.png"/>
    <hyperlink ref="U94" r:id="rId169" display="https://pbs.twimg.com/media/EGVbBvFX0AEMIX9.png"/>
    <hyperlink ref="U95" r:id="rId170" display="https://pbs.twimg.com/media/EGVbQelXYAEdIF_.png"/>
    <hyperlink ref="U96" r:id="rId171" display="https://pbs.twimg.com/media/EGWDiCEXYAA0kDZ.png"/>
    <hyperlink ref="U97" r:id="rId172" display="https://pbs.twimg.com/media/EGXGVYUWwAI2COl.jpg"/>
    <hyperlink ref="U98" r:id="rId173" display="https://pbs.twimg.com/media/EGXGnM2XkAERqw7.jpg"/>
    <hyperlink ref="U99" r:id="rId174" display="https://pbs.twimg.com/media/EGXHE7iW4AEQQlA.jpg"/>
    <hyperlink ref="U100" r:id="rId175" display="https://pbs.twimg.com/media/EGXHSPiXUAEBsJr.jpg"/>
    <hyperlink ref="U101" r:id="rId176" display="https://pbs.twimg.com/media/EGXHcS0X0AYjqY7.jpg"/>
    <hyperlink ref="U102" r:id="rId177" display="https://pbs.twimg.com/media/EGXHq4wX0AEO83j.jpg"/>
    <hyperlink ref="U103" r:id="rId178" display="https://pbs.twimg.com/media/EFTHc4RW4AAauD9.jpg"/>
    <hyperlink ref="U104" r:id="rId179" display="https://pbs.twimg.com/media/EFTHk5qXYAIx6Ph.jpg"/>
    <hyperlink ref="U105" r:id="rId180" display="https://pbs.twimg.com/media/EFTHqJOX4AAgPqf.jpg"/>
    <hyperlink ref="U106" r:id="rId181" display="https://pbs.twimg.com/media/EFTHurYX4AAw30O.jpg"/>
    <hyperlink ref="U107" r:id="rId182" display="https://pbs.twimg.com/media/EFTHyfLXUAEaU1d.jpg"/>
    <hyperlink ref="U108" r:id="rId183" display="https://pbs.twimg.com/media/EFUMUY9XsAE-xta.jpg"/>
    <hyperlink ref="U109" r:id="rId184" display="https://pbs.twimg.com/media/EFUMa1IXoAIVvne.jpg"/>
    <hyperlink ref="U110" r:id="rId185" display="https://pbs.twimg.com/media/EFUMt7kX4AUAKoz.jpg"/>
    <hyperlink ref="U111" r:id="rId186" display="https://pbs.twimg.com/media/EFUMz6kXkAYE7dW.jpg"/>
    <hyperlink ref="U112" r:id="rId187" display="https://pbs.twimg.com/media/EFUM74tX4AEkzeE.jpg"/>
    <hyperlink ref="U113" r:id="rId188" display="https://pbs.twimg.com/media/EFXmMwPXkAIQ64y.png"/>
    <hyperlink ref="U114" r:id="rId189" display="https://pbs.twimg.com/media/EFXmWIcWkAAev2d.png"/>
    <hyperlink ref="U115" r:id="rId190" display="https://pbs.twimg.com/media/EFXmkYXXoAIrna0.png"/>
    <hyperlink ref="U116" r:id="rId191" display="https://pbs.twimg.com/media/EFYRROWXYAAPVsH.png"/>
    <hyperlink ref="U117" r:id="rId192" display="https://pbs.twimg.com/media/EFYRp1XXYAEoLvp.jpg"/>
    <hyperlink ref="U118" r:id="rId193" display="https://pbs.twimg.com/media/EFZWBpQXYAc70N_.jpg"/>
    <hyperlink ref="U119" r:id="rId194" display="https://pbs.twimg.com/media/EFZWMuQXsAU-4kd.jpg"/>
    <hyperlink ref="U120" r:id="rId195" display="https://pbs.twimg.com/media/EFZWV8zXkAE0Xb1.jpg"/>
    <hyperlink ref="U121" r:id="rId196" display="https://pbs.twimg.com/media/EFZWiLuWsAAlGrZ.jpg"/>
    <hyperlink ref="U122" r:id="rId197" display="https://pbs.twimg.com/media/EFZWqjwXsAAhSHH.jpg"/>
    <hyperlink ref="U123" r:id="rId198" display="https://pbs.twimg.com/media/EFZW3oUX4AA7v37.jpg"/>
    <hyperlink ref="U124" r:id="rId199" display="https://pbs.twimg.com/media/EFZXDffWkAAAP4L.jpg"/>
    <hyperlink ref="U125" r:id="rId200" display="https://pbs.twimg.com/media/EFZXMntXUAEaI71.jpg"/>
    <hyperlink ref="U126" r:id="rId201" display="https://pbs.twimg.com/media/EFdT5paUUAEdNIN.png"/>
    <hyperlink ref="U127" r:id="rId202" display="https://pbs.twimg.com/media/EFednExXoAEh4h5.jpg"/>
    <hyperlink ref="U128" r:id="rId203" display="https://pbs.twimg.com/media/EFedvA_WoAIehxJ.jpg"/>
    <hyperlink ref="U129" r:id="rId204" display="https://pbs.twimg.com/media/EFed4tSWwAAS_me.jpg"/>
    <hyperlink ref="U130" r:id="rId205" display="https://pbs.twimg.com/media/EFed_OhXoAIbFv0.jpg"/>
    <hyperlink ref="U131" r:id="rId206" display="https://pbs.twimg.com/media/EFiyPncWsAA5m_u.jpg"/>
    <hyperlink ref="U132" r:id="rId207" display="https://pbs.twimg.com/media/EFiyaPkWsAIy81q.jpg"/>
    <hyperlink ref="U133" r:id="rId208" display="https://pbs.twimg.com/media/EFiyh8kXkAAYsTl.jpg"/>
    <hyperlink ref="U134" r:id="rId209" display="https://pbs.twimg.com/media/EFiypjBXUAE_pvF.jpg"/>
    <hyperlink ref="U135" r:id="rId210" display="https://pbs.twimg.com/media/EFiyyFcWsAAWVCK.jpg"/>
    <hyperlink ref="U136" r:id="rId211" display="https://pbs.twimg.com/media/EFsK2gPWsAA9Sj9.png"/>
    <hyperlink ref="U137" r:id="rId212" display="https://pbs.twimg.com/media/EFshDcWX0AYlHyX.png"/>
    <hyperlink ref="U138" r:id="rId213" display="https://pbs.twimg.com/media/EFt2BiSXUAEgkL0.jpg"/>
    <hyperlink ref="U139" r:id="rId214" display="https://pbs.twimg.com/media/EFt2PcpXUAIPPAE.jpg"/>
    <hyperlink ref="U140" r:id="rId215" display="https://pbs.twimg.com/media/EFxewIDXYAE_riD.png"/>
    <hyperlink ref="U141" r:id="rId216" display="https://pbs.twimg.com/media/EFxe5vFWsAA2QBe.png"/>
    <hyperlink ref="U142" r:id="rId217" display="https://pbs.twimg.com/media/EFxfC-nWsAUicBd.png"/>
    <hyperlink ref="U143" r:id="rId218" display="https://pbs.twimg.com/media/EFxfMrzWwAEFmn_.png"/>
    <hyperlink ref="U144" r:id="rId219" display="https://pbs.twimg.com/media/EFxfcqnW4AADLTW.png"/>
    <hyperlink ref="U145" r:id="rId220" display="https://pbs.twimg.com/media/EFxfoTXWsAAQ_fR.png"/>
    <hyperlink ref="U146" r:id="rId221" display="https://pbs.twimg.com/media/EFxf5BbX0AA5Usi.png"/>
    <hyperlink ref="U147" r:id="rId222" display="https://pbs.twimg.com/media/EFxf-FvXoAAEsUX.png"/>
    <hyperlink ref="U148" r:id="rId223" display="https://pbs.twimg.com/media/EFxgIO7WoAELnzf.png"/>
    <hyperlink ref="U149" r:id="rId224" display="https://pbs.twimg.com/media/EFyD8GVXYAEsSC9.jpg"/>
    <hyperlink ref="U150" r:id="rId225" display="https://pbs.twimg.com/media/EFyEHGrWoAA9MOw.png"/>
    <hyperlink ref="U151" r:id="rId226" display="https://pbs.twimg.com/media/EFzAIdSXkAIg1zB.jpg"/>
    <hyperlink ref="U152" r:id="rId227" display="https://pbs.twimg.com/media/EFzAXpqW4AANh0w.jpg"/>
    <hyperlink ref="U153" r:id="rId228" display="https://pbs.twimg.com/media/EFzA91eW4AApQCh.jpg"/>
    <hyperlink ref="U154" r:id="rId229" display="https://pbs.twimg.com/media/EFzBLIKW4AE7QOi.jpg"/>
    <hyperlink ref="U155" r:id="rId230" display="https://pbs.twimg.com/media/EFzBVBmWkAAM3Jf.jpg"/>
    <hyperlink ref="U156" r:id="rId231" display="https://pbs.twimg.com/media/EFzBd2aXYAAYCBu.jpg"/>
    <hyperlink ref="U157" r:id="rId232" display="https://pbs.twimg.com/media/EFzBq9RWsAE9BWg.jpg"/>
    <hyperlink ref="U158" r:id="rId233" display="https://pbs.twimg.com/media/EFzBzAQU4AMxMc1.jpg"/>
    <hyperlink ref="U159" r:id="rId234" display="https://pbs.twimg.com/media/EF3M3MSWkAA0OMM.jpg"/>
    <hyperlink ref="U160" r:id="rId235" display="https://pbs.twimg.com/media/EF3M9u_XkAABXtw.jpg"/>
    <hyperlink ref="U161" r:id="rId236" display="https://pbs.twimg.com/media/EF3NYvmWwAUHOnN.jpg"/>
    <hyperlink ref="U162" r:id="rId237" display="https://pbs.twimg.com/media/EF3NnaWWwAAApN3.jpg"/>
    <hyperlink ref="U163" r:id="rId238" display="https://pbs.twimg.com/media/EF3NuM1XYAEReLx.jpg"/>
    <hyperlink ref="U164" r:id="rId239" display="https://pbs.twimg.com/media/EF4L2HIWkAACHUi.jpg"/>
    <hyperlink ref="U165" r:id="rId240" display="https://pbs.twimg.com/media/EF4MCT6XUAEVi5l.jpg"/>
    <hyperlink ref="U166" r:id="rId241" display="https://pbs.twimg.com/media/EF4MMBSWwAEkLTS.jpg"/>
    <hyperlink ref="U167" r:id="rId242" display="https://pbs.twimg.com/media/EF7p88zXkAAdpf-.png"/>
    <hyperlink ref="U168" r:id="rId243" display="https://pbs.twimg.com/media/EF7qTjFXUAAxQgX.png"/>
    <hyperlink ref="U169" r:id="rId244" display="https://pbs.twimg.com/media/EF7qZGgWoAAakoU.png"/>
    <hyperlink ref="U170" r:id="rId245" display="https://pbs.twimg.com/media/EF7qmByXoAA0ZlY.png"/>
    <hyperlink ref="U171" r:id="rId246" display="https://pbs.twimg.com/media/EF7qvYNXoAAfUu0.png"/>
    <hyperlink ref="V3" r:id="rId247" display="http://pbs.twimg.com/profile_images/902558217380569088/RgqFjsNR_normal.jpg"/>
    <hyperlink ref="V4" r:id="rId248" display="https://pbs.twimg.com/media/EFdSnExU0AIXgD3.jpg"/>
    <hyperlink ref="V5" r:id="rId249" display="http://pbs.twimg.com/profile_images/1139483403680735232/7Sc2etVq_normal.png"/>
    <hyperlink ref="V6" r:id="rId250" display="http://pbs.twimg.com/profile_images/813367594044588033/sKqbTg_C_normal.jpg"/>
    <hyperlink ref="V7" r:id="rId251" display="http://pbs.twimg.com/profile_images/2602191876/fblogonews_normal.jpg"/>
    <hyperlink ref="V8" r:id="rId252" display="https://pbs.twimg.com/media/EFiaJZ_XkAAtMrr.jpg"/>
    <hyperlink ref="V9" r:id="rId253" display="https://pbs.twimg.com/media/CfSvGS0UEAATyGR.jpg"/>
    <hyperlink ref="V10" r:id="rId254" display="https://pbs.twimg.com/media/CfSvGS0UEAATyGR.jpg"/>
    <hyperlink ref="V11" r:id="rId255" display="http://pbs.twimg.com/profile_images/378800000645849060/398a3c54ea975a5e66a35a1d7e5897cd_normal.jpeg"/>
    <hyperlink ref="V12" r:id="rId256" display="http://pbs.twimg.com/profile_images/378800000645849060/398a3c54ea975a5e66a35a1d7e5897cd_normal.jpeg"/>
    <hyperlink ref="V13" r:id="rId257" display="https://pbs.twimg.com/media/CgQy9qUUUAA12QT.png"/>
    <hyperlink ref="V14" r:id="rId258" display="http://pbs.twimg.com/profile_images/914499125458153472/3DQJwBfd_normal.jpg"/>
    <hyperlink ref="V15" r:id="rId259" display="https://pbs.twimg.com/media/EF0GvyYXkAAm77e.jpg"/>
    <hyperlink ref="V16" r:id="rId260" display="http://pbs.twimg.com/profile_images/378800000798772182/56314e6cababe6d6a4f08199cf2fe4b4_normal.png"/>
    <hyperlink ref="V17" r:id="rId261" display="http://pbs.twimg.com/profile_images/1102966423746428930/0XObbRYl_normal.jpg"/>
    <hyperlink ref="V18" r:id="rId262" display="http://pbs.twimg.com/profile_images/727776560682545152/mzNSIbFe_normal.jpg"/>
    <hyperlink ref="V19" r:id="rId263" display="http://pbs.twimg.com/profile_images/727776560682545152/mzNSIbFe_normal.jpg"/>
    <hyperlink ref="V20" r:id="rId264" display="http://pbs.twimg.com/profile_images/727776560682545152/mzNSIbFe_normal.jpg"/>
    <hyperlink ref="V21" r:id="rId265" display="http://pbs.twimg.com/profile_images/727776560682545152/mzNSIbFe_normal.jpg"/>
    <hyperlink ref="V22" r:id="rId266" display="http://pbs.twimg.com/profile_images/1179414679703171075/BItjUZlD_normal.jpg"/>
    <hyperlink ref="V23" r:id="rId267" display="http://pbs.twimg.com/profile_images/724845343662301184/mUWLxHEX_normal.jpg"/>
    <hyperlink ref="V24" r:id="rId268" display="http://pbs.twimg.com/profile_images/1133879359138390016/ZzXzCPX1_normal.png"/>
    <hyperlink ref="V25" r:id="rId269" display="http://pbs.twimg.com/profile_images/1133879359138390016/ZzXzCPX1_normal.png"/>
    <hyperlink ref="V26" r:id="rId270" display="http://pbs.twimg.com/profile_images/1132914555997315072/nmhCxbrD_normal.png"/>
    <hyperlink ref="V27" r:id="rId271" display="http://pbs.twimg.com/profile_images/1132914555997315072/nmhCxbrD_normal.png"/>
    <hyperlink ref="V28" r:id="rId272" display="http://pbs.twimg.com/profile_images/799213750712680448/Qa_qbQC5_normal.jpg"/>
    <hyperlink ref="V29" r:id="rId273" display="http://pbs.twimg.com/profile_images/981047416353943552/8VlZKN_0_normal.jpg"/>
    <hyperlink ref="V30" r:id="rId274" display="http://pbs.twimg.com/profile_images/983221439414394880/ou0O2Zs5_normal.jpg"/>
    <hyperlink ref="V31" r:id="rId275" display="https://pbs.twimg.com/media/EF-KVbvUUAEyIQO.jpg"/>
    <hyperlink ref="V32" r:id="rId276" display="http://pbs.twimg.com/profile_images/739726848179965952/ggg4hsXb_normal.jpg"/>
    <hyperlink ref="V33" r:id="rId277" display="http://pbs.twimg.com/profile_images/739726848179965952/ggg4hsXb_normal.jpg"/>
    <hyperlink ref="V34" r:id="rId278" display="https://pbs.twimg.com/ext_tw_video_thumb/1179903069896810497/pu/img/tXcvnMf_SDtaLKQm.jpg"/>
    <hyperlink ref="V35" r:id="rId279" display="http://pbs.twimg.com/profile_images/1088712855950630912/gfQJUXic_normal.jpg"/>
    <hyperlink ref="V36" r:id="rId280" display="http://pbs.twimg.com/profile_images/1094687415774691328/u-JHm3K6_normal.jpg"/>
    <hyperlink ref="V37" r:id="rId281" display="http://pbs.twimg.com/profile_images/1094687415774691328/u-JHm3K6_normal.jpg"/>
    <hyperlink ref="V38" r:id="rId282" display="http://pbs.twimg.com/profile_images/1094687415774691328/u-JHm3K6_normal.jpg"/>
    <hyperlink ref="V39" r:id="rId283" display="http://pbs.twimg.com/profile_images/1094687415774691328/u-JHm3K6_normal.jpg"/>
    <hyperlink ref="V40" r:id="rId284" display="http://pbs.twimg.com/profile_images/2313018695/yvw9x7dconij1v57qz63_normal.jpeg"/>
    <hyperlink ref="V41" r:id="rId285" display="http://pbs.twimg.com/profile_images/2313018695/yvw9x7dconij1v57qz63_normal.jpeg"/>
    <hyperlink ref="V42" r:id="rId286" display="http://pbs.twimg.com/profile_images/2313018695/yvw9x7dconij1v57qz63_normal.jpeg"/>
    <hyperlink ref="V43" r:id="rId287" display="http://pbs.twimg.com/profile_images/851513005821112322/RMjiTMuM_normal.jpg"/>
    <hyperlink ref="V44" r:id="rId288" display="http://pbs.twimg.com/profile_images/909832780426743808/g1O72ANW_normal.jpg"/>
    <hyperlink ref="V45" r:id="rId289" display="http://pbs.twimg.com/profile_images/1038226889310175232/V-1Rjub0_normal.jpg"/>
    <hyperlink ref="V46" r:id="rId290" display="http://pbs.twimg.com/profile_images/378800000208402079/971fd0d9703355d3536205c699b6a5c2_normal.jpeg"/>
    <hyperlink ref="V47" r:id="rId291" display="http://pbs.twimg.com/profile_images/1161606500214812672/-yH6Otwu_normal.jpg"/>
    <hyperlink ref="V48" r:id="rId292" display="http://pbs.twimg.com/profile_images/901438966511140864/LZrNYMwN_normal.jpg"/>
    <hyperlink ref="V49" r:id="rId293" display="http://pbs.twimg.com/profile_images/757859986341003264/KWPLGvh8_normal.jpg"/>
    <hyperlink ref="V50" r:id="rId294" display="http://pbs.twimg.com/profile_images/757859986341003264/KWPLGvh8_normal.jpg"/>
    <hyperlink ref="V51" r:id="rId295" display="http://pbs.twimg.com/profile_images/2370427839/kaado2sve90u2swc2l4r_normal.jpeg"/>
    <hyperlink ref="V52" r:id="rId296" display="https://pbs.twimg.com/ext_tw_video_thumb/1180017793246388224/pu/img/3db7fT82kyOQIgil.jpg"/>
    <hyperlink ref="V53" r:id="rId297" display="http://pbs.twimg.com/profile_images/2370427839/kaado2sve90u2swc2l4r_normal.jpeg"/>
    <hyperlink ref="V54" r:id="rId298" display="http://pbs.twimg.com/profile_images/1072839243033120768/QEYHJzWW_normal.jpg"/>
    <hyperlink ref="V55" r:id="rId299" display="http://pbs.twimg.com/profile_images/1072839243033120768/QEYHJzWW_normal.jpg"/>
    <hyperlink ref="V56" r:id="rId300" display="http://pbs.twimg.com/profile_images/1072839243033120768/QEYHJzWW_normal.jpg"/>
    <hyperlink ref="V57" r:id="rId301" display="http://pbs.twimg.com/profile_images/1180869574100733952/DVE_AmXF_normal.jpg"/>
    <hyperlink ref="V58" r:id="rId302" display="https://pbs.twimg.com/ext_tw_video_thumb/1174311113133109248/pu/img/stP6OYctydNj7llj.jpg"/>
    <hyperlink ref="V59" r:id="rId303" display="https://pbs.twimg.com/media/EFc81N_VAAEy-yt.jpg"/>
    <hyperlink ref="V60" r:id="rId304" display="https://pbs.twimg.com/media/EF2haLdW4AEeDl4.png"/>
    <hyperlink ref="V61" r:id="rId305" display="https://pbs.twimg.com/media/EF2kmeNU0AA6YOy.png"/>
    <hyperlink ref="V62" r:id="rId306" display="http://pbs.twimg.com/profile_images/1088712855950630912/gfQJUXic_normal.jpg"/>
    <hyperlink ref="V63" r:id="rId307" display="http://pbs.twimg.com/profile_images/1088712855950630912/gfQJUXic_normal.jpg"/>
    <hyperlink ref="V64" r:id="rId308" display="http://pbs.twimg.com/profile_images/1180871930020282369/B1CTqrVr_normal.jpg"/>
    <hyperlink ref="V65" r:id="rId309" display="http://pbs.twimg.com/profile_images/1180871930020282369/B1CTqrVr_normal.jpg"/>
    <hyperlink ref="V66" r:id="rId310" display="https://pbs.twimg.com/media/EGTe7SgU0AA310T.jpg"/>
    <hyperlink ref="V67" r:id="rId311" display="https://pbs.twimg.com/media/EF8Mp5vXYAArrCo.png"/>
    <hyperlink ref="V68" r:id="rId312" display="https://pbs.twimg.com/media/EF8M7YWWwAAP8y1.png"/>
    <hyperlink ref="V69" r:id="rId313" display="https://pbs.twimg.com/media/EF8XQ86W4AE9w53.png"/>
    <hyperlink ref="V70" r:id="rId314" display="https://pbs.twimg.com/media/EF9PkCSXUAES6mD.jpg"/>
    <hyperlink ref="V71" r:id="rId315" display="https://pbs.twimg.com/media/EF9PuNiXYAY8f7Z.jpg"/>
    <hyperlink ref="V72" r:id="rId316" display="https://pbs.twimg.com/media/EF9P3aJW4AITjwD.jpg"/>
    <hyperlink ref="V73" r:id="rId317" display="https://pbs.twimg.com/media/EF9QCktWoAEkawY.jpg"/>
    <hyperlink ref="V74" r:id="rId318" display="https://pbs.twimg.com/media/EF9QLcGW4AAmuI2.jpg"/>
    <hyperlink ref="V75" r:id="rId319" display="https://pbs.twimg.com/media/EGBRteNW4AAWeDv.png"/>
    <hyperlink ref="V76" r:id="rId320" display="https://pbs.twimg.com/media/EGBSPXjXYAAU5wC.png"/>
    <hyperlink ref="V77" r:id="rId321" display="https://pbs.twimg.com/media/EGBSkOqXkAEXkI6.png"/>
    <hyperlink ref="V78" r:id="rId322" display="https://pbs.twimg.com/media/EGBS9xpWoAA4a4M.png"/>
    <hyperlink ref="V79" r:id="rId323" display="https://pbs.twimg.com/media/EGBiCIWWoAAH62a.png"/>
    <hyperlink ref="V80" r:id="rId324" display="https://pbs.twimg.com/media/EGCzFl9X0AYPCTE.jpg"/>
    <hyperlink ref="V81" r:id="rId325" display="https://pbs.twimg.com/media/EGCzQg6W4AAWjyc.jpg"/>
    <hyperlink ref="V82" r:id="rId326" display="https://pbs.twimg.com/media/EGCzcOLWkAIIECH.jpg"/>
    <hyperlink ref="V83" r:id="rId327" display="https://pbs.twimg.com/media/EGGmrzwWsAAnbin.jpg"/>
    <hyperlink ref="V84" r:id="rId328" display="https://pbs.twimg.com/media/EGGmxB5W4AEnaAm.jpg"/>
    <hyperlink ref="V85" r:id="rId329" display="https://pbs.twimg.com/media/EGGm0wyWoAINTHw.jpg"/>
    <hyperlink ref="V86" r:id="rId330" display="https://pbs.twimg.com/media/EGGm5dfXYAAGw8g.jpg"/>
    <hyperlink ref="V87" r:id="rId331" display="https://pbs.twimg.com/media/EGHEMRWWoAEVx1P.jpg"/>
    <hyperlink ref="V88" r:id="rId332" display="https://pbs.twimg.com/media/EGQKu7dW4AIKG0g.png"/>
    <hyperlink ref="V89" r:id="rId333" display="https://pbs.twimg.com/media/EGQnt-XXoAIlnnJ.png"/>
    <hyperlink ref="V90" r:id="rId334" display="https://pbs.twimg.com/media/EGQ9jyBXYAExd49.png"/>
    <hyperlink ref="V91" r:id="rId335" display="https://pbs.twimg.com/media/EGQ9uu1W4AA8bV6.png"/>
    <hyperlink ref="V92" r:id="rId336" display="https://pbs.twimg.com/media/EGR9bYZW4AEFnht.jpg"/>
    <hyperlink ref="V93" r:id="rId337" display="https://pbs.twimg.com/media/EGVa3CiXYAIDYBQ.png"/>
    <hyperlink ref="V94" r:id="rId338" display="https://pbs.twimg.com/media/EGVbBvFX0AEMIX9.png"/>
    <hyperlink ref="V95" r:id="rId339" display="https://pbs.twimg.com/media/EGVbQelXYAEdIF_.png"/>
    <hyperlink ref="V96" r:id="rId340" display="https://pbs.twimg.com/media/EGWDiCEXYAA0kDZ.png"/>
    <hyperlink ref="V97" r:id="rId341" display="https://pbs.twimg.com/media/EGXGVYUWwAI2COl.jpg"/>
    <hyperlink ref="V98" r:id="rId342" display="https://pbs.twimg.com/media/EGXGnM2XkAERqw7.jpg"/>
    <hyperlink ref="V99" r:id="rId343" display="https://pbs.twimg.com/media/EGXHE7iW4AEQQlA.jpg"/>
    <hyperlink ref="V100" r:id="rId344" display="https://pbs.twimg.com/media/EGXHSPiXUAEBsJr.jpg"/>
    <hyperlink ref="V101" r:id="rId345" display="https://pbs.twimg.com/media/EGXHcS0X0AYjqY7.jpg"/>
    <hyperlink ref="V102" r:id="rId346" display="https://pbs.twimg.com/media/EGXHq4wX0AEO83j.jpg"/>
    <hyperlink ref="V103" r:id="rId347" display="https://pbs.twimg.com/media/EFTHc4RW4AAauD9.jpg"/>
    <hyperlink ref="V104" r:id="rId348" display="https://pbs.twimg.com/media/EFTHk5qXYAIx6Ph.jpg"/>
    <hyperlink ref="V105" r:id="rId349" display="https://pbs.twimg.com/media/EFTHqJOX4AAgPqf.jpg"/>
    <hyperlink ref="V106" r:id="rId350" display="https://pbs.twimg.com/media/EFTHurYX4AAw30O.jpg"/>
    <hyperlink ref="V107" r:id="rId351" display="https://pbs.twimg.com/media/EFTHyfLXUAEaU1d.jpg"/>
    <hyperlink ref="V108" r:id="rId352" display="https://pbs.twimg.com/media/EFUMUY9XsAE-xta.jpg"/>
    <hyperlink ref="V109" r:id="rId353" display="https://pbs.twimg.com/media/EFUMa1IXoAIVvne.jpg"/>
    <hyperlink ref="V110" r:id="rId354" display="https://pbs.twimg.com/media/EFUMt7kX4AUAKoz.jpg"/>
    <hyperlink ref="V111" r:id="rId355" display="https://pbs.twimg.com/media/EFUMz6kXkAYE7dW.jpg"/>
    <hyperlink ref="V112" r:id="rId356" display="https://pbs.twimg.com/media/EFUM74tX4AEkzeE.jpg"/>
    <hyperlink ref="V113" r:id="rId357" display="https://pbs.twimg.com/media/EFXmMwPXkAIQ64y.png"/>
    <hyperlink ref="V114" r:id="rId358" display="https://pbs.twimg.com/media/EFXmWIcWkAAev2d.png"/>
    <hyperlink ref="V115" r:id="rId359" display="https://pbs.twimg.com/media/EFXmkYXXoAIrna0.png"/>
    <hyperlink ref="V116" r:id="rId360" display="https://pbs.twimg.com/media/EFYRROWXYAAPVsH.png"/>
    <hyperlink ref="V117" r:id="rId361" display="https://pbs.twimg.com/media/EFYRp1XXYAEoLvp.jpg"/>
    <hyperlink ref="V118" r:id="rId362" display="https://pbs.twimg.com/media/EFZWBpQXYAc70N_.jpg"/>
    <hyperlink ref="V119" r:id="rId363" display="https://pbs.twimg.com/media/EFZWMuQXsAU-4kd.jpg"/>
    <hyperlink ref="V120" r:id="rId364" display="https://pbs.twimg.com/media/EFZWV8zXkAE0Xb1.jpg"/>
    <hyperlink ref="V121" r:id="rId365" display="https://pbs.twimg.com/media/EFZWiLuWsAAlGrZ.jpg"/>
    <hyperlink ref="V122" r:id="rId366" display="https://pbs.twimg.com/media/EFZWqjwXsAAhSHH.jpg"/>
    <hyperlink ref="V123" r:id="rId367" display="https://pbs.twimg.com/media/EFZW3oUX4AA7v37.jpg"/>
    <hyperlink ref="V124" r:id="rId368" display="https://pbs.twimg.com/media/EFZXDffWkAAAP4L.jpg"/>
    <hyperlink ref="V125" r:id="rId369" display="https://pbs.twimg.com/media/EFZXMntXUAEaI71.jpg"/>
    <hyperlink ref="V126" r:id="rId370" display="https://pbs.twimg.com/media/EFdT5paUUAEdNIN.png"/>
    <hyperlink ref="V127" r:id="rId371" display="https://pbs.twimg.com/media/EFednExXoAEh4h5.jpg"/>
    <hyperlink ref="V128" r:id="rId372" display="https://pbs.twimg.com/media/EFedvA_WoAIehxJ.jpg"/>
    <hyperlink ref="V129" r:id="rId373" display="https://pbs.twimg.com/media/EFed4tSWwAAS_me.jpg"/>
    <hyperlink ref="V130" r:id="rId374" display="https://pbs.twimg.com/media/EFed_OhXoAIbFv0.jpg"/>
    <hyperlink ref="V131" r:id="rId375" display="https://pbs.twimg.com/media/EFiyPncWsAA5m_u.jpg"/>
    <hyperlink ref="V132" r:id="rId376" display="https://pbs.twimg.com/media/EFiyaPkWsAIy81q.jpg"/>
    <hyperlink ref="V133" r:id="rId377" display="https://pbs.twimg.com/media/EFiyh8kXkAAYsTl.jpg"/>
    <hyperlink ref="V134" r:id="rId378" display="https://pbs.twimg.com/media/EFiypjBXUAE_pvF.jpg"/>
    <hyperlink ref="V135" r:id="rId379" display="https://pbs.twimg.com/media/EFiyyFcWsAAWVCK.jpg"/>
    <hyperlink ref="V136" r:id="rId380" display="https://pbs.twimg.com/media/EFsK2gPWsAA9Sj9.png"/>
    <hyperlink ref="V137" r:id="rId381" display="https://pbs.twimg.com/media/EFshDcWX0AYlHyX.png"/>
    <hyperlink ref="V138" r:id="rId382" display="https://pbs.twimg.com/media/EFt2BiSXUAEgkL0.jpg"/>
    <hyperlink ref="V139" r:id="rId383" display="https://pbs.twimg.com/media/EFt2PcpXUAIPPAE.jpg"/>
    <hyperlink ref="V140" r:id="rId384" display="https://pbs.twimg.com/media/EFxewIDXYAE_riD.png"/>
    <hyperlink ref="V141" r:id="rId385" display="https://pbs.twimg.com/media/EFxe5vFWsAA2QBe.png"/>
    <hyperlink ref="V142" r:id="rId386" display="https://pbs.twimg.com/media/EFxfC-nWsAUicBd.png"/>
    <hyperlink ref="V143" r:id="rId387" display="https://pbs.twimg.com/media/EFxfMrzWwAEFmn_.png"/>
    <hyperlink ref="V144" r:id="rId388" display="https://pbs.twimg.com/media/EFxfcqnW4AADLTW.png"/>
    <hyperlink ref="V145" r:id="rId389" display="https://pbs.twimg.com/media/EFxfoTXWsAAQ_fR.png"/>
    <hyperlink ref="V146" r:id="rId390" display="https://pbs.twimg.com/media/EFxf5BbX0AA5Usi.png"/>
    <hyperlink ref="V147" r:id="rId391" display="https://pbs.twimg.com/media/EFxf-FvXoAAEsUX.png"/>
    <hyperlink ref="V148" r:id="rId392" display="https://pbs.twimg.com/media/EFxgIO7WoAELnzf.png"/>
    <hyperlink ref="V149" r:id="rId393" display="https://pbs.twimg.com/media/EFyD8GVXYAEsSC9.jpg"/>
    <hyperlink ref="V150" r:id="rId394" display="https://pbs.twimg.com/media/EFyEHGrWoAA9MOw.png"/>
    <hyperlink ref="V151" r:id="rId395" display="https://pbs.twimg.com/media/EFzAIdSXkAIg1zB.jpg"/>
    <hyperlink ref="V152" r:id="rId396" display="https://pbs.twimg.com/media/EFzAXpqW4AANh0w.jpg"/>
    <hyperlink ref="V153" r:id="rId397" display="https://pbs.twimg.com/media/EFzA91eW4AApQCh.jpg"/>
    <hyperlink ref="V154" r:id="rId398" display="https://pbs.twimg.com/media/EFzBLIKW4AE7QOi.jpg"/>
    <hyperlink ref="V155" r:id="rId399" display="https://pbs.twimg.com/media/EFzBVBmWkAAM3Jf.jpg"/>
    <hyperlink ref="V156" r:id="rId400" display="https://pbs.twimg.com/media/EFzBd2aXYAAYCBu.jpg"/>
    <hyperlink ref="V157" r:id="rId401" display="https://pbs.twimg.com/media/EFzBq9RWsAE9BWg.jpg"/>
    <hyperlink ref="V158" r:id="rId402" display="https://pbs.twimg.com/media/EFzBzAQU4AMxMc1.jpg"/>
    <hyperlink ref="V159" r:id="rId403" display="https://pbs.twimg.com/media/EF3M3MSWkAA0OMM.jpg"/>
    <hyperlink ref="V160" r:id="rId404" display="https://pbs.twimg.com/media/EF3M9u_XkAABXtw.jpg"/>
    <hyperlink ref="V161" r:id="rId405" display="https://pbs.twimg.com/media/EF3NYvmWwAUHOnN.jpg"/>
    <hyperlink ref="V162" r:id="rId406" display="https://pbs.twimg.com/media/EF3NnaWWwAAApN3.jpg"/>
    <hyperlink ref="V163" r:id="rId407" display="https://pbs.twimg.com/media/EF3NuM1XYAEReLx.jpg"/>
    <hyperlink ref="V164" r:id="rId408" display="https://pbs.twimg.com/media/EF4L2HIWkAACHUi.jpg"/>
    <hyperlink ref="V165" r:id="rId409" display="https://pbs.twimg.com/media/EF4MCT6XUAEVi5l.jpg"/>
    <hyperlink ref="V166" r:id="rId410" display="https://pbs.twimg.com/media/EF4MMBSWwAEkLTS.jpg"/>
    <hyperlink ref="V167" r:id="rId411" display="https://pbs.twimg.com/media/EF7p88zXkAAdpf-.png"/>
    <hyperlink ref="V168" r:id="rId412" display="https://pbs.twimg.com/media/EF7qTjFXUAAxQgX.png"/>
    <hyperlink ref="V169" r:id="rId413" display="https://pbs.twimg.com/media/EF7qZGgWoAAakoU.png"/>
    <hyperlink ref="V170" r:id="rId414" display="https://pbs.twimg.com/media/EF7qmByXoAA0ZlY.png"/>
    <hyperlink ref="V171" r:id="rId415" display="https://pbs.twimg.com/media/EF7qvYNXoAAfUu0.png"/>
    <hyperlink ref="X3" r:id="rId416" display="https://twitter.com/#!/anitabakian/status/1177146969225121792"/>
    <hyperlink ref="X4" r:id="rId417" display="https://twitter.com/#!/spashazade/status/1177500666295549953"/>
    <hyperlink ref="X5" r:id="rId418" display="https://twitter.com/#!/faridgahramanov/status/1177509700994097152"/>
    <hyperlink ref="X6" r:id="rId419" display="https://twitter.com/#!/elmeddinbehbud/status/1177561503349825536"/>
    <hyperlink ref="X7" r:id="rId420" display="https://twitter.com/#!/newtimes_az/status/1177601628632948737"/>
    <hyperlink ref="X8" r:id="rId421" display="https://twitter.com/#!/hayatskinfo1/status/1177860795985739777"/>
    <hyperlink ref="X9" r:id="rId422" display="https://twitter.com/#!/narenonar/status/717390775802335232"/>
    <hyperlink ref="X10" r:id="rId423" display="https://twitter.com/#!/eminn998/status/1177876194022305792"/>
    <hyperlink ref="X11" r:id="rId424" display="https://twitter.com/#!/micfo35/status/1177937298819813376"/>
    <hyperlink ref="X12" r:id="rId425" display="https://twitter.com/#!/micfo35/status/1177937456349491203"/>
    <hyperlink ref="X13" r:id="rId426" display="https://twitter.com/#!/ukrainik/status/721757876428013569"/>
    <hyperlink ref="X14" r:id="rId427" display="https://twitter.com/#!/ukrainik/status/1178155223057129472"/>
    <hyperlink ref="X15" r:id="rId428" display="https://twitter.com/#!/karvacharmath/status/1179106113523990534"/>
    <hyperlink ref="X16" r:id="rId429" display="https://twitter.com/#!/vmakenas/status/1179106561450528768"/>
    <hyperlink ref="X17" r:id="rId430" display="https://twitter.com/#!/vuqarm/status/1179293032811769861"/>
    <hyperlink ref="X18" r:id="rId431" display="https://twitter.com/#!/azembiran/status/1177509711567998976"/>
    <hyperlink ref="X19" r:id="rId432" display="https://twitter.com/#!/azembiran/status/1179391252938276866"/>
    <hyperlink ref="X20" r:id="rId433" display="https://twitter.com/#!/azembiran/status/1179393153041870848"/>
    <hyperlink ref="X21" r:id="rId434" display="https://twitter.com/#!/azembiran/status/1179393165738024968"/>
    <hyperlink ref="X22" r:id="rId435" display="https://twitter.com/#!/aynurnargis/status/1179414914642907144"/>
    <hyperlink ref="X23" r:id="rId436" display="https://twitter.com/#!/azembkorea/status/1179594227023376384"/>
    <hyperlink ref="X24" r:id="rId437" display="https://twitter.com/#!/mammadli_t/status/1179659517291827200"/>
    <hyperlink ref="X25" r:id="rId438" display="https://twitter.com/#!/mammadli_t/status/1179708402852909056"/>
    <hyperlink ref="X26" r:id="rId439" display="https://twitter.com/#!/leilaenazvision/status/1179654850952515585"/>
    <hyperlink ref="X27" r:id="rId440" display="https://twitter.com/#!/leilaenazvision/status/1179708540946128897"/>
    <hyperlink ref="X28" r:id="rId441" display="https://twitter.com/#!/elmindaaliewa/status/1179708623041302528"/>
    <hyperlink ref="X29" r:id="rId442" display="https://twitter.com/#!/guluzah92/status/1179708627642441729"/>
    <hyperlink ref="X30" r:id="rId443" display="https://twitter.com/#!/currentnews_en/status/1179735751828889606"/>
    <hyperlink ref="X31" r:id="rId444" display="https://twitter.com/#!/nkobserver/status/1179814038487781376"/>
    <hyperlink ref="X32" r:id="rId445" display="https://twitter.com/#!/_saltus/status/1176800442812178433"/>
    <hyperlink ref="X33" r:id="rId446" display="https://twitter.com/#!/_saltus/status/1179831485400047621"/>
    <hyperlink ref="X34" r:id="rId447" display="https://twitter.com/#!/mirzayev1386/status/1179903331604598785"/>
    <hyperlink ref="X35" r:id="rId448" display="https://twitter.com/#!/voicekarabakh/status/1180015209555140608"/>
    <hyperlink ref="X36" r:id="rId449" display="https://twitter.com/#!/elsanagalar/status/1177508903371694080"/>
    <hyperlink ref="X37" r:id="rId450" display="https://twitter.com/#!/elsanagalar/status/1179293967520866304"/>
    <hyperlink ref="X38" r:id="rId451" display="https://twitter.com/#!/elsanagalar/status/1179294133434892288"/>
    <hyperlink ref="X39" r:id="rId452" display="https://twitter.com/#!/elsanagalar/status/1180018330192809984"/>
    <hyperlink ref="X40" r:id="rId453" display="https://twitter.com/#!/nargizxelef/status/1179912172966727686"/>
    <hyperlink ref="X41" r:id="rId454" display="https://twitter.com/#!/nargizxelef/status/1179975290874978304"/>
    <hyperlink ref="X42" r:id="rId455" display="https://twitter.com/#!/nargizxelef/status/1180041218434244609"/>
    <hyperlink ref="X43" r:id="rId456" display="https://twitter.com/#!/azeri_voice/status/1180050960464453632"/>
    <hyperlink ref="X44" r:id="rId457" display="https://twitter.com/#!/azambassadefr/status/1180062592842252288"/>
    <hyperlink ref="X45" r:id="rId458" display="https://twitter.com/#!/frazdialogue/status/1180064354563235840"/>
    <hyperlink ref="X46" r:id="rId459" display="https://twitter.com/#!/azembgermany/status/1180066457763360768"/>
    <hyperlink ref="X47" r:id="rId460" display="https://twitter.com/#!/detoma7o/status/1180071154142388225"/>
    <hyperlink ref="X48" r:id="rId461" display="https://twitter.com/#!/seymur66723636/status/1180071654384422912"/>
    <hyperlink ref="X49" r:id="rId462" display="https://twitter.com/#!/azvisionen/status/1179493324874539009"/>
    <hyperlink ref="X50" r:id="rId463" display="https://twitter.com/#!/azvisionen/status/1179708109486542848"/>
    <hyperlink ref="X51" r:id="rId464" display="https://twitter.com/#!/toptweetsaz/status/1179764333150113793"/>
    <hyperlink ref="X52" r:id="rId465" display="https://twitter.com/#!/voicekarabakh/status/1180017901589422080"/>
    <hyperlink ref="X53" r:id="rId466" display="https://twitter.com/#!/toptweetsaz/status/1180096565362528257"/>
    <hyperlink ref="X54" r:id="rId467" display="https://twitter.com/#!/hnikogh/status/1179805388151169027"/>
    <hyperlink ref="X55" r:id="rId468" display="https://twitter.com/#!/hnikogh/status/1180073629129805824"/>
    <hyperlink ref="X56" r:id="rId469" display="https://twitter.com/#!/hnikogh/status/1180139909157396481"/>
    <hyperlink ref="X57" r:id="rId470" display="https://twitter.com/#!/_aziza_abasova_/status/1180182005511835654"/>
    <hyperlink ref="X58" r:id="rId471" display="https://twitter.com/#!/voicekarabakh/status/1174311346822946816"/>
    <hyperlink ref="X59" r:id="rId472" display="https://twitter.com/#!/voicekarabakh/status/1177476719554383872"/>
    <hyperlink ref="X60" r:id="rId473" display="https://twitter.com/#!/voicekarabakh/status/1179276166227746817"/>
    <hyperlink ref="X61" r:id="rId474" display="https://twitter.com/#!/voicekarabakh/status/1179279670568718336"/>
    <hyperlink ref="X62" r:id="rId475" display="https://twitter.com/#!/voicekarabakh/status/1179285674530410496"/>
    <hyperlink ref="X63" r:id="rId476" display="https://twitter.com/#!/voicekarabakh/status/1179288708241133569"/>
    <hyperlink ref="X64" r:id="rId477" display="https://twitter.com/#!/ahsan_jehangir/status/1178629221721268224"/>
    <hyperlink ref="X65" r:id="rId478" display="https://twitter.com/#!/ahsan_jehangir/status/1180199437261529088"/>
    <hyperlink ref="X66" r:id="rId479" display="https://twitter.com/#!/_hairapetian_i/status/1181314202474078213"/>
    <hyperlink ref="X67" r:id="rId480" display="https://twitter.com/#!/hayatskinfo/status/1179675561091842048"/>
    <hyperlink ref="X68" r:id="rId481" display="https://twitter.com/#!/hayatskinfo/status/1179675858845540352"/>
    <hyperlink ref="X69" r:id="rId482" display="https://twitter.com/#!/hayatskinfo/status/1179687225111597056"/>
    <hyperlink ref="X70" r:id="rId483" display="https://twitter.com/#!/hayatskinfo/status/1179749117674901508"/>
    <hyperlink ref="X71" r:id="rId484" display="https://twitter.com/#!/hayatskinfo/status/1179749289721040898"/>
    <hyperlink ref="X72" r:id="rId485" display="https://twitter.com/#!/hayatskinfo/status/1179749447779209217"/>
    <hyperlink ref="X73" r:id="rId486" display="https://twitter.com/#!/hayatskinfo/status/1179749639710486528"/>
    <hyperlink ref="X74" r:id="rId487" display="https://twitter.com/#!/hayatskinfo/status/1179749789849788417"/>
    <hyperlink ref="X75" r:id="rId488" display="https://twitter.com/#!/hayatskinfo/status/1180032969899151360"/>
    <hyperlink ref="X76" r:id="rId489" display="https://twitter.com/#!/hayatskinfo/status/1180033545907003393"/>
    <hyperlink ref="X77" r:id="rId490" display="https://twitter.com/#!/hayatskinfo/status/1180033902997594117"/>
    <hyperlink ref="X78" r:id="rId491" display="https://twitter.com/#!/hayatskinfo/status/1180034347346337792"/>
    <hyperlink ref="X79" r:id="rId492" display="https://twitter.com/#!/hayatskinfo/status/1180050906596945920"/>
    <hyperlink ref="X80" r:id="rId493" display="https://twitter.com/#!/hayatskinfo/status/1180140016468664325"/>
    <hyperlink ref="X81" r:id="rId494" display="https://twitter.com/#!/hayatskinfo/status/1180140202834190337"/>
    <hyperlink ref="X82" r:id="rId495" display="https://twitter.com/#!/hayatskinfo/status/1180140404815138816"/>
    <hyperlink ref="X83" r:id="rId496" display="https://twitter.com/#!/hayatskinfo/status/1180407856803323904"/>
    <hyperlink ref="X84" r:id="rId497" display="https://twitter.com/#!/hayatskinfo/status/1180407944707559425"/>
    <hyperlink ref="X85" r:id="rId498" display="https://twitter.com/#!/hayatskinfo/status/1180408007211077632"/>
    <hyperlink ref="X86" r:id="rId499" display="https://twitter.com/#!/hayatskinfo/status/1180408088739942400"/>
    <hyperlink ref="X87" r:id="rId500" display="https://twitter.com/#!/hayatskinfo/status/1180440297978896384"/>
    <hyperlink ref="X88" r:id="rId501" display="https://twitter.com/#!/hayatskinfo/status/1181080822532718595"/>
    <hyperlink ref="X89" r:id="rId502" display="https://twitter.com/#!/hayatskinfo/status/1181112692318314497"/>
    <hyperlink ref="X90" r:id="rId503" display="https://twitter.com/#!/hayatskinfo/status/1181136709813243904"/>
    <hyperlink ref="X91" r:id="rId504" display="https://twitter.com/#!/hayatskinfo/status/1181136892080852992"/>
    <hyperlink ref="X92" r:id="rId505" display="https://twitter.com/#!/hayatskinfo/status/1181206916963405825"/>
    <hyperlink ref="X93" r:id="rId506" display="https://twitter.com/#!/hayatskinfo/status/1181450395035619328"/>
    <hyperlink ref="X94" r:id="rId507" display="https://twitter.com/#!/hayatskinfo/status/1181450578519613440"/>
    <hyperlink ref="X95" r:id="rId508" display="https://twitter.com/#!/hayatskinfo/status/1181450831444500482"/>
    <hyperlink ref="X96" r:id="rId509" display="https://twitter.com/#!/hayatskinfo/status/1181495126675349504"/>
    <hyperlink ref="X97" r:id="rId510" display="https://twitter.com/#!/hayatskinfo/status/1181568555000705025"/>
    <hyperlink ref="X98" r:id="rId511" display="https://twitter.com/#!/hayatskinfo/status/1181568859310043138"/>
    <hyperlink ref="X99" r:id="rId512" display="https://twitter.com/#!/hayatskinfo/status/1181569370096619520"/>
    <hyperlink ref="X100" r:id="rId513" display="https://twitter.com/#!/hayatskinfo/status/1181569598753255427"/>
    <hyperlink ref="X101" r:id="rId514" display="https://twitter.com/#!/hayatskinfo/status/1181569772313616389"/>
    <hyperlink ref="X102" r:id="rId515" display="https://twitter.com/#!/hayatskinfo/status/1181570021954338820"/>
    <hyperlink ref="X103" r:id="rId516" display="https://twitter.com/#!/hayatskinfo/status/1176784708774092800"/>
    <hyperlink ref="X104" r:id="rId517" display="https://twitter.com/#!/hayatskinfo/status/1176784846485630978"/>
    <hyperlink ref="X105" r:id="rId518" display="https://twitter.com/#!/hayatskinfo/status/1176784934180179970"/>
    <hyperlink ref="X106" r:id="rId519" display="https://twitter.com/#!/hayatskinfo/status/1176785012609495040"/>
    <hyperlink ref="X107" r:id="rId520" display="https://twitter.com/#!/hayatskinfo/status/1176785079051476992"/>
    <hyperlink ref="X108" r:id="rId521" display="https://twitter.com/#!/hayatskinfo/status/1176860428137324544"/>
    <hyperlink ref="X109" r:id="rId522" display="https://twitter.com/#!/hayatskinfo/status/1176860623998730254"/>
    <hyperlink ref="X110" r:id="rId523" display="https://twitter.com/#!/hayatskinfo/status/1176860866546978816"/>
    <hyperlink ref="X111" r:id="rId524" display="https://twitter.com/#!/hayatskinfo/status/1176860969005441024"/>
    <hyperlink ref="X112" r:id="rId525" display="https://twitter.com/#!/hayatskinfo/status/1176861107023163395"/>
    <hyperlink ref="X113" r:id="rId526" display="https://twitter.com/#!/hayatskinfo/status/1177100006911877120"/>
    <hyperlink ref="X114" r:id="rId527" display="https://twitter.com/#!/hayatskinfo/status/1177100159513223168"/>
    <hyperlink ref="X115" r:id="rId528" display="https://twitter.com/#!/hayatskinfo/status/1177100406327042049"/>
    <hyperlink ref="X116" r:id="rId529" display="https://twitter.com/#!/hayatskinfo/status/1177147374466195456"/>
    <hyperlink ref="X117" r:id="rId530" display="https://twitter.com/#!/hayatskinfo/status/1177147768168734721"/>
    <hyperlink ref="X118" r:id="rId531" display="https://twitter.com/#!/hayatskinfo/status/1177222946768793602"/>
    <hyperlink ref="X119" r:id="rId532" display="https://twitter.com/#!/hayatskinfo/status/1177223134610632705"/>
    <hyperlink ref="X120" r:id="rId533" display="https://twitter.com/#!/hayatskinfo/status/1177223295646785537"/>
    <hyperlink ref="X121" r:id="rId534" display="https://twitter.com/#!/hayatskinfo/status/1177223503348740098"/>
    <hyperlink ref="X122" r:id="rId535" display="https://twitter.com/#!/hayatskinfo/status/1177223646932275200"/>
    <hyperlink ref="X123" r:id="rId536" display="https://twitter.com/#!/hayatskinfo/status/1177223874842439680"/>
    <hyperlink ref="X124" r:id="rId537" display="https://twitter.com/#!/hayatskinfo/status/1177224076164784128"/>
    <hyperlink ref="X125" r:id="rId538" display="https://twitter.com/#!/hayatskinfo/status/1177224232587145216"/>
    <hyperlink ref="X126" r:id="rId539" display="https://twitter.com/#!/hayatskinfo/status/1177502104102916096"/>
    <hyperlink ref="X127" r:id="rId540" display="https://twitter.com/#!/hayatskinfo/status/1177583128753463296"/>
    <hyperlink ref="X128" r:id="rId541" display="https://twitter.com/#!/hayatskinfo/status/1177583263327621121"/>
    <hyperlink ref="X129" r:id="rId542" display="https://twitter.com/#!/hayatskinfo/status/1177583430168657925"/>
    <hyperlink ref="X130" r:id="rId543" display="https://twitter.com/#!/hayatskinfo/status/1177583541955256322"/>
    <hyperlink ref="X131" r:id="rId544" display="https://twitter.com/#!/hayatskinfo/status/1177887290993123328"/>
    <hyperlink ref="X132" r:id="rId545" display="https://twitter.com/#!/hayatskinfo/status/1177887471125831680"/>
    <hyperlink ref="X133" r:id="rId546" display="https://twitter.com/#!/hayatskinfo/status/1177887605624582145"/>
    <hyperlink ref="X134" r:id="rId547" display="https://twitter.com/#!/hayatskinfo/status/1177887734133919746"/>
    <hyperlink ref="X135" r:id="rId548" display="https://twitter.com/#!/hayatskinfo/status/1177887881219776513"/>
    <hyperlink ref="X136" r:id="rId549" display="https://twitter.com/#!/hayatskinfo/status/1178547677451182082"/>
    <hyperlink ref="X137" r:id="rId550" display="https://twitter.com/#!/hayatskinfo/status/1178572089873358849"/>
    <hyperlink ref="X138" r:id="rId551" display="https://twitter.com/#!/hayatskinfo/status/1178665501825863682"/>
    <hyperlink ref="X139" r:id="rId552" display="https://twitter.com/#!/hayatskinfo/status/1178665740385361920"/>
    <hyperlink ref="X140" r:id="rId553" display="https://twitter.com/#!/hayatskinfo/status/1178921403292233728"/>
    <hyperlink ref="X141" r:id="rId554" display="https://twitter.com/#!/hayatskinfo/status/1178921563904761861"/>
    <hyperlink ref="X142" r:id="rId555" display="https://twitter.com/#!/hayatskinfo/status/1178921724550750209"/>
    <hyperlink ref="X143" r:id="rId556" display="https://twitter.com/#!/hayatskinfo/status/1178921893497319424"/>
    <hyperlink ref="X144" r:id="rId557" display="https://twitter.com/#!/hayatskinfo/status/1178922166953402368"/>
    <hyperlink ref="X145" r:id="rId558" display="https://twitter.com/#!/hayatskinfo/status/1178922362642878466"/>
    <hyperlink ref="X146" r:id="rId559" display="https://twitter.com/#!/hayatskinfo/status/1178922651903041537"/>
    <hyperlink ref="X147" r:id="rId560" display="https://twitter.com/#!/hayatskinfo/status/1178922739782078464"/>
    <hyperlink ref="X148" r:id="rId561" display="https://twitter.com/#!/hayatskinfo/status/1178922912021172224"/>
    <hyperlink ref="X149" r:id="rId562" display="https://twitter.com/#!/hayatskinfo/status/1178962323156934656"/>
    <hyperlink ref="X150" r:id="rId563" display="https://twitter.com/#!/hayatskinfo/status/1178962478862143488"/>
    <hyperlink ref="X151" r:id="rId564" display="https://twitter.com/#!/hayatskinfo/status/1179028481147068417"/>
    <hyperlink ref="X152" r:id="rId565" display="https://twitter.com/#!/hayatskinfo/status/1179028722466381826"/>
    <hyperlink ref="X153" r:id="rId566" display="https://twitter.com/#!/hayatskinfo/status/1179029376391888905"/>
    <hyperlink ref="X154" r:id="rId567" display="https://twitter.com/#!/hayatskinfo/status/1179029605476438016"/>
    <hyperlink ref="X155" r:id="rId568" display="https://twitter.com/#!/hayatskinfo/status/1179029778730377217"/>
    <hyperlink ref="X156" r:id="rId569" display="https://twitter.com/#!/hayatskinfo/status/1179029928995676160"/>
    <hyperlink ref="X157" r:id="rId570" display="https://twitter.com/#!/hayatskinfo/status/1179030152237461505"/>
    <hyperlink ref="X158" r:id="rId571" display="https://twitter.com/#!/hayatskinfo/status/1179030291215781889"/>
    <hyperlink ref="X159" r:id="rId572" display="https://twitter.com/#!/hayatskinfo/status/1179323933415415812"/>
    <hyperlink ref="X160" r:id="rId573" display="https://twitter.com/#!/hayatskinfo/status/1179324045239734272"/>
    <hyperlink ref="X161" r:id="rId574" display="https://twitter.com/#!/hayatskinfo/status/1179324631951511552"/>
    <hyperlink ref="X162" r:id="rId575" display="https://twitter.com/#!/hayatskinfo/status/1179324759701688321"/>
    <hyperlink ref="X163" r:id="rId576" display="https://twitter.com/#!/hayatskinfo/status/1179324875900674048"/>
    <hyperlink ref="X164" r:id="rId577" display="https://twitter.com/#!/hayatskinfo/status/1179393185950384128"/>
    <hyperlink ref="X165" r:id="rId578" display="https://twitter.com/#!/hayatskinfo/status/1179393393010585600"/>
    <hyperlink ref="X166" r:id="rId579" display="https://twitter.com/#!/hayatskinfo/status/1179393558605901824"/>
    <hyperlink ref="X167" r:id="rId580" display="https://twitter.com/#!/hayatskinfo/status/1179637402278739968"/>
    <hyperlink ref="X168" r:id="rId581" display="https://twitter.com/#!/hayatskinfo/status/1179637790528720896"/>
    <hyperlink ref="X169" r:id="rId582" display="https://twitter.com/#!/hayatskinfo/status/1179637891049365504"/>
    <hyperlink ref="X170" r:id="rId583" display="https://twitter.com/#!/hayatskinfo/status/1179638104837230593"/>
    <hyperlink ref="X171" r:id="rId584" display="https://twitter.com/#!/hayatskinfo/status/1179638269828616192"/>
    <hyperlink ref="AZ3" r:id="rId585" display="https://api.twitter.com/1.1/geo/id/583bd538eb3129d1.json"/>
  </hyperlinks>
  <printOptions/>
  <pageMargins left="0.7" right="0.7" top="0.75" bottom="0.75" header="0.3" footer="0.3"/>
  <pageSetup horizontalDpi="600" verticalDpi="600" orientation="portrait" r:id="rId589"/>
  <legacyDrawing r:id="rId587"/>
  <tableParts>
    <tablePart r:id="rId58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2104</v>
      </c>
      <c r="B1" s="13" t="s">
        <v>34</v>
      </c>
    </row>
    <row r="2" spans="1:2" ht="15">
      <c r="A2" s="114" t="s">
        <v>236</v>
      </c>
      <c r="B2" s="78">
        <v>562</v>
      </c>
    </row>
    <row r="3" spans="1:2" ht="15">
      <c r="A3" s="114" t="s">
        <v>246</v>
      </c>
      <c r="B3" s="78">
        <v>252</v>
      </c>
    </row>
    <row r="4" spans="1:2" ht="15">
      <c r="A4" s="114" t="s">
        <v>245</v>
      </c>
      <c r="B4" s="78">
        <v>240</v>
      </c>
    </row>
    <row r="5" spans="1:2" ht="15">
      <c r="A5" s="114" t="s">
        <v>256</v>
      </c>
      <c r="B5" s="78">
        <v>70</v>
      </c>
    </row>
    <row r="6" spans="1:2" ht="15">
      <c r="A6" s="114" t="s">
        <v>234</v>
      </c>
      <c r="B6" s="78">
        <v>2</v>
      </c>
    </row>
    <row r="7" spans="1:2" ht="15">
      <c r="A7" s="114" t="s">
        <v>238</v>
      </c>
      <c r="B7" s="78">
        <v>2</v>
      </c>
    </row>
    <row r="8" spans="1:2" ht="15">
      <c r="A8" s="114" t="s">
        <v>251</v>
      </c>
      <c r="B8" s="78">
        <v>2</v>
      </c>
    </row>
    <row r="9" spans="1:2" ht="15">
      <c r="A9" s="114" t="s">
        <v>237</v>
      </c>
      <c r="B9" s="78">
        <v>0</v>
      </c>
    </row>
    <row r="10" spans="1:2" ht="15">
      <c r="A10" s="114" t="s">
        <v>257</v>
      </c>
      <c r="B10" s="78">
        <v>0</v>
      </c>
    </row>
    <row r="11" spans="1:2" ht="15">
      <c r="A11" s="114" t="s">
        <v>260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2106</v>
      </c>
      <c r="B25" t="s">
        <v>2105</v>
      </c>
    </row>
    <row r="26" spans="1:2" ht="15">
      <c r="A26" s="125" t="s">
        <v>2108</v>
      </c>
      <c r="B26" s="3"/>
    </row>
    <row r="27" spans="1:2" ht="15">
      <c r="A27" s="126" t="s">
        <v>2109</v>
      </c>
      <c r="B27" s="3"/>
    </row>
    <row r="28" spans="1:2" ht="15">
      <c r="A28" s="127" t="s">
        <v>2110</v>
      </c>
      <c r="B28" s="3"/>
    </row>
    <row r="29" spans="1:2" ht="15">
      <c r="A29" s="128" t="s">
        <v>2111</v>
      </c>
      <c r="B29" s="3">
        <v>1</v>
      </c>
    </row>
    <row r="30" spans="1:2" ht="15">
      <c r="A30" s="127" t="s">
        <v>2112</v>
      </c>
      <c r="B30" s="3"/>
    </row>
    <row r="31" spans="1:2" ht="15">
      <c r="A31" s="128" t="s">
        <v>2113</v>
      </c>
      <c r="B31" s="3">
        <v>1</v>
      </c>
    </row>
    <row r="32" spans="1:2" ht="15">
      <c r="A32" s="125" t="s">
        <v>1949</v>
      </c>
      <c r="B32" s="3"/>
    </row>
    <row r="33" spans="1:2" ht="15">
      <c r="A33" s="126" t="s">
        <v>2114</v>
      </c>
      <c r="B33" s="3"/>
    </row>
    <row r="34" spans="1:2" ht="15">
      <c r="A34" s="127" t="s">
        <v>2115</v>
      </c>
      <c r="B34" s="3"/>
    </row>
    <row r="35" spans="1:2" ht="15">
      <c r="A35" s="128" t="s">
        <v>2116</v>
      </c>
      <c r="B35" s="3">
        <v>1</v>
      </c>
    </row>
    <row r="36" spans="1:2" ht="15">
      <c r="A36" s="127" t="s">
        <v>2117</v>
      </c>
      <c r="B36" s="3"/>
    </row>
    <row r="37" spans="1:2" ht="15">
      <c r="A37" s="128" t="s">
        <v>2118</v>
      </c>
      <c r="B37" s="3">
        <v>5</v>
      </c>
    </row>
    <row r="38" spans="1:2" ht="15">
      <c r="A38" s="128" t="s">
        <v>2119</v>
      </c>
      <c r="B38" s="3">
        <v>1</v>
      </c>
    </row>
    <row r="39" spans="1:2" ht="15">
      <c r="A39" s="128" t="s">
        <v>2120</v>
      </c>
      <c r="B39" s="3">
        <v>5</v>
      </c>
    </row>
    <row r="40" spans="1:2" ht="15">
      <c r="A40" s="127" t="s">
        <v>2121</v>
      </c>
      <c r="B40" s="3"/>
    </row>
    <row r="41" spans="1:2" ht="15">
      <c r="A41" s="128" t="s">
        <v>2122</v>
      </c>
      <c r="B41" s="3">
        <v>3</v>
      </c>
    </row>
    <row r="42" spans="1:2" ht="15">
      <c r="A42" s="128" t="s">
        <v>2118</v>
      </c>
      <c r="B42" s="3">
        <v>3</v>
      </c>
    </row>
    <row r="43" spans="1:2" ht="15">
      <c r="A43" s="128" t="s">
        <v>2120</v>
      </c>
      <c r="B43" s="3">
        <v>8</v>
      </c>
    </row>
    <row r="44" spans="1:2" ht="15">
      <c r="A44" s="127" t="s">
        <v>2123</v>
      </c>
      <c r="B44" s="3"/>
    </row>
    <row r="45" spans="1:2" ht="15">
      <c r="A45" s="128" t="s">
        <v>2124</v>
      </c>
      <c r="B45" s="3">
        <v>1</v>
      </c>
    </row>
    <row r="46" spans="1:2" ht="15">
      <c r="A46" s="128" t="s">
        <v>2125</v>
      </c>
      <c r="B46" s="3">
        <v>2</v>
      </c>
    </row>
    <row r="47" spans="1:2" ht="15">
      <c r="A47" s="128" t="s">
        <v>2118</v>
      </c>
      <c r="B47" s="3">
        <v>3</v>
      </c>
    </row>
    <row r="48" spans="1:2" ht="15">
      <c r="A48" s="128" t="s">
        <v>2126</v>
      </c>
      <c r="B48" s="3">
        <v>1</v>
      </c>
    </row>
    <row r="49" spans="1:2" ht="15">
      <c r="A49" s="128" t="s">
        <v>2116</v>
      </c>
      <c r="B49" s="3">
        <v>4</v>
      </c>
    </row>
    <row r="50" spans="1:2" ht="15">
      <c r="A50" s="128" t="s">
        <v>2127</v>
      </c>
      <c r="B50" s="3">
        <v>1</v>
      </c>
    </row>
    <row r="51" spans="1:2" ht="15">
      <c r="A51" s="127" t="s">
        <v>2128</v>
      </c>
      <c r="B51" s="3"/>
    </row>
    <row r="52" spans="1:2" ht="15">
      <c r="A52" s="128" t="s">
        <v>2125</v>
      </c>
      <c r="B52" s="3">
        <v>1</v>
      </c>
    </row>
    <row r="53" spans="1:2" ht="15">
      <c r="A53" s="128" t="s">
        <v>2118</v>
      </c>
      <c r="B53" s="3">
        <v>1</v>
      </c>
    </row>
    <row r="54" spans="1:2" ht="15">
      <c r="A54" s="128" t="s">
        <v>2119</v>
      </c>
      <c r="B54" s="3">
        <v>5</v>
      </c>
    </row>
    <row r="55" spans="1:2" ht="15">
      <c r="A55" s="128" t="s">
        <v>2116</v>
      </c>
      <c r="B55" s="3">
        <v>2</v>
      </c>
    </row>
    <row r="56" spans="1:2" ht="15">
      <c r="A56" s="127" t="s">
        <v>2129</v>
      </c>
      <c r="B56" s="3"/>
    </row>
    <row r="57" spans="1:2" ht="15">
      <c r="A57" s="128" t="s">
        <v>2130</v>
      </c>
      <c r="B57" s="3">
        <v>1</v>
      </c>
    </row>
    <row r="58" spans="1:2" ht="15">
      <c r="A58" s="127" t="s">
        <v>2131</v>
      </c>
      <c r="B58" s="3"/>
    </row>
    <row r="59" spans="1:2" ht="15">
      <c r="A59" s="128" t="s">
        <v>2122</v>
      </c>
      <c r="B59" s="3">
        <v>1</v>
      </c>
    </row>
    <row r="60" spans="1:2" ht="15">
      <c r="A60" s="128" t="s">
        <v>2132</v>
      </c>
      <c r="B60" s="3">
        <v>1</v>
      </c>
    </row>
    <row r="61" spans="1:2" ht="15">
      <c r="A61" s="128" t="s">
        <v>2133</v>
      </c>
      <c r="B61" s="3">
        <v>1</v>
      </c>
    </row>
    <row r="62" spans="1:2" ht="15">
      <c r="A62" s="128" t="s">
        <v>2116</v>
      </c>
      <c r="B62" s="3">
        <v>2</v>
      </c>
    </row>
    <row r="63" spans="1:2" ht="15">
      <c r="A63" s="126" t="s">
        <v>2134</v>
      </c>
      <c r="B63" s="3"/>
    </row>
    <row r="64" spans="1:2" ht="15">
      <c r="A64" s="127" t="s">
        <v>2135</v>
      </c>
      <c r="B64" s="3"/>
    </row>
    <row r="65" spans="1:2" ht="15">
      <c r="A65" s="128" t="s">
        <v>2124</v>
      </c>
      <c r="B65" s="3">
        <v>9</v>
      </c>
    </row>
    <row r="66" spans="1:2" ht="15">
      <c r="A66" s="128" t="s">
        <v>2118</v>
      </c>
      <c r="B66" s="3">
        <v>2</v>
      </c>
    </row>
    <row r="67" spans="1:2" ht="15">
      <c r="A67" s="128" t="s">
        <v>2116</v>
      </c>
      <c r="B67" s="3">
        <v>8</v>
      </c>
    </row>
    <row r="68" spans="1:2" ht="15">
      <c r="A68" s="128" t="s">
        <v>2136</v>
      </c>
      <c r="B68" s="3">
        <v>2</v>
      </c>
    </row>
    <row r="69" spans="1:2" ht="15">
      <c r="A69" s="127" t="s">
        <v>2137</v>
      </c>
      <c r="B69" s="3"/>
    </row>
    <row r="70" spans="1:2" ht="15">
      <c r="A70" s="128" t="s">
        <v>2124</v>
      </c>
      <c r="B70" s="3">
        <v>4</v>
      </c>
    </row>
    <row r="71" spans="1:2" ht="15">
      <c r="A71" s="128" t="s">
        <v>2132</v>
      </c>
      <c r="B71" s="3">
        <v>3</v>
      </c>
    </row>
    <row r="72" spans="1:2" ht="15">
      <c r="A72" s="128" t="s">
        <v>2118</v>
      </c>
      <c r="B72" s="3">
        <v>5</v>
      </c>
    </row>
    <row r="73" spans="1:2" ht="15">
      <c r="A73" s="128" t="s">
        <v>2116</v>
      </c>
      <c r="B73" s="3">
        <v>6</v>
      </c>
    </row>
    <row r="74" spans="1:2" ht="15">
      <c r="A74" s="128" t="s">
        <v>2127</v>
      </c>
      <c r="B74" s="3">
        <v>1</v>
      </c>
    </row>
    <row r="75" spans="1:2" ht="15">
      <c r="A75" s="128" t="s">
        <v>2138</v>
      </c>
      <c r="B75" s="3">
        <v>1</v>
      </c>
    </row>
    <row r="76" spans="1:2" ht="15">
      <c r="A76" s="127" t="s">
        <v>2139</v>
      </c>
      <c r="B76" s="3"/>
    </row>
    <row r="77" spans="1:2" ht="15">
      <c r="A77" s="128" t="s">
        <v>2130</v>
      </c>
      <c r="B77" s="3">
        <v>1</v>
      </c>
    </row>
    <row r="78" spans="1:2" ht="15">
      <c r="A78" s="128" t="s">
        <v>2124</v>
      </c>
      <c r="B78" s="3">
        <v>5</v>
      </c>
    </row>
    <row r="79" spans="1:2" ht="15">
      <c r="A79" s="128" t="s">
        <v>2132</v>
      </c>
      <c r="B79" s="3">
        <v>2</v>
      </c>
    </row>
    <row r="80" spans="1:2" ht="15">
      <c r="A80" s="128" t="s">
        <v>2125</v>
      </c>
      <c r="B80" s="3">
        <v>2</v>
      </c>
    </row>
    <row r="81" spans="1:2" ht="15">
      <c r="A81" s="128" t="s">
        <v>2118</v>
      </c>
      <c r="B81" s="3">
        <v>1</v>
      </c>
    </row>
    <row r="82" spans="1:2" ht="15">
      <c r="A82" s="128" t="s">
        <v>2119</v>
      </c>
      <c r="B82" s="3">
        <v>5</v>
      </c>
    </row>
    <row r="83" spans="1:2" ht="15">
      <c r="A83" s="128" t="s">
        <v>2126</v>
      </c>
      <c r="B83" s="3">
        <v>1</v>
      </c>
    </row>
    <row r="84" spans="1:2" ht="15">
      <c r="A84" s="128" t="s">
        <v>2116</v>
      </c>
      <c r="B84" s="3">
        <v>5</v>
      </c>
    </row>
    <row r="85" spans="1:2" ht="15">
      <c r="A85" s="128" t="s">
        <v>2120</v>
      </c>
      <c r="B85" s="3">
        <v>1</v>
      </c>
    </row>
    <row r="86" spans="1:2" ht="15">
      <c r="A86" s="128" t="s">
        <v>2113</v>
      </c>
      <c r="B86" s="3">
        <v>2</v>
      </c>
    </row>
    <row r="87" spans="1:2" ht="15">
      <c r="A87" s="128" t="s">
        <v>2136</v>
      </c>
      <c r="B87" s="3">
        <v>1</v>
      </c>
    </row>
    <row r="88" spans="1:2" ht="15">
      <c r="A88" s="128" t="s">
        <v>2140</v>
      </c>
      <c r="B88" s="3">
        <v>1</v>
      </c>
    </row>
    <row r="89" spans="1:2" ht="15">
      <c r="A89" s="127" t="s">
        <v>2141</v>
      </c>
      <c r="B89" s="3"/>
    </row>
    <row r="90" spans="1:2" ht="15">
      <c r="A90" s="128" t="s">
        <v>2142</v>
      </c>
      <c r="B90" s="3">
        <v>1</v>
      </c>
    </row>
    <row r="91" spans="1:2" ht="15">
      <c r="A91" s="128" t="s">
        <v>2143</v>
      </c>
      <c r="B91" s="3">
        <v>1</v>
      </c>
    </row>
    <row r="92" spans="1:2" ht="15">
      <c r="A92" s="128" t="s">
        <v>2132</v>
      </c>
      <c r="B92" s="3">
        <v>3</v>
      </c>
    </row>
    <row r="93" spans="1:2" ht="15">
      <c r="A93" s="128" t="s">
        <v>2125</v>
      </c>
      <c r="B93" s="3">
        <v>5</v>
      </c>
    </row>
    <row r="94" spans="1:2" ht="15">
      <c r="A94" s="128" t="s">
        <v>2118</v>
      </c>
      <c r="B94" s="3">
        <v>2</v>
      </c>
    </row>
    <row r="95" spans="1:2" ht="15">
      <c r="A95" s="128" t="s">
        <v>2119</v>
      </c>
      <c r="B95" s="3">
        <v>6</v>
      </c>
    </row>
    <row r="96" spans="1:2" ht="15">
      <c r="A96" s="128" t="s">
        <v>2126</v>
      </c>
      <c r="B96" s="3">
        <v>1</v>
      </c>
    </row>
    <row r="97" spans="1:2" ht="15">
      <c r="A97" s="128" t="s">
        <v>2127</v>
      </c>
      <c r="B97" s="3">
        <v>4</v>
      </c>
    </row>
    <row r="98" spans="1:2" ht="15">
      <c r="A98" s="128" t="s">
        <v>2136</v>
      </c>
      <c r="B98" s="3">
        <v>1</v>
      </c>
    </row>
    <row r="99" spans="1:2" ht="15">
      <c r="A99" s="128" t="s">
        <v>2144</v>
      </c>
      <c r="B99" s="3">
        <v>1</v>
      </c>
    </row>
    <row r="100" spans="1:2" ht="15">
      <c r="A100" s="127" t="s">
        <v>2145</v>
      </c>
      <c r="B100" s="3"/>
    </row>
    <row r="101" spans="1:2" ht="15">
      <c r="A101" s="128" t="s">
        <v>2118</v>
      </c>
      <c r="B101" s="3">
        <v>4</v>
      </c>
    </row>
    <row r="102" spans="1:2" ht="15">
      <c r="A102" s="128" t="s">
        <v>2133</v>
      </c>
      <c r="B102" s="3">
        <v>1</v>
      </c>
    </row>
    <row r="103" spans="1:2" ht="15">
      <c r="A103" s="127" t="s">
        <v>2146</v>
      </c>
      <c r="B103" s="3"/>
    </row>
    <row r="104" spans="1:2" ht="15">
      <c r="A104" s="128" t="s">
        <v>2122</v>
      </c>
      <c r="B104" s="3">
        <v>1</v>
      </c>
    </row>
    <row r="105" spans="1:2" ht="15">
      <c r="A105" s="128" t="s">
        <v>2132</v>
      </c>
      <c r="B105" s="3">
        <v>1</v>
      </c>
    </row>
    <row r="106" spans="1:2" ht="15">
      <c r="A106" s="128" t="s">
        <v>2118</v>
      </c>
      <c r="B106" s="3">
        <v>2</v>
      </c>
    </row>
    <row r="107" spans="1:2" ht="15">
      <c r="A107" s="128" t="s">
        <v>2116</v>
      </c>
      <c r="B107" s="3">
        <v>1</v>
      </c>
    </row>
    <row r="108" spans="1:2" ht="15">
      <c r="A108" s="128" t="s">
        <v>2147</v>
      </c>
      <c r="B108" s="3">
        <v>1</v>
      </c>
    </row>
    <row r="109" spans="1:2" ht="15">
      <c r="A109" s="127" t="s">
        <v>2148</v>
      </c>
      <c r="B109" s="3"/>
    </row>
    <row r="110" spans="1:2" ht="15">
      <c r="A110" s="128" t="s">
        <v>2124</v>
      </c>
      <c r="B110" s="3">
        <v>3</v>
      </c>
    </row>
    <row r="111" spans="1:2" ht="15">
      <c r="A111" s="128" t="s">
        <v>2118</v>
      </c>
      <c r="B111" s="3">
        <v>1</v>
      </c>
    </row>
    <row r="112" spans="1:2" ht="15">
      <c r="A112" s="128" t="s">
        <v>2116</v>
      </c>
      <c r="B112" s="3">
        <v>5</v>
      </c>
    </row>
    <row r="113" spans="1:2" ht="15">
      <c r="A113" s="128" t="s">
        <v>2120</v>
      </c>
      <c r="B113" s="3">
        <v>1</v>
      </c>
    </row>
    <row r="114" spans="1:2" ht="15">
      <c r="A114" s="125" t="s">
        <v>2107</v>
      </c>
      <c r="B114" s="3">
        <v>169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1091</v>
      </c>
      <c r="AE2" s="13" t="s">
        <v>1092</v>
      </c>
      <c r="AF2" s="13" t="s">
        <v>1093</v>
      </c>
      <c r="AG2" s="13" t="s">
        <v>1094</v>
      </c>
      <c r="AH2" s="13" t="s">
        <v>1095</v>
      </c>
      <c r="AI2" s="13" t="s">
        <v>1096</v>
      </c>
      <c r="AJ2" s="13" t="s">
        <v>1097</v>
      </c>
      <c r="AK2" s="13" t="s">
        <v>1098</v>
      </c>
      <c r="AL2" s="13" t="s">
        <v>1099</v>
      </c>
      <c r="AM2" s="13" t="s">
        <v>1100</v>
      </c>
      <c r="AN2" s="13" t="s">
        <v>1101</v>
      </c>
      <c r="AO2" s="13" t="s">
        <v>1102</v>
      </c>
      <c r="AP2" s="13" t="s">
        <v>1103</v>
      </c>
      <c r="AQ2" s="13" t="s">
        <v>1104</v>
      </c>
      <c r="AR2" s="13" t="s">
        <v>1105</v>
      </c>
      <c r="AS2" s="13" t="s">
        <v>192</v>
      </c>
      <c r="AT2" s="13" t="s">
        <v>1106</v>
      </c>
      <c r="AU2" s="13" t="s">
        <v>1107</v>
      </c>
      <c r="AV2" s="13" t="s">
        <v>1108</v>
      </c>
      <c r="AW2" s="13" t="s">
        <v>1109</v>
      </c>
      <c r="AX2" s="13" t="s">
        <v>1110</v>
      </c>
      <c r="AY2" s="13" t="s">
        <v>1111</v>
      </c>
      <c r="AZ2" s="13" t="s">
        <v>1476</v>
      </c>
      <c r="BA2" s="115" t="s">
        <v>1787</v>
      </c>
      <c r="BB2" s="115" t="s">
        <v>1793</v>
      </c>
      <c r="BC2" s="115" t="s">
        <v>1794</v>
      </c>
      <c r="BD2" s="115" t="s">
        <v>1796</v>
      </c>
      <c r="BE2" s="115" t="s">
        <v>1797</v>
      </c>
      <c r="BF2" s="115" t="s">
        <v>1808</v>
      </c>
      <c r="BG2" s="115" t="s">
        <v>1815</v>
      </c>
      <c r="BH2" s="115" t="s">
        <v>1839</v>
      </c>
      <c r="BI2" s="115" t="s">
        <v>1852</v>
      </c>
      <c r="BJ2" s="115" t="s">
        <v>1873</v>
      </c>
      <c r="BK2" s="115" t="s">
        <v>2064</v>
      </c>
      <c r="BL2" s="115" t="s">
        <v>2065</v>
      </c>
      <c r="BM2" s="115" t="s">
        <v>2066</v>
      </c>
      <c r="BN2" s="115" t="s">
        <v>2067</v>
      </c>
      <c r="BO2" s="115" t="s">
        <v>2068</v>
      </c>
      <c r="BP2" s="115" t="s">
        <v>2069</v>
      </c>
      <c r="BQ2" s="115" t="s">
        <v>2070</v>
      </c>
      <c r="BR2" s="115" t="s">
        <v>2071</v>
      </c>
      <c r="BS2" s="115" t="s">
        <v>2073</v>
      </c>
      <c r="BT2" s="3"/>
      <c r="BU2" s="3"/>
    </row>
    <row r="3" spans="1:73" ht="15" customHeight="1">
      <c r="A3" s="64" t="s">
        <v>212</v>
      </c>
      <c r="B3" s="65"/>
      <c r="C3" s="65" t="s">
        <v>64</v>
      </c>
      <c r="D3" s="66">
        <v>186.4888012538551</v>
      </c>
      <c r="E3" s="68"/>
      <c r="F3" s="100" t="s">
        <v>694</v>
      </c>
      <c r="G3" s="65"/>
      <c r="H3" s="69" t="s">
        <v>212</v>
      </c>
      <c r="I3" s="70"/>
      <c r="J3" s="70"/>
      <c r="K3" s="69" t="s">
        <v>1370</v>
      </c>
      <c r="L3" s="73">
        <v>1</v>
      </c>
      <c r="M3" s="74">
        <v>5801.888671875</v>
      </c>
      <c r="N3" s="74">
        <v>7222.80712890625</v>
      </c>
      <c r="O3" s="75"/>
      <c r="P3" s="76"/>
      <c r="Q3" s="76"/>
      <c r="R3" s="48"/>
      <c r="S3" s="48">
        <v>1</v>
      </c>
      <c r="T3" s="48">
        <v>1</v>
      </c>
      <c r="U3" s="49">
        <v>0</v>
      </c>
      <c r="V3" s="49">
        <v>0</v>
      </c>
      <c r="W3" s="49">
        <v>0</v>
      </c>
      <c r="X3" s="49">
        <v>0.999989</v>
      </c>
      <c r="Y3" s="49">
        <v>0</v>
      </c>
      <c r="Z3" s="49" t="s">
        <v>1479</v>
      </c>
      <c r="AA3" s="71">
        <v>3</v>
      </c>
      <c r="AB3" s="71"/>
      <c r="AC3" s="72"/>
      <c r="AD3" s="78" t="s">
        <v>1112</v>
      </c>
      <c r="AE3" s="78">
        <v>596</v>
      </c>
      <c r="AF3" s="78">
        <v>581</v>
      </c>
      <c r="AG3" s="78">
        <v>2719</v>
      </c>
      <c r="AH3" s="78">
        <v>2843</v>
      </c>
      <c r="AI3" s="78"/>
      <c r="AJ3" s="78" t="s">
        <v>1161</v>
      </c>
      <c r="AK3" s="78" t="s">
        <v>1200</v>
      </c>
      <c r="AL3" s="82" t="s">
        <v>1222</v>
      </c>
      <c r="AM3" s="78"/>
      <c r="AN3" s="80">
        <v>40333.41359953704</v>
      </c>
      <c r="AO3" s="82" t="s">
        <v>1252</v>
      </c>
      <c r="AP3" s="78" t="b">
        <v>0</v>
      </c>
      <c r="AQ3" s="78" t="b">
        <v>0</v>
      </c>
      <c r="AR3" s="78" t="b">
        <v>1</v>
      </c>
      <c r="AS3" s="78"/>
      <c r="AT3" s="78">
        <v>10</v>
      </c>
      <c r="AU3" s="82" t="s">
        <v>1294</v>
      </c>
      <c r="AV3" s="78" t="b">
        <v>0</v>
      </c>
      <c r="AW3" s="78" t="s">
        <v>1320</v>
      </c>
      <c r="AX3" s="82" t="s">
        <v>1321</v>
      </c>
      <c r="AY3" s="78" t="s">
        <v>66</v>
      </c>
      <c r="AZ3" s="78" t="str">
        <f>REPLACE(INDEX(GroupVertices[Group],MATCH(Vertices[[#This Row],[Vertex]],GroupVertices[Vertex],0)),1,1,"")</f>
        <v>3</v>
      </c>
      <c r="BA3" s="48" t="s">
        <v>410</v>
      </c>
      <c r="BB3" s="48" t="s">
        <v>410</v>
      </c>
      <c r="BC3" s="48" t="s">
        <v>527</v>
      </c>
      <c r="BD3" s="48" t="s">
        <v>527</v>
      </c>
      <c r="BE3" s="48" t="s">
        <v>535</v>
      </c>
      <c r="BF3" s="48" t="s">
        <v>535</v>
      </c>
      <c r="BG3" s="116" t="s">
        <v>1816</v>
      </c>
      <c r="BH3" s="116" t="s">
        <v>1816</v>
      </c>
      <c r="BI3" s="116" t="s">
        <v>1853</v>
      </c>
      <c r="BJ3" s="116" t="s">
        <v>1853</v>
      </c>
      <c r="BK3" s="116">
        <v>1</v>
      </c>
      <c r="BL3" s="120">
        <v>16.666666666666668</v>
      </c>
      <c r="BM3" s="116">
        <v>0</v>
      </c>
      <c r="BN3" s="120">
        <v>0</v>
      </c>
      <c r="BO3" s="116">
        <v>0</v>
      </c>
      <c r="BP3" s="120">
        <v>0</v>
      </c>
      <c r="BQ3" s="116">
        <v>5</v>
      </c>
      <c r="BR3" s="120">
        <v>83.33333333333333</v>
      </c>
      <c r="BS3" s="116">
        <v>6</v>
      </c>
      <c r="BT3" s="3"/>
      <c r="BU3" s="3"/>
    </row>
    <row r="4" spans="1:76" ht="15">
      <c r="A4" s="64" t="s">
        <v>213</v>
      </c>
      <c r="B4" s="65"/>
      <c r="C4" s="65" t="s">
        <v>64</v>
      </c>
      <c r="D4" s="66">
        <v>162.55078618737045</v>
      </c>
      <c r="E4" s="68"/>
      <c r="F4" s="100" t="s">
        <v>1302</v>
      </c>
      <c r="G4" s="65"/>
      <c r="H4" s="69" t="s">
        <v>213</v>
      </c>
      <c r="I4" s="70"/>
      <c r="J4" s="70"/>
      <c r="K4" s="69" t="s">
        <v>1371</v>
      </c>
      <c r="L4" s="73">
        <v>1</v>
      </c>
      <c r="M4" s="74">
        <v>6603.19482421875</v>
      </c>
      <c r="N4" s="74">
        <v>7222.80712890625</v>
      </c>
      <c r="O4" s="75"/>
      <c r="P4" s="76"/>
      <c r="Q4" s="76"/>
      <c r="R4" s="86"/>
      <c r="S4" s="48">
        <v>1</v>
      </c>
      <c r="T4" s="48">
        <v>1</v>
      </c>
      <c r="U4" s="49">
        <v>0</v>
      </c>
      <c r="V4" s="49">
        <v>0</v>
      </c>
      <c r="W4" s="49">
        <v>0</v>
      </c>
      <c r="X4" s="49">
        <v>0.999989</v>
      </c>
      <c r="Y4" s="49">
        <v>0</v>
      </c>
      <c r="Z4" s="49" t="s">
        <v>1479</v>
      </c>
      <c r="AA4" s="71">
        <v>4</v>
      </c>
      <c r="AB4" s="71"/>
      <c r="AC4" s="72"/>
      <c r="AD4" s="78" t="s">
        <v>1113</v>
      </c>
      <c r="AE4" s="78">
        <v>46</v>
      </c>
      <c r="AF4" s="78">
        <v>16</v>
      </c>
      <c r="AG4" s="78">
        <v>10</v>
      </c>
      <c r="AH4" s="78">
        <v>2</v>
      </c>
      <c r="AI4" s="78"/>
      <c r="AJ4" s="78" t="s">
        <v>1162</v>
      </c>
      <c r="AK4" s="78"/>
      <c r="AL4" s="78"/>
      <c r="AM4" s="78"/>
      <c r="AN4" s="80">
        <v>43711.26125</v>
      </c>
      <c r="AO4" s="82" t="s">
        <v>1253</v>
      </c>
      <c r="AP4" s="78" t="b">
        <v>1</v>
      </c>
      <c r="AQ4" s="78" t="b">
        <v>0</v>
      </c>
      <c r="AR4" s="78" t="b">
        <v>0</v>
      </c>
      <c r="AS4" s="78"/>
      <c r="AT4" s="78">
        <v>0</v>
      </c>
      <c r="AU4" s="78"/>
      <c r="AV4" s="78" t="b">
        <v>0</v>
      </c>
      <c r="AW4" s="78" t="s">
        <v>1320</v>
      </c>
      <c r="AX4" s="82" t="s">
        <v>1322</v>
      </c>
      <c r="AY4" s="78" t="s">
        <v>66</v>
      </c>
      <c r="AZ4" s="78" t="str">
        <f>REPLACE(INDEX(GroupVertices[Group],MATCH(Vertices[[#This Row],[Vertex]],GroupVertices[Vertex],0)),1,1,"")</f>
        <v>3</v>
      </c>
      <c r="BA4" s="48"/>
      <c r="BB4" s="48"/>
      <c r="BC4" s="48"/>
      <c r="BD4" s="48"/>
      <c r="BE4" s="48" t="s">
        <v>1798</v>
      </c>
      <c r="BF4" s="48" t="s">
        <v>1798</v>
      </c>
      <c r="BG4" s="116" t="s">
        <v>1817</v>
      </c>
      <c r="BH4" s="116" t="s">
        <v>1817</v>
      </c>
      <c r="BI4" s="116" t="s">
        <v>1854</v>
      </c>
      <c r="BJ4" s="116" t="s">
        <v>1854</v>
      </c>
      <c r="BK4" s="116">
        <v>0</v>
      </c>
      <c r="BL4" s="120">
        <v>0</v>
      </c>
      <c r="BM4" s="116">
        <v>0</v>
      </c>
      <c r="BN4" s="120">
        <v>0</v>
      </c>
      <c r="BO4" s="116">
        <v>0</v>
      </c>
      <c r="BP4" s="120">
        <v>0</v>
      </c>
      <c r="BQ4" s="116">
        <v>23</v>
      </c>
      <c r="BR4" s="120">
        <v>100</v>
      </c>
      <c r="BS4" s="116">
        <v>23</v>
      </c>
      <c r="BT4" s="2"/>
      <c r="BU4" s="3"/>
      <c r="BV4" s="3"/>
      <c r="BW4" s="3"/>
      <c r="BX4" s="3"/>
    </row>
    <row r="5" spans="1:76" ht="15">
      <c r="A5" s="64" t="s">
        <v>214</v>
      </c>
      <c r="B5" s="65"/>
      <c r="C5" s="65" t="s">
        <v>64</v>
      </c>
      <c r="D5" s="66">
        <v>180.13357601496537</v>
      </c>
      <c r="E5" s="68"/>
      <c r="F5" s="100" t="s">
        <v>695</v>
      </c>
      <c r="G5" s="65"/>
      <c r="H5" s="69" t="s">
        <v>214</v>
      </c>
      <c r="I5" s="70"/>
      <c r="J5" s="70"/>
      <c r="K5" s="69" t="s">
        <v>1372</v>
      </c>
      <c r="L5" s="73">
        <v>1</v>
      </c>
      <c r="M5" s="74">
        <v>2645.19775390625</v>
      </c>
      <c r="N5" s="74">
        <v>9601.86328125</v>
      </c>
      <c r="O5" s="75"/>
      <c r="P5" s="76"/>
      <c r="Q5" s="76"/>
      <c r="R5" s="86"/>
      <c r="S5" s="48">
        <v>0</v>
      </c>
      <c r="T5" s="48">
        <v>1</v>
      </c>
      <c r="U5" s="49">
        <v>0</v>
      </c>
      <c r="V5" s="49">
        <v>0.015625</v>
      </c>
      <c r="W5" s="49">
        <v>0.028924</v>
      </c>
      <c r="X5" s="49">
        <v>0.448366</v>
      </c>
      <c r="Y5" s="49">
        <v>0</v>
      </c>
      <c r="Z5" s="49">
        <v>0</v>
      </c>
      <c r="AA5" s="71">
        <v>5</v>
      </c>
      <c r="AB5" s="71"/>
      <c r="AC5" s="72"/>
      <c r="AD5" s="78" t="s">
        <v>1114</v>
      </c>
      <c r="AE5" s="78">
        <v>797</v>
      </c>
      <c r="AF5" s="78">
        <v>431</v>
      </c>
      <c r="AG5" s="78">
        <v>230</v>
      </c>
      <c r="AH5" s="78">
        <v>1720</v>
      </c>
      <c r="AI5" s="78"/>
      <c r="AJ5" s="78" t="s">
        <v>1163</v>
      </c>
      <c r="AK5" s="78" t="s">
        <v>1201</v>
      </c>
      <c r="AL5" s="82" t="s">
        <v>1223</v>
      </c>
      <c r="AM5" s="78"/>
      <c r="AN5" s="80">
        <v>43630.393842592595</v>
      </c>
      <c r="AO5" s="82" t="s">
        <v>1254</v>
      </c>
      <c r="AP5" s="78" t="b">
        <v>1</v>
      </c>
      <c r="AQ5" s="78" t="b">
        <v>0</v>
      </c>
      <c r="AR5" s="78" t="b">
        <v>0</v>
      </c>
      <c r="AS5" s="78"/>
      <c r="AT5" s="78">
        <v>0</v>
      </c>
      <c r="AU5" s="78"/>
      <c r="AV5" s="78" t="b">
        <v>0</v>
      </c>
      <c r="AW5" s="78" t="s">
        <v>1320</v>
      </c>
      <c r="AX5" s="82" t="s">
        <v>1323</v>
      </c>
      <c r="AY5" s="78" t="s">
        <v>66</v>
      </c>
      <c r="AZ5" s="78" t="str">
        <f>REPLACE(INDEX(GroupVertices[Group],MATCH(Vertices[[#This Row],[Vertex]],GroupVertices[Vertex],0)),1,1,"")</f>
        <v>1</v>
      </c>
      <c r="BA5" s="48"/>
      <c r="BB5" s="48"/>
      <c r="BC5" s="48"/>
      <c r="BD5" s="48"/>
      <c r="BE5" s="48" t="s">
        <v>537</v>
      </c>
      <c r="BF5" s="48" t="s">
        <v>537</v>
      </c>
      <c r="BG5" s="116" t="s">
        <v>1818</v>
      </c>
      <c r="BH5" s="116" t="s">
        <v>1818</v>
      </c>
      <c r="BI5" s="116" t="s">
        <v>1855</v>
      </c>
      <c r="BJ5" s="116" t="s">
        <v>1855</v>
      </c>
      <c r="BK5" s="116">
        <v>0</v>
      </c>
      <c r="BL5" s="120">
        <v>0</v>
      </c>
      <c r="BM5" s="116">
        <v>0</v>
      </c>
      <c r="BN5" s="120">
        <v>0</v>
      </c>
      <c r="BO5" s="116">
        <v>0</v>
      </c>
      <c r="BP5" s="120">
        <v>0</v>
      </c>
      <c r="BQ5" s="116">
        <v>19</v>
      </c>
      <c r="BR5" s="120">
        <v>100</v>
      </c>
      <c r="BS5" s="116">
        <v>19</v>
      </c>
      <c r="BT5" s="2"/>
      <c r="BU5" s="3"/>
      <c r="BV5" s="3"/>
      <c r="BW5" s="3"/>
      <c r="BX5" s="3"/>
    </row>
    <row r="6" spans="1:76" ht="15">
      <c r="A6" s="64" t="s">
        <v>236</v>
      </c>
      <c r="B6" s="65"/>
      <c r="C6" s="65" t="s">
        <v>64</v>
      </c>
      <c r="D6" s="66">
        <v>224.83199352848982</v>
      </c>
      <c r="E6" s="68"/>
      <c r="F6" s="100" t="s">
        <v>711</v>
      </c>
      <c r="G6" s="65"/>
      <c r="H6" s="69" t="s">
        <v>236</v>
      </c>
      <c r="I6" s="70"/>
      <c r="J6" s="70"/>
      <c r="K6" s="69" t="s">
        <v>1373</v>
      </c>
      <c r="L6" s="73">
        <v>9999</v>
      </c>
      <c r="M6" s="74">
        <v>2248.425537109375</v>
      </c>
      <c r="N6" s="74">
        <v>6829.08447265625</v>
      </c>
      <c r="O6" s="75"/>
      <c r="P6" s="76"/>
      <c r="Q6" s="76"/>
      <c r="R6" s="86"/>
      <c r="S6" s="48">
        <v>19</v>
      </c>
      <c r="T6" s="48">
        <v>4</v>
      </c>
      <c r="U6" s="49">
        <v>562</v>
      </c>
      <c r="V6" s="49">
        <v>0.026316</v>
      </c>
      <c r="W6" s="49">
        <v>0.168185</v>
      </c>
      <c r="X6" s="49">
        <v>7.722442</v>
      </c>
      <c r="Y6" s="49">
        <v>0.01904761904761905</v>
      </c>
      <c r="Z6" s="49">
        <v>0</v>
      </c>
      <c r="AA6" s="71">
        <v>6</v>
      </c>
      <c r="AB6" s="71"/>
      <c r="AC6" s="72"/>
      <c r="AD6" s="78" t="s">
        <v>1115</v>
      </c>
      <c r="AE6" s="78">
        <v>677</v>
      </c>
      <c r="AF6" s="78">
        <v>1486</v>
      </c>
      <c r="AG6" s="78">
        <v>3231</v>
      </c>
      <c r="AH6" s="78">
        <v>2357</v>
      </c>
      <c r="AI6" s="78"/>
      <c r="AJ6" s="78" t="s">
        <v>1164</v>
      </c>
      <c r="AK6" s="78" t="s">
        <v>1202</v>
      </c>
      <c r="AL6" s="82" t="s">
        <v>1224</v>
      </c>
      <c r="AM6" s="78"/>
      <c r="AN6" s="80">
        <v>42202.82114583333</v>
      </c>
      <c r="AO6" s="82" t="s">
        <v>1255</v>
      </c>
      <c r="AP6" s="78" t="b">
        <v>1</v>
      </c>
      <c r="AQ6" s="78" t="b">
        <v>0</v>
      </c>
      <c r="AR6" s="78" t="b">
        <v>1</v>
      </c>
      <c r="AS6" s="78"/>
      <c r="AT6" s="78">
        <v>18</v>
      </c>
      <c r="AU6" s="82" t="s">
        <v>1295</v>
      </c>
      <c r="AV6" s="78" t="b">
        <v>0</v>
      </c>
      <c r="AW6" s="78" t="s">
        <v>1320</v>
      </c>
      <c r="AX6" s="82" t="s">
        <v>1324</v>
      </c>
      <c r="AY6" s="78" t="s">
        <v>66</v>
      </c>
      <c r="AZ6" s="78" t="str">
        <f>REPLACE(INDEX(GroupVertices[Group],MATCH(Vertices[[#This Row],[Vertex]],GroupVertices[Vertex],0)),1,1,"")</f>
        <v>1</v>
      </c>
      <c r="BA6" s="48" t="s">
        <v>1788</v>
      </c>
      <c r="BB6" s="48" t="s">
        <v>1788</v>
      </c>
      <c r="BC6" s="48" t="s">
        <v>532</v>
      </c>
      <c r="BD6" s="48" t="s">
        <v>532</v>
      </c>
      <c r="BE6" s="48" t="s">
        <v>1799</v>
      </c>
      <c r="BF6" s="48" t="s">
        <v>1809</v>
      </c>
      <c r="BG6" s="116" t="s">
        <v>1819</v>
      </c>
      <c r="BH6" s="116" t="s">
        <v>1840</v>
      </c>
      <c r="BI6" s="116" t="s">
        <v>1856</v>
      </c>
      <c r="BJ6" s="116" t="s">
        <v>1874</v>
      </c>
      <c r="BK6" s="116">
        <v>4</v>
      </c>
      <c r="BL6" s="120">
        <v>2.094240837696335</v>
      </c>
      <c r="BM6" s="116">
        <v>4</v>
      </c>
      <c r="BN6" s="120">
        <v>2.094240837696335</v>
      </c>
      <c r="BO6" s="116">
        <v>0</v>
      </c>
      <c r="BP6" s="120">
        <v>0</v>
      </c>
      <c r="BQ6" s="116">
        <v>183</v>
      </c>
      <c r="BR6" s="120">
        <v>95.81151832460733</v>
      </c>
      <c r="BS6" s="116">
        <v>191</v>
      </c>
      <c r="BT6" s="2"/>
      <c r="BU6" s="3"/>
      <c r="BV6" s="3"/>
      <c r="BW6" s="3"/>
      <c r="BX6" s="3"/>
    </row>
    <row r="7" spans="1:76" ht="15">
      <c r="A7" s="64" t="s">
        <v>215</v>
      </c>
      <c r="B7" s="65"/>
      <c r="C7" s="65" t="s">
        <v>64</v>
      </c>
      <c r="D7" s="66">
        <v>194.28454421355983</v>
      </c>
      <c r="E7" s="68"/>
      <c r="F7" s="100" t="s">
        <v>696</v>
      </c>
      <c r="G7" s="65"/>
      <c r="H7" s="69" t="s">
        <v>215</v>
      </c>
      <c r="I7" s="70"/>
      <c r="J7" s="70"/>
      <c r="K7" s="69" t="s">
        <v>1374</v>
      </c>
      <c r="L7" s="73">
        <v>1</v>
      </c>
      <c r="M7" s="74">
        <v>4082.105224609375</v>
      </c>
      <c r="N7" s="74">
        <v>8575.0498046875</v>
      </c>
      <c r="O7" s="75"/>
      <c r="P7" s="76"/>
      <c r="Q7" s="76"/>
      <c r="R7" s="86"/>
      <c r="S7" s="48">
        <v>0</v>
      </c>
      <c r="T7" s="48">
        <v>1</v>
      </c>
      <c r="U7" s="49">
        <v>0</v>
      </c>
      <c r="V7" s="49">
        <v>0.015625</v>
      </c>
      <c r="W7" s="49">
        <v>0.028924</v>
      </c>
      <c r="X7" s="49">
        <v>0.448366</v>
      </c>
      <c r="Y7" s="49">
        <v>0</v>
      </c>
      <c r="Z7" s="49">
        <v>0</v>
      </c>
      <c r="AA7" s="71">
        <v>7</v>
      </c>
      <c r="AB7" s="71"/>
      <c r="AC7" s="72"/>
      <c r="AD7" s="78" t="s">
        <v>1116</v>
      </c>
      <c r="AE7" s="78">
        <v>139</v>
      </c>
      <c r="AF7" s="78">
        <v>765</v>
      </c>
      <c r="AG7" s="78">
        <v>4756</v>
      </c>
      <c r="AH7" s="78">
        <v>8929</v>
      </c>
      <c r="AI7" s="78"/>
      <c r="AJ7" s="78" t="s">
        <v>1165</v>
      </c>
      <c r="AK7" s="78"/>
      <c r="AL7" s="82" t="s">
        <v>1225</v>
      </c>
      <c r="AM7" s="78"/>
      <c r="AN7" s="80">
        <v>41814.47861111111</v>
      </c>
      <c r="AO7" s="78"/>
      <c r="AP7" s="78" t="b">
        <v>1</v>
      </c>
      <c r="AQ7" s="78" t="b">
        <v>0</v>
      </c>
      <c r="AR7" s="78" t="b">
        <v>0</v>
      </c>
      <c r="AS7" s="78"/>
      <c r="AT7" s="78">
        <v>2</v>
      </c>
      <c r="AU7" s="82" t="s">
        <v>1295</v>
      </c>
      <c r="AV7" s="78" t="b">
        <v>0</v>
      </c>
      <c r="AW7" s="78" t="s">
        <v>1320</v>
      </c>
      <c r="AX7" s="82" t="s">
        <v>1325</v>
      </c>
      <c r="AY7" s="78" t="s">
        <v>66</v>
      </c>
      <c r="AZ7" s="78" t="str">
        <f>REPLACE(INDEX(GroupVertices[Group],MATCH(Vertices[[#This Row],[Vertex]],GroupVertices[Vertex],0)),1,1,"")</f>
        <v>1</v>
      </c>
      <c r="BA7" s="48"/>
      <c r="BB7" s="48"/>
      <c r="BC7" s="48"/>
      <c r="BD7" s="48"/>
      <c r="BE7" s="48" t="s">
        <v>537</v>
      </c>
      <c r="BF7" s="48" t="s">
        <v>537</v>
      </c>
      <c r="BG7" s="116" t="s">
        <v>1818</v>
      </c>
      <c r="BH7" s="116" t="s">
        <v>1818</v>
      </c>
      <c r="BI7" s="116" t="s">
        <v>1855</v>
      </c>
      <c r="BJ7" s="116" t="s">
        <v>1855</v>
      </c>
      <c r="BK7" s="116">
        <v>0</v>
      </c>
      <c r="BL7" s="120">
        <v>0</v>
      </c>
      <c r="BM7" s="116">
        <v>0</v>
      </c>
      <c r="BN7" s="120">
        <v>0</v>
      </c>
      <c r="BO7" s="116">
        <v>0</v>
      </c>
      <c r="BP7" s="120">
        <v>0</v>
      </c>
      <c r="BQ7" s="116">
        <v>19</v>
      </c>
      <c r="BR7" s="120">
        <v>100</v>
      </c>
      <c r="BS7" s="116">
        <v>19</v>
      </c>
      <c r="BT7" s="2"/>
      <c r="BU7" s="3"/>
      <c r="BV7" s="3"/>
      <c r="BW7" s="3"/>
      <c r="BX7" s="3"/>
    </row>
    <row r="8" spans="1:76" ht="15">
      <c r="A8" s="64" t="s">
        <v>216</v>
      </c>
      <c r="B8" s="65"/>
      <c r="C8" s="65" t="s">
        <v>64</v>
      </c>
      <c r="D8" s="66">
        <v>203.26659588452398</v>
      </c>
      <c r="E8" s="68"/>
      <c r="F8" s="100" t="s">
        <v>697</v>
      </c>
      <c r="G8" s="65"/>
      <c r="H8" s="69" t="s">
        <v>216</v>
      </c>
      <c r="I8" s="70"/>
      <c r="J8" s="70"/>
      <c r="K8" s="69" t="s">
        <v>1375</v>
      </c>
      <c r="L8" s="73">
        <v>1</v>
      </c>
      <c r="M8" s="74">
        <v>2895.12890625</v>
      </c>
      <c r="N8" s="74">
        <v>8127.28466796875</v>
      </c>
      <c r="O8" s="75"/>
      <c r="P8" s="76"/>
      <c r="Q8" s="76"/>
      <c r="R8" s="86"/>
      <c r="S8" s="48">
        <v>0</v>
      </c>
      <c r="T8" s="48">
        <v>1</v>
      </c>
      <c r="U8" s="49">
        <v>0</v>
      </c>
      <c r="V8" s="49">
        <v>0.015625</v>
      </c>
      <c r="W8" s="49">
        <v>0.028924</v>
      </c>
      <c r="X8" s="49">
        <v>0.448366</v>
      </c>
      <c r="Y8" s="49">
        <v>0</v>
      </c>
      <c r="Z8" s="49">
        <v>0</v>
      </c>
      <c r="AA8" s="71">
        <v>8</v>
      </c>
      <c r="AB8" s="71"/>
      <c r="AC8" s="72"/>
      <c r="AD8" s="78" t="s">
        <v>1117</v>
      </c>
      <c r="AE8" s="78">
        <v>649</v>
      </c>
      <c r="AF8" s="78">
        <v>977</v>
      </c>
      <c r="AG8" s="78">
        <v>3127</v>
      </c>
      <c r="AH8" s="78">
        <v>41</v>
      </c>
      <c r="AI8" s="78"/>
      <c r="AJ8" s="78" t="s">
        <v>1166</v>
      </c>
      <c r="AK8" s="78"/>
      <c r="AL8" s="82" t="s">
        <v>1226</v>
      </c>
      <c r="AM8" s="78"/>
      <c r="AN8" s="80">
        <v>41164.47017361111</v>
      </c>
      <c r="AO8" s="82" t="s">
        <v>1256</v>
      </c>
      <c r="AP8" s="78" t="b">
        <v>1</v>
      </c>
      <c r="AQ8" s="78" t="b">
        <v>0</v>
      </c>
      <c r="AR8" s="78" t="b">
        <v>0</v>
      </c>
      <c r="AS8" s="78"/>
      <c r="AT8" s="78">
        <v>12</v>
      </c>
      <c r="AU8" s="82" t="s">
        <v>1295</v>
      </c>
      <c r="AV8" s="78" t="b">
        <v>0</v>
      </c>
      <c r="AW8" s="78" t="s">
        <v>1320</v>
      </c>
      <c r="AX8" s="82" t="s">
        <v>1326</v>
      </c>
      <c r="AY8" s="78" t="s">
        <v>66</v>
      </c>
      <c r="AZ8" s="78" t="str">
        <f>REPLACE(INDEX(GroupVertices[Group],MATCH(Vertices[[#This Row],[Vertex]],GroupVertices[Vertex],0)),1,1,"")</f>
        <v>1</v>
      </c>
      <c r="BA8" s="48"/>
      <c r="BB8" s="48"/>
      <c r="BC8" s="48"/>
      <c r="BD8" s="48"/>
      <c r="BE8" s="48" t="s">
        <v>537</v>
      </c>
      <c r="BF8" s="48" t="s">
        <v>537</v>
      </c>
      <c r="BG8" s="116" t="s">
        <v>1818</v>
      </c>
      <c r="BH8" s="116" t="s">
        <v>1818</v>
      </c>
      <c r="BI8" s="116" t="s">
        <v>1855</v>
      </c>
      <c r="BJ8" s="116" t="s">
        <v>1855</v>
      </c>
      <c r="BK8" s="116">
        <v>0</v>
      </c>
      <c r="BL8" s="120">
        <v>0</v>
      </c>
      <c r="BM8" s="116">
        <v>0</v>
      </c>
      <c r="BN8" s="120">
        <v>0</v>
      </c>
      <c r="BO8" s="116">
        <v>0</v>
      </c>
      <c r="BP8" s="120">
        <v>0</v>
      </c>
      <c r="BQ8" s="116">
        <v>19</v>
      </c>
      <c r="BR8" s="120">
        <v>100</v>
      </c>
      <c r="BS8" s="116">
        <v>19</v>
      </c>
      <c r="BT8" s="2"/>
      <c r="BU8" s="3"/>
      <c r="BV8" s="3"/>
      <c r="BW8" s="3"/>
      <c r="BX8" s="3"/>
    </row>
    <row r="9" spans="1:76" ht="15">
      <c r="A9" s="64" t="s">
        <v>217</v>
      </c>
      <c r="B9" s="65"/>
      <c r="C9" s="65" t="s">
        <v>64</v>
      </c>
      <c r="D9" s="66">
        <v>162</v>
      </c>
      <c r="E9" s="68"/>
      <c r="F9" s="100" t="s">
        <v>1303</v>
      </c>
      <c r="G9" s="65"/>
      <c r="H9" s="69" t="s">
        <v>217</v>
      </c>
      <c r="I9" s="70"/>
      <c r="J9" s="70"/>
      <c r="K9" s="69" t="s">
        <v>1376</v>
      </c>
      <c r="L9" s="73">
        <v>1</v>
      </c>
      <c r="M9" s="74">
        <v>5000.5830078125</v>
      </c>
      <c r="N9" s="74">
        <v>5607.2822265625</v>
      </c>
      <c r="O9" s="75"/>
      <c r="P9" s="76"/>
      <c r="Q9" s="76"/>
      <c r="R9" s="86"/>
      <c r="S9" s="48">
        <v>1</v>
      </c>
      <c r="T9" s="48">
        <v>1</v>
      </c>
      <c r="U9" s="49">
        <v>0</v>
      </c>
      <c r="V9" s="49">
        <v>0</v>
      </c>
      <c r="W9" s="49">
        <v>0</v>
      </c>
      <c r="X9" s="49">
        <v>0.999989</v>
      </c>
      <c r="Y9" s="49">
        <v>0</v>
      </c>
      <c r="Z9" s="49" t="s">
        <v>1479</v>
      </c>
      <c r="AA9" s="71">
        <v>9</v>
      </c>
      <c r="AB9" s="71"/>
      <c r="AC9" s="72"/>
      <c r="AD9" s="78" t="s">
        <v>1118</v>
      </c>
      <c r="AE9" s="78">
        <v>77</v>
      </c>
      <c r="AF9" s="78">
        <v>3</v>
      </c>
      <c r="AG9" s="78">
        <v>1661</v>
      </c>
      <c r="AH9" s="78">
        <v>0</v>
      </c>
      <c r="AI9" s="78"/>
      <c r="AJ9" s="82" t="s">
        <v>1167</v>
      </c>
      <c r="AK9" s="78"/>
      <c r="AL9" s="82" t="s">
        <v>1167</v>
      </c>
      <c r="AM9" s="78"/>
      <c r="AN9" s="80">
        <v>43668.24162037037</v>
      </c>
      <c r="AO9" s="78"/>
      <c r="AP9" s="78" t="b">
        <v>1</v>
      </c>
      <c r="AQ9" s="78" t="b">
        <v>0</v>
      </c>
      <c r="AR9" s="78" t="b">
        <v>0</v>
      </c>
      <c r="AS9" s="78"/>
      <c r="AT9" s="78">
        <v>0</v>
      </c>
      <c r="AU9" s="78"/>
      <c r="AV9" s="78" t="b">
        <v>0</v>
      </c>
      <c r="AW9" s="78" t="s">
        <v>1320</v>
      </c>
      <c r="AX9" s="82" t="s">
        <v>1327</v>
      </c>
      <c r="AY9" s="78" t="s">
        <v>66</v>
      </c>
      <c r="AZ9" s="78" t="str">
        <f>REPLACE(INDEX(GroupVertices[Group],MATCH(Vertices[[#This Row],[Vertex]],GroupVertices[Vertex],0)),1,1,"")</f>
        <v>3</v>
      </c>
      <c r="BA9" s="48" t="s">
        <v>411</v>
      </c>
      <c r="BB9" s="48" t="s">
        <v>411</v>
      </c>
      <c r="BC9" s="48" t="s">
        <v>528</v>
      </c>
      <c r="BD9" s="48" t="s">
        <v>528</v>
      </c>
      <c r="BE9" s="48" t="s">
        <v>1800</v>
      </c>
      <c r="BF9" s="48" t="s">
        <v>1800</v>
      </c>
      <c r="BG9" s="116" t="s">
        <v>1820</v>
      </c>
      <c r="BH9" s="116" t="s">
        <v>1820</v>
      </c>
      <c r="BI9" s="116" t="s">
        <v>1857</v>
      </c>
      <c r="BJ9" s="116" t="s">
        <v>1857</v>
      </c>
      <c r="BK9" s="116">
        <v>0</v>
      </c>
      <c r="BL9" s="120">
        <v>0</v>
      </c>
      <c r="BM9" s="116">
        <v>0</v>
      </c>
      <c r="BN9" s="120">
        <v>0</v>
      </c>
      <c r="BO9" s="116">
        <v>0</v>
      </c>
      <c r="BP9" s="120">
        <v>0</v>
      </c>
      <c r="BQ9" s="116">
        <v>90</v>
      </c>
      <c r="BR9" s="120">
        <v>100</v>
      </c>
      <c r="BS9" s="116">
        <v>90</v>
      </c>
      <c r="BT9" s="2"/>
      <c r="BU9" s="3"/>
      <c r="BV9" s="3"/>
      <c r="BW9" s="3"/>
      <c r="BX9" s="3"/>
    </row>
    <row r="10" spans="1:76" ht="15">
      <c r="A10" s="64" t="s">
        <v>218</v>
      </c>
      <c r="B10" s="65"/>
      <c r="C10" s="65" t="s">
        <v>64</v>
      </c>
      <c r="D10" s="66">
        <v>162.5084180191112</v>
      </c>
      <c r="E10" s="68"/>
      <c r="F10" s="100" t="s">
        <v>1304</v>
      </c>
      <c r="G10" s="65"/>
      <c r="H10" s="69" t="s">
        <v>218</v>
      </c>
      <c r="I10" s="70"/>
      <c r="J10" s="70"/>
      <c r="K10" s="69" t="s">
        <v>1377</v>
      </c>
      <c r="L10" s="73">
        <v>1</v>
      </c>
      <c r="M10" s="74">
        <v>7632.98193359375</v>
      </c>
      <c r="N10" s="74">
        <v>864.619384765625</v>
      </c>
      <c r="O10" s="75"/>
      <c r="P10" s="76"/>
      <c r="Q10" s="76"/>
      <c r="R10" s="86"/>
      <c r="S10" s="48">
        <v>2</v>
      </c>
      <c r="T10" s="48">
        <v>1</v>
      </c>
      <c r="U10" s="49">
        <v>0</v>
      </c>
      <c r="V10" s="49">
        <v>1</v>
      </c>
      <c r="W10" s="49">
        <v>0</v>
      </c>
      <c r="X10" s="49">
        <v>1.298231</v>
      </c>
      <c r="Y10" s="49">
        <v>0</v>
      </c>
      <c r="Z10" s="49">
        <v>0</v>
      </c>
      <c r="AA10" s="71">
        <v>10</v>
      </c>
      <c r="AB10" s="71"/>
      <c r="AC10" s="72"/>
      <c r="AD10" s="78" t="s">
        <v>1119</v>
      </c>
      <c r="AE10" s="78">
        <v>69</v>
      </c>
      <c r="AF10" s="78">
        <v>15</v>
      </c>
      <c r="AG10" s="78">
        <v>96</v>
      </c>
      <c r="AH10" s="78">
        <v>10</v>
      </c>
      <c r="AI10" s="78"/>
      <c r="AJ10" s="78"/>
      <c r="AK10" s="78"/>
      <c r="AL10" s="78"/>
      <c r="AM10" s="78"/>
      <c r="AN10" s="80">
        <v>42463.67434027778</v>
      </c>
      <c r="AO10" s="78"/>
      <c r="AP10" s="78" t="b">
        <v>1</v>
      </c>
      <c r="AQ10" s="78" t="b">
        <v>0</v>
      </c>
      <c r="AR10" s="78" t="b">
        <v>0</v>
      </c>
      <c r="AS10" s="78" t="s">
        <v>1070</v>
      </c>
      <c r="AT10" s="78">
        <v>3</v>
      </c>
      <c r="AU10" s="78"/>
      <c r="AV10" s="78" t="b">
        <v>0</v>
      </c>
      <c r="AW10" s="78" t="s">
        <v>1320</v>
      </c>
      <c r="AX10" s="82" t="s">
        <v>1328</v>
      </c>
      <c r="AY10" s="78" t="s">
        <v>66</v>
      </c>
      <c r="AZ10" s="78" t="str">
        <f>REPLACE(INDEX(GroupVertices[Group],MATCH(Vertices[[#This Row],[Vertex]],GroupVertices[Vertex],0)),1,1,"")</f>
        <v>9</v>
      </c>
      <c r="BA10" s="48"/>
      <c r="BB10" s="48"/>
      <c r="BC10" s="48"/>
      <c r="BD10" s="48"/>
      <c r="BE10" s="48" t="s">
        <v>539</v>
      </c>
      <c r="BF10" s="48" t="s">
        <v>539</v>
      </c>
      <c r="BG10" s="116" t="s">
        <v>1647</v>
      </c>
      <c r="BH10" s="116" t="s">
        <v>1647</v>
      </c>
      <c r="BI10" s="116" t="s">
        <v>1738</v>
      </c>
      <c r="BJ10" s="116" t="s">
        <v>1738</v>
      </c>
      <c r="BK10" s="116">
        <v>0</v>
      </c>
      <c r="BL10" s="120">
        <v>0</v>
      </c>
      <c r="BM10" s="116">
        <v>0</v>
      </c>
      <c r="BN10" s="120">
        <v>0</v>
      </c>
      <c r="BO10" s="116">
        <v>0</v>
      </c>
      <c r="BP10" s="120">
        <v>0</v>
      </c>
      <c r="BQ10" s="116">
        <v>4</v>
      </c>
      <c r="BR10" s="120">
        <v>100</v>
      </c>
      <c r="BS10" s="116">
        <v>4</v>
      </c>
      <c r="BT10" s="2"/>
      <c r="BU10" s="3"/>
      <c r="BV10" s="3"/>
      <c r="BW10" s="3"/>
      <c r="BX10" s="3"/>
    </row>
    <row r="11" spans="1:76" ht="15">
      <c r="A11" s="64" t="s">
        <v>219</v>
      </c>
      <c r="B11" s="65"/>
      <c r="C11" s="65" t="s">
        <v>64</v>
      </c>
      <c r="D11" s="66">
        <v>205.89342231659842</v>
      </c>
      <c r="E11" s="68"/>
      <c r="F11" s="100" t="s">
        <v>1305</v>
      </c>
      <c r="G11" s="65"/>
      <c r="H11" s="69" t="s">
        <v>219</v>
      </c>
      <c r="I11" s="70"/>
      <c r="J11" s="70"/>
      <c r="K11" s="69" t="s">
        <v>1378</v>
      </c>
      <c r="L11" s="73">
        <v>1</v>
      </c>
      <c r="M11" s="74">
        <v>8501.423828125</v>
      </c>
      <c r="N11" s="74">
        <v>864.619384765625</v>
      </c>
      <c r="O11" s="75"/>
      <c r="P11" s="76"/>
      <c r="Q11" s="76"/>
      <c r="R11" s="86"/>
      <c r="S11" s="48">
        <v>0</v>
      </c>
      <c r="T11" s="48">
        <v>1</v>
      </c>
      <c r="U11" s="49">
        <v>0</v>
      </c>
      <c r="V11" s="49">
        <v>1</v>
      </c>
      <c r="W11" s="49">
        <v>0</v>
      </c>
      <c r="X11" s="49">
        <v>0.701747</v>
      </c>
      <c r="Y11" s="49">
        <v>0</v>
      </c>
      <c r="Z11" s="49">
        <v>0</v>
      </c>
      <c r="AA11" s="71">
        <v>11</v>
      </c>
      <c r="AB11" s="71"/>
      <c r="AC11" s="72"/>
      <c r="AD11" s="78" t="s">
        <v>1120</v>
      </c>
      <c r="AE11" s="78">
        <v>1027</v>
      </c>
      <c r="AF11" s="78">
        <v>1039</v>
      </c>
      <c r="AG11" s="78">
        <v>21240</v>
      </c>
      <c r="AH11" s="78">
        <v>77450</v>
      </c>
      <c r="AI11" s="78"/>
      <c r="AJ11" s="78" t="s">
        <v>1168</v>
      </c>
      <c r="AK11" s="78"/>
      <c r="AL11" s="78"/>
      <c r="AM11" s="78"/>
      <c r="AN11" s="80">
        <v>43215.591898148145</v>
      </c>
      <c r="AO11" s="82" t="s">
        <v>1257</v>
      </c>
      <c r="AP11" s="78" t="b">
        <v>1</v>
      </c>
      <c r="AQ11" s="78" t="b">
        <v>0</v>
      </c>
      <c r="AR11" s="78" t="b">
        <v>0</v>
      </c>
      <c r="AS11" s="78"/>
      <c r="AT11" s="78">
        <v>5</v>
      </c>
      <c r="AU11" s="78"/>
      <c r="AV11" s="78" t="b">
        <v>0</v>
      </c>
      <c r="AW11" s="78" t="s">
        <v>1320</v>
      </c>
      <c r="AX11" s="82" t="s">
        <v>1329</v>
      </c>
      <c r="AY11" s="78" t="s">
        <v>66</v>
      </c>
      <c r="AZ11" s="78" t="str">
        <f>REPLACE(INDEX(GroupVertices[Group],MATCH(Vertices[[#This Row],[Vertex]],GroupVertices[Vertex],0)),1,1,"")</f>
        <v>9</v>
      </c>
      <c r="BA11" s="48"/>
      <c r="BB11" s="48"/>
      <c r="BC11" s="48"/>
      <c r="BD11" s="48"/>
      <c r="BE11" s="48" t="s">
        <v>539</v>
      </c>
      <c r="BF11" s="48" t="s">
        <v>539</v>
      </c>
      <c r="BG11" s="116" t="s">
        <v>1821</v>
      </c>
      <c r="BH11" s="116" t="s">
        <v>1821</v>
      </c>
      <c r="BI11" s="116" t="s">
        <v>1858</v>
      </c>
      <c r="BJ11" s="116" t="s">
        <v>1858</v>
      </c>
      <c r="BK11" s="116">
        <v>0</v>
      </c>
      <c r="BL11" s="120">
        <v>0</v>
      </c>
      <c r="BM11" s="116">
        <v>0</v>
      </c>
      <c r="BN11" s="120">
        <v>0</v>
      </c>
      <c r="BO11" s="116">
        <v>0</v>
      </c>
      <c r="BP11" s="120">
        <v>0</v>
      </c>
      <c r="BQ11" s="116">
        <v>6</v>
      </c>
      <c r="BR11" s="120">
        <v>100</v>
      </c>
      <c r="BS11" s="116">
        <v>6</v>
      </c>
      <c r="BT11" s="2"/>
      <c r="BU11" s="3"/>
      <c r="BV11" s="3"/>
      <c r="BW11" s="3"/>
      <c r="BX11" s="3"/>
    </row>
    <row r="12" spans="1:76" ht="15">
      <c r="A12" s="64" t="s">
        <v>220</v>
      </c>
      <c r="B12" s="65"/>
      <c r="C12" s="65" t="s">
        <v>64</v>
      </c>
      <c r="D12" s="66">
        <v>178.35411294807625</v>
      </c>
      <c r="E12" s="68"/>
      <c r="F12" s="100" t="s">
        <v>698</v>
      </c>
      <c r="G12" s="65"/>
      <c r="H12" s="69" t="s">
        <v>220</v>
      </c>
      <c r="I12" s="70"/>
      <c r="J12" s="70"/>
      <c r="K12" s="69" t="s">
        <v>1379</v>
      </c>
      <c r="L12" s="73">
        <v>1</v>
      </c>
      <c r="M12" s="74">
        <v>1363.5831298828125</v>
      </c>
      <c r="N12" s="74">
        <v>9262.9931640625</v>
      </c>
      <c r="O12" s="75"/>
      <c r="P12" s="76"/>
      <c r="Q12" s="76"/>
      <c r="R12" s="86"/>
      <c r="S12" s="48">
        <v>0</v>
      </c>
      <c r="T12" s="48">
        <v>1</v>
      </c>
      <c r="U12" s="49">
        <v>0</v>
      </c>
      <c r="V12" s="49">
        <v>0.015625</v>
      </c>
      <c r="W12" s="49">
        <v>0.028924</v>
      </c>
      <c r="X12" s="49">
        <v>0.448366</v>
      </c>
      <c r="Y12" s="49">
        <v>0</v>
      </c>
      <c r="Z12" s="49">
        <v>0</v>
      </c>
      <c r="AA12" s="71">
        <v>12</v>
      </c>
      <c r="AB12" s="71"/>
      <c r="AC12" s="72"/>
      <c r="AD12" s="78" t="s">
        <v>1121</v>
      </c>
      <c r="AE12" s="78">
        <v>899</v>
      </c>
      <c r="AF12" s="78">
        <v>389</v>
      </c>
      <c r="AG12" s="78">
        <v>48572</v>
      </c>
      <c r="AH12" s="78">
        <v>9804</v>
      </c>
      <c r="AI12" s="78"/>
      <c r="AJ12" s="78" t="s">
        <v>1169</v>
      </c>
      <c r="AK12" s="78"/>
      <c r="AL12" s="78"/>
      <c r="AM12" s="78"/>
      <c r="AN12" s="80">
        <v>41572.59820601852</v>
      </c>
      <c r="AO12" s="82" t="s">
        <v>1258</v>
      </c>
      <c r="AP12" s="78" t="b">
        <v>0</v>
      </c>
      <c r="AQ12" s="78" t="b">
        <v>0</v>
      </c>
      <c r="AR12" s="78" t="b">
        <v>0</v>
      </c>
      <c r="AS12" s="78"/>
      <c r="AT12" s="78">
        <v>8</v>
      </c>
      <c r="AU12" s="82" t="s">
        <v>1296</v>
      </c>
      <c r="AV12" s="78" t="b">
        <v>0</v>
      </c>
      <c r="AW12" s="78" t="s">
        <v>1320</v>
      </c>
      <c r="AX12" s="82" t="s">
        <v>1330</v>
      </c>
      <c r="AY12" s="78" t="s">
        <v>66</v>
      </c>
      <c r="AZ12" s="78" t="str">
        <f>REPLACE(INDEX(GroupVertices[Group],MATCH(Vertices[[#This Row],[Vertex]],GroupVertices[Vertex],0)),1,1,"")</f>
        <v>1</v>
      </c>
      <c r="BA12" s="48"/>
      <c r="BB12" s="48"/>
      <c r="BC12" s="48"/>
      <c r="BD12" s="48"/>
      <c r="BE12" s="48" t="s">
        <v>1801</v>
      </c>
      <c r="BF12" s="48" t="s">
        <v>1801</v>
      </c>
      <c r="BG12" s="116" t="s">
        <v>1822</v>
      </c>
      <c r="BH12" s="116" t="s">
        <v>1841</v>
      </c>
      <c r="BI12" s="116" t="s">
        <v>1859</v>
      </c>
      <c r="BJ12" s="116" t="s">
        <v>1859</v>
      </c>
      <c r="BK12" s="116">
        <v>1</v>
      </c>
      <c r="BL12" s="120">
        <v>2.5</v>
      </c>
      <c r="BM12" s="116">
        <v>0</v>
      </c>
      <c r="BN12" s="120">
        <v>0</v>
      </c>
      <c r="BO12" s="116">
        <v>0</v>
      </c>
      <c r="BP12" s="120">
        <v>0</v>
      </c>
      <c r="BQ12" s="116">
        <v>39</v>
      </c>
      <c r="BR12" s="120">
        <v>97.5</v>
      </c>
      <c r="BS12" s="116">
        <v>40</v>
      </c>
      <c r="BT12" s="2"/>
      <c r="BU12" s="3"/>
      <c r="BV12" s="3"/>
      <c r="BW12" s="3"/>
      <c r="BX12" s="3"/>
    </row>
    <row r="13" spans="1:76" ht="15">
      <c r="A13" s="64" t="s">
        <v>221</v>
      </c>
      <c r="B13" s="65"/>
      <c r="C13" s="65" t="s">
        <v>64</v>
      </c>
      <c r="D13" s="66">
        <v>274.9111684109409</v>
      </c>
      <c r="E13" s="68"/>
      <c r="F13" s="100" t="s">
        <v>699</v>
      </c>
      <c r="G13" s="65"/>
      <c r="H13" s="69" t="s">
        <v>221</v>
      </c>
      <c r="I13" s="70"/>
      <c r="J13" s="70"/>
      <c r="K13" s="69" t="s">
        <v>1380</v>
      </c>
      <c r="L13" s="73">
        <v>1</v>
      </c>
      <c r="M13" s="74">
        <v>5000.5830078125</v>
      </c>
      <c r="N13" s="74">
        <v>7222.80712890625</v>
      </c>
      <c r="O13" s="75"/>
      <c r="P13" s="76"/>
      <c r="Q13" s="76"/>
      <c r="R13" s="86"/>
      <c r="S13" s="48">
        <v>1</v>
      </c>
      <c r="T13" s="48">
        <v>1</v>
      </c>
      <c r="U13" s="49">
        <v>0</v>
      </c>
      <c r="V13" s="49">
        <v>0</v>
      </c>
      <c r="W13" s="49">
        <v>0</v>
      </c>
      <c r="X13" s="49">
        <v>0.999989</v>
      </c>
      <c r="Y13" s="49">
        <v>0</v>
      </c>
      <c r="Z13" s="49" t="s">
        <v>1479</v>
      </c>
      <c r="AA13" s="71">
        <v>13</v>
      </c>
      <c r="AB13" s="71"/>
      <c r="AC13" s="72"/>
      <c r="AD13" s="78" t="s">
        <v>1122</v>
      </c>
      <c r="AE13" s="78">
        <v>1921</v>
      </c>
      <c r="AF13" s="78">
        <v>2668</v>
      </c>
      <c r="AG13" s="78">
        <v>68270</v>
      </c>
      <c r="AH13" s="78">
        <v>7002</v>
      </c>
      <c r="AI13" s="78"/>
      <c r="AJ13" s="78" t="s">
        <v>1170</v>
      </c>
      <c r="AK13" s="78" t="s">
        <v>1203</v>
      </c>
      <c r="AL13" s="78"/>
      <c r="AM13" s="78"/>
      <c r="AN13" s="80">
        <v>41704.86085648148</v>
      </c>
      <c r="AO13" s="82" t="s">
        <v>1259</v>
      </c>
      <c r="AP13" s="78" t="b">
        <v>0</v>
      </c>
      <c r="AQ13" s="78" t="b">
        <v>0</v>
      </c>
      <c r="AR13" s="78" t="b">
        <v>0</v>
      </c>
      <c r="AS13" s="78"/>
      <c r="AT13" s="78">
        <v>142</v>
      </c>
      <c r="AU13" s="82" t="s">
        <v>1297</v>
      </c>
      <c r="AV13" s="78" t="b">
        <v>0</v>
      </c>
      <c r="AW13" s="78" t="s">
        <v>1320</v>
      </c>
      <c r="AX13" s="82" t="s">
        <v>1331</v>
      </c>
      <c r="AY13" s="78" t="s">
        <v>66</v>
      </c>
      <c r="AZ13" s="78" t="str">
        <f>REPLACE(INDEX(GroupVertices[Group],MATCH(Vertices[[#This Row],[Vertex]],GroupVertices[Vertex],0)),1,1,"")</f>
        <v>3</v>
      </c>
      <c r="BA13" s="48"/>
      <c r="BB13" s="48"/>
      <c r="BC13" s="48"/>
      <c r="BD13" s="48"/>
      <c r="BE13" s="48" t="s">
        <v>541</v>
      </c>
      <c r="BF13" s="48" t="s">
        <v>541</v>
      </c>
      <c r="BG13" s="116" t="s">
        <v>1823</v>
      </c>
      <c r="BH13" s="116" t="s">
        <v>1842</v>
      </c>
      <c r="BI13" s="116" t="s">
        <v>1860</v>
      </c>
      <c r="BJ13" s="116" t="s">
        <v>1875</v>
      </c>
      <c r="BK13" s="116">
        <v>0</v>
      </c>
      <c r="BL13" s="120">
        <v>0</v>
      </c>
      <c r="BM13" s="116">
        <v>2</v>
      </c>
      <c r="BN13" s="120">
        <v>5.2631578947368425</v>
      </c>
      <c r="BO13" s="116">
        <v>0</v>
      </c>
      <c r="BP13" s="120">
        <v>0</v>
      </c>
      <c r="BQ13" s="116">
        <v>36</v>
      </c>
      <c r="BR13" s="120">
        <v>94.73684210526316</v>
      </c>
      <c r="BS13" s="116">
        <v>38</v>
      </c>
      <c r="BT13" s="2"/>
      <c r="BU13" s="3"/>
      <c r="BV13" s="3"/>
      <c r="BW13" s="3"/>
      <c r="BX13" s="3"/>
    </row>
    <row r="14" spans="1:76" ht="15">
      <c r="A14" s="64" t="s">
        <v>222</v>
      </c>
      <c r="B14" s="65"/>
      <c r="C14" s="65" t="s">
        <v>64</v>
      </c>
      <c r="D14" s="66">
        <v>162.42368168259264</v>
      </c>
      <c r="E14" s="68"/>
      <c r="F14" s="100" t="s">
        <v>1306</v>
      </c>
      <c r="G14" s="65"/>
      <c r="H14" s="69" t="s">
        <v>222</v>
      </c>
      <c r="I14" s="70"/>
      <c r="J14" s="70"/>
      <c r="K14" s="69" t="s">
        <v>1381</v>
      </c>
      <c r="L14" s="73">
        <v>1</v>
      </c>
      <c r="M14" s="74">
        <v>9199.859375</v>
      </c>
      <c r="N14" s="74">
        <v>7758.0478515625</v>
      </c>
      <c r="O14" s="75"/>
      <c r="P14" s="76"/>
      <c r="Q14" s="76"/>
      <c r="R14" s="86"/>
      <c r="S14" s="48">
        <v>1</v>
      </c>
      <c r="T14" s="48">
        <v>1</v>
      </c>
      <c r="U14" s="49">
        <v>0</v>
      </c>
      <c r="V14" s="49">
        <v>0.5</v>
      </c>
      <c r="W14" s="49">
        <v>0</v>
      </c>
      <c r="X14" s="49">
        <v>0.999989</v>
      </c>
      <c r="Y14" s="49">
        <v>0.5</v>
      </c>
      <c r="Z14" s="49">
        <v>0</v>
      </c>
      <c r="AA14" s="71">
        <v>14</v>
      </c>
      <c r="AB14" s="71"/>
      <c r="AC14" s="72"/>
      <c r="AD14" s="78" t="s">
        <v>1123</v>
      </c>
      <c r="AE14" s="78">
        <v>0</v>
      </c>
      <c r="AF14" s="78">
        <v>13</v>
      </c>
      <c r="AG14" s="78">
        <v>8</v>
      </c>
      <c r="AH14" s="78">
        <v>0</v>
      </c>
      <c r="AI14" s="78"/>
      <c r="AJ14" s="78" t="s">
        <v>1171</v>
      </c>
      <c r="AK14" s="78"/>
      <c r="AL14" s="78"/>
      <c r="AM14" s="78"/>
      <c r="AN14" s="80">
        <v>43543.6615625</v>
      </c>
      <c r="AO14" s="82" t="s">
        <v>1260</v>
      </c>
      <c r="AP14" s="78" t="b">
        <v>1</v>
      </c>
      <c r="AQ14" s="78" t="b">
        <v>0</v>
      </c>
      <c r="AR14" s="78" t="b">
        <v>0</v>
      </c>
      <c r="AS14" s="78"/>
      <c r="AT14" s="78">
        <v>0</v>
      </c>
      <c r="AU14" s="78"/>
      <c r="AV14" s="78" t="b">
        <v>0</v>
      </c>
      <c r="AW14" s="78" t="s">
        <v>1320</v>
      </c>
      <c r="AX14" s="82" t="s">
        <v>1332</v>
      </c>
      <c r="AY14" s="78" t="s">
        <v>66</v>
      </c>
      <c r="AZ14" s="78" t="str">
        <f>REPLACE(INDEX(GroupVertices[Group],MATCH(Vertices[[#This Row],[Vertex]],GroupVertices[Vertex],0)),1,1,"")</f>
        <v>8</v>
      </c>
      <c r="BA14" s="48"/>
      <c r="BB14" s="48"/>
      <c r="BC14" s="48"/>
      <c r="BD14" s="48"/>
      <c r="BE14" s="48" t="s">
        <v>1576</v>
      </c>
      <c r="BF14" s="48" t="s">
        <v>1576</v>
      </c>
      <c r="BG14" s="116" t="s">
        <v>1646</v>
      </c>
      <c r="BH14" s="116" t="s">
        <v>1646</v>
      </c>
      <c r="BI14" s="116" t="s">
        <v>1737</v>
      </c>
      <c r="BJ14" s="116" t="s">
        <v>1737</v>
      </c>
      <c r="BK14" s="116">
        <v>0</v>
      </c>
      <c r="BL14" s="120">
        <v>0</v>
      </c>
      <c r="BM14" s="116">
        <v>0</v>
      </c>
      <c r="BN14" s="120">
        <v>0</v>
      </c>
      <c r="BO14" s="116">
        <v>0</v>
      </c>
      <c r="BP14" s="120">
        <v>0</v>
      </c>
      <c r="BQ14" s="116">
        <v>20</v>
      </c>
      <c r="BR14" s="120">
        <v>100</v>
      </c>
      <c r="BS14" s="116">
        <v>20</v>
      </c>
      <c r="BT14" s="2"/>
      <c r="BU14" s="3"/>
      <c r="BV14" s="3"/>
      <c r="BW14" s="3"/>
      <c r="BX14" s="3"/>
    </row>
    <row r="15" spans="1:76" ht="15">
      <c r="A15" s="64" t="s">
        <v>252</v>
      </c>
      <c r="B15" s="65"/>
      <c r="C15" s="65" t="s">
        <v>64</v>
      </c>
      <c r="D15" s="66">
        <v>1000</v>
      </c>
      <c r="E15" s="68"/>
      <c r="F15" s="100" t="s">
        <v>1307</v>
      </c>
      <c r="G15" s="65"/>
      <c r="H15" s="69" t="s">
        <v>252</v>
      </c>
      <c r="I15" s="70"/>
      <c r="J15" s="70"/>
      <c r="K15" s="69" t="s">
        <v>1382</v>
      </c>
      <c r="L15" s="73">
        <v>1</v>
      </c>
      <c r="M15" s="74">
        <v>9199.859375</v>
      </c>
      <c r="N15" s="74">
        <v>9016.7451171875</v>
      </c>
      <c r="O15" s="75"/>
      <c r="P15" s="76"/>
      <c r="Q15" s="76"/>
      <c r="R15" s="86"/>
      <c r="S15" s="48">
        <v>2</v>
      </c>
      <c r="T15" s="48">
        <v>0</v>
      </c>
      <c r="U15" s="49">
        <v>0</v>
      </c>
      <c r="V15" s="49">
        <v>0.5</v>
      </c>
      <c r="W15" s="49">
        <v>0</v>
      </c>
      <c r="X15" s="49">
        <v>0.999989</v>
      </c>
      <c r="Y15" s="49">
        <v>0.5</v>
      </c>
      <c r="Z15" s="49">
        <v>0</v>
      </c>
      <c r="AA15" s="71">
        <v>15</v>
      </c>
      <c r="AB15" s="71"/>
      <c r="AC15" s="72"/>
      <c r="AD15" s="78" t="s">
        <v>1124</v>
      </c>
      <c r="AE15" s="78">
        <v>932</v>
      </c>
      <c r="AF15" s="78">
        <v>92519</v>
      </c>
      <c r="AG15" s="78">
        <v>13457</v>
      </c>
      <c r="AH15" s="78">
        <v>31521</v>
      </c>
      <c r="AI15" s="78"/>
      <c r="AJ15" s="78" t="s">
        <v>1172</v>
      </c>
      <c r="AK15" s="78" t="s">
        <v>1204</v>
      </c>
      <c r="AL15" s="82" t="s">
        <v>1227</v>
      </c>
      <c r="AM15" s="78"/>
      <c r="AN15" s="80">
        <v>39651.92922453704</v>
      </c>
      <c r="AO15" s="82" t="s">
        <v>1261</v>
      </c>
      <c r="AP15" s="78" t="b">
        <v>0</v>
      </c>
      <c r="AQ15" s="78" t="b">
        <v>0</v>
      </c>
      <c r="AR15" s="78" t="b">
        <v>0</v>
      </c>
      <c r="AS15" s="78"/>
      <c r="AT15" s="78">
        <v>1725</v>
      </c>
      <c r="AU15" s="82" t="s">
        <v>1295</v>
      </c>
      <c r="AV15" s="78" t="b">
        <v>1</v>
      </c>
      <c r="AW15" s="78" t="s">
        <v>1320</v>
      </c>
      <c r="AX15" s="82" t="s">
        <v>1333</v>
      </c>
      <c r="AY15" s="78" t="s">
        <v>65</v>
      </c>
      <c r="AZ15" s="78" t="str">
        <f>REPLACE(INDEX(GroupVertices[Group],MATCH(Vertices[[#This Row],[Vertex]],GroupVertices[Vertex],0)),1,1,"")</f>
        <v>8</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223</v>
      </c>
      <c r="B16" s="65"/>
      <c r="C16" s="65" t="s">
        <v>64</v>
      </c>
      <c r="D16" s="66">
        <v>163.440517720815</v>
      </c>
      <c r="E16" s="68"/>
      <c r="F16" s="100" t="s">
        <v>700</v>
      </c>
      <c r="G16" s="65"/>
      <c r="H16" s="69" t="s">
        <v>223</v>
      </c>
      <c r="I16" s="70"/>
      <c r="J16" s="70"/>
      <c r="K16" s="69" t="s">
        <v>1383</v>
      </c>
      <c r="L16" s="73">
        <v>1</v>
      </c>
      <c r="M16" s="74">
        <v>9199.859375</v>
      </c>
      <c r="N16" s="74">
        <v>6499.35009765625</v>
      </c>
      <c r="O16" s="75"/>
      <c r="P16" s="76"/>
      <c r="Q16" s="76"/>
      <c r="R16" s="86"/>
      <c r="S16" s="48">
        <v>0</v>
      </c>
      <c r="T16" s="48">
        <v>2</v>
      </c>
      <c r="U16" s="49">
        <v>0</v>
      </c>
      <c r="V16" s="49">
        <v>0.5</v>
      </c>
      <c r="W16" s="49">
        <v>0</v>
      </c>
      <c r="X16" s="49">
        <v>0.999989</v>
      </c>
      <c r="Y16" s="49">
        <v>0.5</v>
      </c>
      <c r="Z16" s="49">
        <v>0</v>
      </c>
      <c r="AA16" s="71">
        <v>16</v>
      </c>
      <c r="AB16" s="71"/>
      <c r="AC16" s="72"/>
      <c r="AD16" s="78" t="s">
        <v>1125</v>
      </c>
      <c r="AE16" s="78">
        <v>42</v>
      </c>
      <c r="AF16" s="78">
        <v>37</v>
      </c>
      <c r="AG16" s="78">
        <v>1515</v>
      </c>
      <c r="AH16" s="78">
        <v>140</v>
      </c>
      <c r="AI16" s="78"/>
      <c r="AJ16" s="78"/>
      <c r="AK16" s="78" t="s">
        <v>1205</v>
      </c>
      <c r="AL16" s="82" t="s">
        <v>1228</v>
      </c>
      <c r="AM16" s="78"/>
      <c r="AN16" s="80">
        <v>41605.817037037035</v>
      </c>
      <c r="AO16" s="82" t="s">
        <v>1262</v>
      </c>
      <c r="AP16" s="78" t="b">
        <v>0</v>
      </c>
      <c r="AQ16" s="78" t="b">
        <v>0</v>
      </c>
      <c r="AR16" s="78" t="b">
        <v>1</v>
      </c>
      <c r="AS16" s="78"/>
      <c r="AT16" s="78">
        <v>1</v>
      </c>
      <c r="AU16" s="82" t="s">
        <v>1298</v>
      </c>
      <c r="AV16" s="78" t="b">
        <v>0</v>
      </c>
      <c r="AW16" s="78" t="s">
        <v>1320</v>
      </c>
      <c r="AX16" s="82" t="s">
        <v>1334</v>
      </c>
      <c r="AY16" s="78" t="s">
        <v>66</v>
      </c>
      <c r="AZ16" s="78" t="str">
        <f>REPLACE(INDEX(GroupVertices[Group],MATCH(Vertices[[#This Row],[Vertex]],GroupVertices[Vertex],0)),1,1,"")</f>
        <v>8</v>
      </c>
      <c r="BA16" s="48"/>
      <c r="BB16" s="48"/>
      <c r="BC16" s="48"/>
      <c r="BD16" s="48"/>
      <c r="BE16" s="48" t="s">
        <v>543</v>
      </c>
      <c r="BF16" s="48" t="s">
        <v>543</v>
      </c>
      <c r="BG16" s="116" t="s">
        <v>1824</v>
      </c>
      <c r="BH16" s="116" t="s">
        <v>1824</v>
      </c>
      <c r="BI16" s="116" t="s">
        <v>1861</v>
      </c>
      <c r="BJ16" s="116" t="s">
        <v>1861</v>
      </c>
      <c r="BK16" s="116">
        <v>0</v>
      </c>
      <c r="BL16" s="120">
        <v>0</v>
      </c>
      <c r="BM16" s="116">
        <v>0</v>
      </c>
      <c r="BN16" s="120">
        <v>0</v>
      </c>
      <c r="BO16" s="116">
        <v>0</v>
      </c>
      <c r="BP16" s="120">
        <v>0</v>
      </c>
      <c r="BQ16" s="116">
        <v>18</v>
      </c>
      <c r="BR16" s="120">
        <v>100</v>
      </c>
      <c r="BS16" s="116">
        <v>18</v>
      </c>
      <c r="BT16" s="2"/>
      <c r="BU16" s="3"/>
      <c r="BV16" s="3"/>
      <c r="BW16" s="3"/>
      <c r="BX16" s="3"/>
    </row>
    <row r="17" spans="1:76" ht="15">
      <c r="A17" s="64" t="s">
        <v>224</v>
      </c>
      <c r="B17" s="65"/>
      <c r="C17" s="65" t="s">
        <v>64</v>
      </c>
      <c r="D17" s="66">
        <v>192.20850396885587</v>
      </c>
      <c r="E17" s="68"/>
      <c r="F17" s="100" t="s">
        <v>701</v>
      </c>
      <c r="G17" s="65"/>
      <c r="H17" s="69" t="s">
        <v>224</v>
      </c>
      <c r="I17" s="70"/>
      <c r="J17" s="70"/>
      <c r="K17" s="69" t="s">
        <v>1384</v>
      </c>
      <c r="L17" s="73">
        <v>1</v>
      </c>
      <c r="M17" s="74">
        <v>1196.5792236328125</v>
      </c>
      <c r="N17" s="74">
        <v>4688.42724609375</v>
      </c>
      <c r="O17" s="75"/>
      <c r="P17" s="76"/>
      <c r="Q17" s="76"/>
      <c r="R17" s="86"/>
      <c r="S17" s="48">
        <v>0</v>
      </c>
      <c r="T17" s="48">
        <v>1</v>
      </c>
      <c r="U17" s="49">
        <v>0</v>
      </c>
      <c r="V17" s="49">
        <v>0.015625</v>
      </c>
      <c r="W17" s="49">
        <v>0.028924</v>
      </c>
      <c r="X17" s="49">
        <v>0.448366</v>
      </c>
      <c r="Y17" s="49">
        <v>0</v>
      </c>
      <c r="Z17" s="49">
        <v>0</v>
      </c>
      <c r="AA17" s="71">
        <v>17</v>
      </c>
      <c r="AB17" s="71"/>
      <c r="AC17" s="72"/>
      <c r="AD17" s="78" t="s">
        <v>1126</v>
      </c>
      <c r="AE17" s="78">
        <v>1024</v>
      </c>
      <c r="AF17" s="78">
        <v>716</v>
      </c>
      <c r="AG17" s="78">
        <v>12230</v>
      </c>
      <c r="AH17" s="78">
        <v>10368</v>
      </c>
      <c r="AI17" s="78"/>
      <c r="AJ17" s="78" t="s">
        <v>1173</v>
      </c>
      <c r="AK17" s="78" t="s">
        <v>1206</v>
      </c>
      <c r="AL17" s="78"/>
      <c r="AM17" s="78"/>
      <c r="AN17" s="80">
        <v>40668.3615625</v>
      </c>
      <c r="AO17" s="82" t="s">
        <v>1263</v>
      </c>
      <c r="AP17" s="78" t="b">
        <v>1</v>
      </c>
      <c r="AQ17" s="78" t="b">
        <v>0</v>
      </c>
      <c r="AR17" s="78" t="b">
        <v>0</v>
      </c>
      <c r="AS17" s="78"/>
      <c r="AT17" s="78">
        <v>4</v>
      </c>
      <c r="AU17" s="82" t="s">
        <v>1295</v>
      </c>
      <c r="AV17" s="78" t="b">
        <v>0</v>
      </c>
      <c r="AW17" s="78" t="s">
        <v>1320</v>
      </c>
      <c r="AX17" s="82" t="s">
        <v>1335</v>
      </c>
      <c r="AY17" s="78" t="s">
        <v>66</v>
      </c>
      <c r="AZ17" s="78" t="str">
        <f>REPLACE(INDEX(GroupVertices[Group],MATCH(Vertices[[#This Row],[Vertex]],GroupVertices[Vertex],0)),1,1,"")</f>
        <v>1</v>
      </c>
      <c r="BA17" s="48"/>
      <c r="BB17" s="48"/>
      <c r="BC17" s="48"/>
      <c r="BD17" s="48"/>
      <c r="BE17" s="48" t="s">
        <v>544</v>
      </c>
      <c r="BF17" s="48" t="s">
        <v>544</v>
      </c>
      <c r="BG17" s="116" t="s">
        <v>1825</v>
      </c>
      <c r="BH17" s="116" t="s">
        <v>1825</v>
      </c>
      <c r="BI17" s="116" t="s">
        <v>1862</v>
      </c>
      <c r="BJ17" s="116" t="s">
        <v>1862</v>
      </c>
      <c r="BK17" s="116">
        <v>0</v>
      </c>
      <c r="BL17" s="120">
        <v>0</v>
      </c>
      <c r="BM17" s="116">
        <v>0</v>
      </c>
      <c r="BN17" s="120">
        <v>0</v>
      </c>
      <c r="BO17" s="116">
        <v>0</v>
      </c>
      <c r="BP17" s="120">
        <v>0</v>
      </c>
      <c r="BQ17" s="116">
        <v>22</v>
      </c>
      <c r="BR17" s="120">
        <v>100</v>
      </c>
      <c r="BS17" s="116">
        <v>22</v>
      </c>
      <c r="BT17" s="2"/>
      <c r="BU17" s="3"/>
      <c r="BV17" s="3"/>
      <c r="BW17" s="3"/>
      <c r="BX17" s="3"/>
    </row>
    <row r="18" spans="1:76" ht="15">
      <c r="A18" s="64" t="s">
        <v>225</v>
      </c>
      <c r="B18" s="65"/>
      <c r="C18" s="65" t="s">
        <v>64</v>
      </c>
      <c r="D18" s="66">
        <v>210.89286617119166</v>
      </c>
      <c r="E18" s="68"/>
      <c r="F18" s="100" t="s">
        <v>702</v>
      </c>
      <c r="G18" s="65"/>
      <c r="H18" s="69" t="s">
        <v>225</v>
      </c>
      <c r="I18" s="70"/>
      <c r="J18" s="70"/>
      <c r="K18" s="69" t="s">
        <v>1385</v>
      </c>
      <c r="L18" s="73">
        <v>1</v>
      </c>
      <c r="M18" s="74">
        <v>2250.820556640625</v>
      </c>
      <c r="N18" s="74">
        <v>4293.6884765625</v>
      </c>
      <c r="O18" s="75"/>
      <c r="P18" s="76"/>
      <c r="Q18" s="76"/>
      <c r="R18" s="86"/>
      <c r="S18" s="48">
        <v>0</v>
      </c>
      <c r="T18" s="48">
        <v>1</v>
      </c>
      <c r="U18" s="49">
        <v>0</v>
      </c>
      <c r="V18" s="49">
        <v>0.015625</v>
      </c>
      <c r="W18" s="49">
        <v>0.028924</v>
      </c>
      <c r="X18" s="49">
        <v>0.448366</v>
      </c>
      <c r="Y18" s="49">
        <v>0</v>
      </c>
      <c r="Z18" s="49">
        <v>0</v>
      </c>
      <c r="AA18" s="71">
        <v>18</v>
      </c>
      <c r="AB18" s="71"/>
      <c r="AC18" s="72"/>
      <c r="AD18" s="78" t="s">
        <v>1127</v>
      </c>
      <c r="AE18" s="78">
        <v>237</v>
      </c>
      <c r="AF18" s="78">
        <v>1157</v>
      </c>
      <c r="AG18" s="78">
        <v>12490</v>
      </c>
      <c r="AH18" s="78">
        <v>5</v>
      </c>
      <c r="AI18" s="78"/>
      <c r="AJ18" s="78" t="s">
        <v>1174</v>
      </c>
      <c r="AK18" s="78" t="s">
        <v>1207</v>
      </c>
      <c r="AL18" s="82" t="s">
        <v>1229</v>
      </c>
      <c r="AM18" s="78"/>
      <c r="AN18" s="80">
        <v>42494.34547453704</v>
      </c>
      <c r="AO18" s="82" t="s">
        <v>1264</v>
      </c>
      <c r="AP18" s="78" t="b">
        <v>1</v>
      </c>
      <c r="AQ18" s="78" t="b">
        <v>0</v>
      </c>
      <c r="AR18" s="78" t="b">
        <v>0</v>
      </c>
      <c r="AS18" s="78"/>
      <c r="AT18" s="78">
        <v>29</v>
      </c>
      <c r="AU18" s="78"/>
      <c r="AV18" s="78" t="b">
        <v>0</v>
      </c>
      <c r="AW18" s="78" t="s">
        <v>1320</v>
      </c>
      <c r="AX18" s="82" t="s">
        <v>1336</v>
      </c>
      <c r="AY18" s="78" t="s">
        <v>66</v>
      </c>
      <c r="AZ18" s="78" t="str">
        <f>REPLACE(INDEX(GroupVertices[Group],MATCH(Vertices[[#This Row],[Vertex]],GroupVertices[Vertex],0)),1,1,"")</f>
        <v>1</v>
      </c>
      <c r="BA18" s="48"/>
      <c r="BB18" s="48"/>
      <c r="BC18" s="48"/>
      <c r="BD18" s="48"/>
      <c r="BE18" s="48" t="s">
        <v>1802</v>
      </c>
      <c r="BF18" s="48" t="s">
        <v>1802</v>
      </c>
      <c r="BG18" s="116" t="s">
        <v>1826</v>
      </c>
      <c r="BH18" s="116" t="s">
        <v>1843</v>
      </c>
      <c r="BI18" s="116" t="s">
        <v>1862</v>
      </c>
      <c r="BJ18" s="116" t="s">
        <v>1862</v>
      </c>
      <c r="BK18" s="116">
        <v>1</v>
      </c>
      <c r="BL18" s="120">
        <v>1.2820512820512822</v>
      </c>
      <c r="BM18" s="116">
        <v>3</v>
      </c>
      <c r="BN18" s="120">
        <v>3.8461538461538463</v>
      </c>
      <c r="BO18" s="116">
        <v>0</v>
      </c>
      <c r="BP18" s="120">
        <v>0</v>
      </c>
      <c r="BQ18" s="116">
        <v>74</v>
      </c>
      <c r="BR18" s="120">
        <v>94.87179487179488</v>
      </c>
      <c r="BS18" s="116">
        <v>78</v>
      </c>
      <c r="BT18" s="2"/>
      <c r="BU18" s="3"/>
      <c r="BV18" s="3"/>
      <c r="BW18" s="3"/>
      <c r="BX18" s="3"/>
    </row>
    <row r="19" spans="1:76" ht="15">
      <c r="A19" s="64" t="s">
        <v>226</v>
      </c>
      <c r="B19" s="65"/>
      <c r="C19" s="65" t="s">
        <v>64</v>
      </c>
      <c r="D19" s="66">
        <v>168.22812073411194</v>
      </c>
      <c r="E19" s="68"/>
      <c r="F19" s="100" t="s">
        <v>703</v>
      </c>
      <c r="G19" s="65"/>
      <c r="H19" s="69" t="s">
        <v>226</v>
      </c>
      <c r="I19" s="70"/>
      <c r="J19" s="70"/>
      <c r="K19" s="69" t="s">
        <v>1386</v>
      </c>
      <c r="L19" s="73">
        <v>1</v>
      </c>
      <c r="M19" s="74">
        <v>213.88372802734375</v>
      </c>
      <c r="N19" s="74">
        <v>6999.59814453125</v>
      </c>
      <c r="O19" s="75"/>
      <c r="P19" s="76"/>
      <c r="Q19" s="76"/>
      <c r="R19" s="86"/>
      <c r="S19" s="48">
        <v>0</v>
      </c>
      <c r="T19" s="48">
        <v>1</v>
      </c>
      <c r="U19" s="49">
        <v>0</v>
      </c>
      <c r="V19" s="49">
        <v>0.015625</v>
      </c>
      <c r="W19" s="49">
        <v>0.028924</v>
      </c>
      <c r="X19" s="49">
        <v>0.448366</v>
      </c>
      <c r="Y19" s="49">
        <v>0</v>
      </c>
      <c r="Z19" s="49">
        <v>0</v>
      </c>
      <c r="AA19" s="71">
        <v>19</v>
      </c>
      <c r="AB19" s="71"/>
      <c r="AC19" s="72"/>
      <c r="AD19" s="78" t="s">
        <v>1128</v>
      </c>
      <c r="AE19" s="78">
        <v>320</v>
      </c>
      <c r="AF19" s="78">
        <v>150</v>
      </c>
      <c r="AG19" s="78">
        <v>2389</v>
      </c>
      <c r="AH19" s="78">
        <v>5313</v>
      </c>
      <c r="AI19" s="78"/>
      <c r="AJ19" s="78" t="s">
        <v>1175</v>
      </c>
      <c r="AK19" s="78" t="s">
        <v>1201</v>
      </c>
      <c r="AL19" s="82" t="s">
        <v>1230</v>
      </c>
      <c r="AM19" s="78"/>
      <c r="AN19" s="80">
        <v>43081.31232638889</v>
      </c>
      <c r="AO19" s="82" t="s">
        <v>1265</v>
      </c>
      <c r="AP19" s="78" t="b">
        <v>0</v>
      </c>
      <c r="AQ19" s="78" t="b">
        <v>0</v>
      </c>
      <c r="AR19" s="78" t="b">
        <v>0</v>
      </c>
      <c r="AS19" s="78"/>
      <c r="AT19" s="78">
        <v>0</v>
      </c>
      <c r="AU19" s="82" t="s">
        <v>1295</v>
      </c>
      <c r="AV19" s="78" t="b">
        <v>0</v>
      </c>
      <c r="AW19" s="78" t="s">
        <v>1320</v>
      </c>
      <c r="AX19" s="82" t="s">
        <v>1337</v>
      </c>
      <c r="AY19" s="78" t="s">
        <v>66</v>
      </c>
      <c r="AZ19" s="78" t="str">
        <f>REPLACE(INDEX(GroupVertices[Group],MATCH(Vertices[[#This Row],[Vertex]],GroupVertices[Vertex],0)),1,1,"")</f>
        <v>1</v>
      </c>
      <c r="BA19" s="48"/>
      <c r="BB19" s="48"/>
      <c r="BC19" s="48"/>
      <c r="BD19" s="48"/>
      <c r="BE19" s="48" t="s">
        <v>544</v>
      </c>
      <c r="BF19" s="48" t="s">
        <v>544</v>
      </c>
      <c r="BG19" s="116" t="s">
        <v>1825</v>
      </c>
      <c r="BH19" s="116" t="s">
        <v>1825</v>
      </c>
      <c r="BI19" s="116" t="s">
        <v>1862</v>
      </c>
      <c r="BJ19" s="116" t="s">
        <v>1862</v>
      </c>
      <c r="BK19" s="116">
        <v>0</v>
      </c>
      <c r="BL19" s="120">
        <v>0</v>
      </c>
      <c r="BM19" s="116">
        <v>0</v>
      </c>
      <c r="BN19" s="120">
        <v>0</v>
      </c>
      <c r="BO19" s="116">
        <v>0</v>
      </c>
      <c r="BP19" s="120">
        <v>0</v>
      </c>
      <c r="BQ19" s="116">
        <v>22</v>
      </c>
      <c r="BR19" s="120">
        <v>100</v>
      </c>
      <c r="BS19" s="116">
        <v>22</v>
      </c>
      <c r="BT19" s="2"/>
      <c r="BU19" s="3"/>
      <c r="BV19" s="3"/>
      <c r="BW19" s="3"/>
      <c r="BX19" s="3"/>
    </row>
    <row r="20" spans="1:76" ht="15">
      <c r="A20" s="64" t="s">
        <v>227</v>
      </c>
      <c r="B20" s="65"/>
      <c r="C20" s="65" t="s">
        <v>64</v>
      </c>
      <c r="D20" s="66">
        <v>199.07214722685677</v>
      </c>
      <c r="E20" s="68"/>
      <c r="F20" s="100" t="s">
        <v>704</v>
      </c>
      <c r="G20" s="65"/>
      <c r="H20" s="69" t="s">
        <v>227</v>
      </c>
      <c r="I20" s="70"/>
      <c r="J20" s="70"/>
      <c r="K20" s="69" t="s">
        <v>1387</v>
      </c>
      <c r="L20" s="73">
        <v>1</v>
      </c>
      <c r="M20" s="74">
        <v>4405.017578125</v>
      </c>
      <c r="N20" s="74">
        <v>6978.361328125</v>
      </c>
      <c r="O20" s="75"/>
      <c r="P20" s="76"/>
      <c r="Q20" s="76"/>
      <c r="R20" s="86"/>
      <c r="S20" s="48">
        <v>0</v>
      </c>
      <c r="T20" s="48">
        <v>1</v>
      </c>
      <c r="U20" s="49">
        <v>0</v>
      </c>
      <c r="V20" s="49">
        <v>0.015625</v>
      </c>
      <c r="W20" s="49">
        <v>0.028924</v>
      </c>
      <c r="X20" s="49">
        <v>0.448366</v>
      </c>
      <c r="Y20" s="49">
        <v>0</v>
      </c>
      <c r="Z20" s="49">
        <v>0</v>
      </c>
      <c r="AA20" s="71">
        <v>20</v>
      </c>
      <c r="AB20" s="71"/>
      <c r="AC20" s="72"/>
      <c r="AD20" s="78" t="s">
        <v>1129</v>
      </c>
      <c r="AE20" s="78">
        <v>219</v>
      </c>
      <c r="AF20" s="78">
        <v>878</v>
      </c>
      <c r="AG20" s="78">
        <v>5406</v>
      </c>
      <c r="AH20" s="78">
        <v>858</v>
      </c>
      <c r="AI20" s="78"/>
      <c r="AJ20" s="78" t="s">
        <v>1176</v>
      </c>
      <c r="AK20" s="78"/>
      <c r="AL20" s="82" t="s">
        <v>1231</v>
      </c>
      <c r="AM20" s="78"/>
      <c r="AN20" s="80">
        <v>41428.219456018516</v>
      </c>
      <c r="AO20" s="82" t="s">
        <v>1266</v>
      </c>
      <c r="AP20" s="78" t="b">
        <v>1</v>
      </c>
      <c r="AQ20" s="78" t="b">
        <v>0</v>
      </c>
      <c r="AR20" s="78" t="b">
        <v>0</v>
      </c>
      <c r="AS20" s="78"/>
      <c r="AT20" s="78">
        <v>16</v>
      </c>
      <c r="AU20" s="82" t="s">
        <v>1295</v>
      </c>
      <c r="AV20" s="78" t="b">
        <v>0</v>
      </c>
      <c r="AW20" s="78" t="s">
        <v>1320</v>
      </c>
      <c r="AX20" s="82" t="s">
        <v>1338</v>
      </c>
      <c r="AY20" s="78" t="s">
        <v>66</v>
      </c>
      <c r="AZ20" s="78" t="str">
        <f>REPLACE(INDEX(GroupVertices[Group],MATCH(Vertices[[#This Row],[Vertex]],GroupVertices[Vertex],0)),1,1,"")</f>
        <v>1</v>
      </c>
      <c r="BA20" s="48"/>
      <c r="BB20" s="48"/>
      <c r="BC20" s="48"/>
      <c r="BD20" s="48"/>
      <c r="BE20" s="48" t="s">
        <v>544</v>
      </c>
      <c r="BF20" s="48" t="s">
        <v>544</v>
      </c>
      <c r="BG20" s="116" t="s">
        <v>1825</v>
      </c>
      <c r="BH20" s="116" t="s">
        <v>1825</v>
      </c>
      <c r="BI20" s="116" t="s">
        <v>1862</v>
      </c>
      <c r="BJ20" s="116" t="s">
        <v>1862</v>
      </c>
      <c r="BK20" s="116">
        <v>0</v>
      </c>
      <c r="BL20" s="120">
        <v>0</v>
      </c>
      <c r="BM20" s="116">
        <v>0</v>
      </c>
      <c r="BN20" s="120">
        <v>0</v>
      </c>
      <c r="BO20" s="116">
        <v>0</v>
      </c>
      <c r="BP20" s="120">
        <v>0</v>
      </c>
      <c r="BQ20" s="116">
        <v>22</v>
      </c>
      <c r="BR20" s="120">
        <v>100</v>
      </c>
      <c r="BS20" s="116">
        <v>22</v>
      </c>
      <c r="BT20" s="2"/>
      <c r="BU20" s="3"/>
      <c r="BV20" s="3"/>
      <c r="BW20" s="3"/>
      <c r="BX20" s="3"/>
    </row>
    <row r="21" spans="1:76" ht="15">
      <c r="A21" s="64" t="s">
        <v>228</v>
      </c>
      <c r="B21" s="65"/>
      <c r="C21" s="65" t="s">
        <v>64</v>
      </c>
      <c r="D21" s="66">
        <v>208.94393043126547</v>
      </c>
      <c r="E21" s="68"/>
      <c r="F21" s="100" t="s">
        <v>705</v>
      </c>
      <c r="G21" s="65"/>
      <c r="H21" s="69" t="s">
        <v>228</v>
      </c>
      <c r="I21" s="70"/>
      <c r="J21" s="70"/>
      <c r="K21" s="69" t="s">
        <v>1388</v>
      </c>
      <c r="L21" s="73">
        <v>1</v>
      </c>
      <c r="M21" s="74">
        <v>7003.84814453125</v>
      </c>
      <c r="N21" s="74">
        <v>2861.764892578125</v>
      </c>
      <c r="O21" s="75"/>
      <c r="P21" s="76"/>
      <c r="Q21" s="76"/>
      <c r="R21" s="86"/>
      <c r="S21" s="48">
        <v>0</v>
      </c>
      <c r="T21" s="48">
        <v>1</v>
      </c>
      <c r="U21" s="49">
        <v>0</v>
      </c>
      <c r="V21" s="49">
        <v>0.010753</v>
      </c>
      <c r="W21" s="49">
        <v>0.002039</v>
      </c>
      <c r="X21" s="49">
        <v>0.516965</v>
      </c>
      <c r="Y21" s="49">
        <v>0</v>
      </c>
      <c r="Z21" s="49">
        <v>0</v>
      </c>
      <c r="AA21" s="71">
        <v>21</v>
      </c>
      <c r="AB21" s="71"/>
      <c r="AC21" s="72"/>
      <c r="AD21" s="78" t="s">
        <v>1130</v>
      </c>
      <c r="AE21" s="78">
        <v>909</v>
      </c>
      <c r="AF21" s="78">
        <v>1111</v>
      </c>
      <c r="AG21" s="78">
        <v>48703</v>
      </c>
      <c r="AH21" s="78">
        <v>12438</v>
      </c>
      <c r="AI21" s="78"/>
      <c r="AJ21" s="78" t="s">
        <v>1177</v>
      </c>
      <c r="AK21" s="78" t="s">
        <v>1201</v>
      </c>
      <c r="AL21" s="78"/>
      <c r="AM21" s="78"/>
      <c r="AN21" s="80">
        <v>41142.42865740741</v>
      </c>
      <c r="AO21" s="82" t="s">
        <v>1267</v>
      </c>
      <c r="AP21" s="78" t="b">
        <v>0</v>
      </c>
      <c r="AQ21" s="78" t="b">
        <v>0</v>
      </c>
      <c r="AR21" s="78" t="b">
        <v>0</v>
      </c>
      <c r="AS21" s="78"/>
      <c r="AT21" s="78">
        <v>314</v>
      </c>
      <c r="AU21" s="82" t="s">
        <v>1295</v>
      </c>
      <c r="AV21" s="78" t="b">
        <v>0</v>
      </c>
      <c r="AW21" s="78" t="s">
        <v>1320</v>
      </c>
      <c r="AX21" s="82" t="s">
        <v>1339</v>
      </c>
      <c r="AY21" s="78" t="s">
        <v>66</v>
      </c>
      <c r="AZ21" s="78" t="str">
        <f>REPLACE(INDEX(GroupVertices[Group],MATCH(Vertices[[#This Row],[Vertex]],GroupVertices[Vertex],0)),1,1,"")</f>
        <v>4</v>
      </c>
      <c r="BA21" s="48" t="s">
        <v>1504</v>
      </c>
      <c r="BB21" s="48" t="s">
        <v>1504</v>
      </c>
      <c r="BC21" s="48" t="s">
        <v>529</v>
      </c>
      <c r="BD21" s="48" t="s">
        <v>529</v>
      </c>
      <c r="BE21" s="48" t="s">
        <v>548</v>
      </c>
      <c r="BF21" s="48" t="s">
        <v>1806</v>
      </c>
      <c r="BG21" s="116" t="s">
        <v>1827</v>
      </c>
      <c r="BH21" s="116" t="s">
        <v>1844</v>
      </c>
      <c r="BI21" s="116" t="s">
        <v>1863</v>
      </c>
      <c r="BJ21" s="116" t="s">
        <v>1876</v>
      </c>
      <c r="BK21" s="116">
        <v>0</v>
      </c>
      <c r="BL21" s="120">
        <v>0</v>
      </c>
      <c r="BM21" s="116">
        <v>4</v>
      </c>
      <c r="BN21" s="120">
        <v>16</v>
      </c>
      <c r="BO21" s="116">
        <v>0</v>
      </c>
      <c r="BP21" s="120">
        <v>0</v>
      </c>
      <c r="BQ21" s="116">
        <v>21</v>
      </c>
      <c r="BR21" s="120">
        <v>84</v>
      </c>
      <c r="BS21" s="116">
        <v>25</v>
      </c>
      <c r="BT21" s="2"/>
      <c r="BU21" s="3"/>
      <c r="BV21" s="3"/>
      <c r="BW21" s="3"/>
      <c r="BX21" s="3"/>
    </row>
    <row r="22" spans="1:76" ht="15">
      <c r="A22" s="64" t="s">
        <v>245</v>
      </c>
      <c r="B22" s="65"/>
      <c r="C22" s="65" t="s">
        <v>64</v>
      </c>
      <c r="D22" s="66">
        <v>266.52227109560647</v>
      </c>
      <c r="E22" s="68"/>
      <c r="F22" s="100" t="s">
        <v>720</v>
      </c>
      <c r="G22" s="65"/>
      <c r="H22" s="69" t="s">
        <v>245</v>
      </c>
      <c r="I22" s="70"/>
      <c r="J22" s="70"/>
      <c r="K22" s="69" t="s">
        <v>1389</v>
      </c>
      <c r="L22" s="73">
        <v>4270.608540925267</v>
      </c>
      <c r="M22" s="74">
        <v>5789.7607421875</v>
      </c>
      <c r="N22" s="74">
        <v>2211.933349609375</v>
      </c>
      <c r="O22" s="75"/>
      <c r="P22" s="76"/>
      <c r="Q22" s="76"/>
      <c r="R22" s="86"/>
      <c r="S22" s="48">
        <v>7</v>
      </c>
      <c r="T22" s="48">
        <v>1</v>
      </c>
      <c r="U22" s="49">
        <v>240</v>
      </c>
      <c r="V22" s="49">
        <v>0.014925</v>
      </c>
      <c r="W22" s="49">
        <v>0.011855</v>
      </c>
      <c r="X22" s="49">
        <v>3.022066</v>
      </c>
      <c r="Y22" s="49">
        <v>0</v>
      </c>
      <c r="Z22" s="49">
        <v>0</v>
      </c>
      <c r="AA22" s="71">
        <v>22</v>
      </c>
      <c r="AB22" s="71"/>
      <c r="AC22" s="72"/>
      <c r="AD22" s="78" t="s">
        <v>1131</v>
      </c>
      <c r="AE22" s="78">
        <v>2820</v>
      </c>
      <c r="AF22" s="78">
        <v>2470</v>
      </c>
      <c r="AG22" s="78">
        <v>11897</v>
      </c>
      <c r="AH22" s="78">
        <v>3891</v>
      </c>
      <c r="AI22" s="78"/>
      <c r="AJ22" s="78"/>
      <c r="AK22" s="78" t="s">
        <v>1201</v>
      </c>
      <c r="AL22" s="82" t="s">
        <v>1232</v>
      </c>
      <c r="AM22" s="78"/>
      <c r="AN22" s="80">
        <v>41912.273148148146</v>
      </c>
      <c r="AO22" s="82" t="s">
        <v>1268</v>
      </c>
      <c r="AP22" s="78" t="b">
        <v>0</v>
      </c>
      <c r="AQ22" s="78" t="b">
        <v>0</v>
      </c>
      <c r="AR22" s="78" t="b">
        <v>0</v>
      </c>
      <c r="AS22" s="78"/>
      <c r="AT22" s="78">
        <v>85</v>
      </c>
      <c r="AU22" s="82" t="s">
        <v>1298</v>
      </c>
      <c r="AV22" s="78" t="b">
        <v>0</v>
      </c>
      <c r="AW22" s="78" t="s">
        <v>1320</v>
      </c>
      <c r="AX22" s="82" t="s">
        <v>1340</v>
      </c>
      <c r="AY22" s="78" t="s">
        <v>66</v>
      </c>
      <c r="AZ22" s="78" t="str">
        <f>REPLACE(INDEX(GroupVertices[Group],MATCH(Vertices[[#This Row],[Vertex]],GroupVertices[Vertex],0)),1,1,"")</f>
        <v>4</v>
      </c>
      <c r="BA22" s="48" t="s">
        <v>1504</v>
      </c>
      <c r="BB22" s="48" t="s">
        <v>1504</v>
      </c>
      <c r="BC22" s="48" t="s">
        <v>529</v>
      </c>
      <c r="BD22" s="48" t="s">
        <v>529</v>
      </c>
      <c r="BE22" s="48" t="s">
        <v>548</v>
      </c>
      <c r="BF22" s="48" t="s">
        <v>1806</v>
      </c>
      <c r="BG22" s="116" t="s">
        <v>1828</v>
      </c>
      <c r="BH22" s="116" t="s">
        <v>1845</v>
      </c>
      <c r="BI22" s="116" t="s">
        <v>1864</v>
      </c>
      <c r="BJ22" s="116" t="s">
        <v>1877</v>
      </c>
      <c r="BK22" s="116">
        <v>0</v>
      </c>
      <c r="BL22" s="120">
        <v>0</v>
      </c>
      <c r="BM22" s="116">
        <v>4</v>
      </c>
      <c r="BN22" s="120">
        <v>19.047619047619047</v>
      </c>
      <c r="BO22" s="116">
        <v>0</v>
      </c>
      <c r="BP22" s="120">
        <v>0</v>
      </c>
      <c r="BQ22" s="116">
        <v>17</v>
      </c>
      <c r="BR22" s="120">
        <v>80.95238095238095</v>
      </c>
      <c r="BS22" s="116">
        <v>21</v>
      </c>
      <c r="BT22" s="2"/>
      <c r="BU22" s="3"/>
      <c r="BV22" s="3"/>
      <c r="BW22" s="3"/>
      <c r="BX22" s="3"/>
    </row>
    <row r="23" spans="1:76" ht="15">
      <c r="A23" s="64" t="s">
        <v>229</v>
      </c>
      <c r="B23" s="65"/>
      <c r="C23" s="65" t="s">
        <v>64</v>
      </c>
      <c r="D23" s="66">
        <v>184.49749734566964</v>
      </c>
      <c r="E23" s="68"/>
      <c r="F23" s="100" t="s">
        <v>706</v>
      </c>
      <c r="G23" s="65"/>
      <c r="H23" s="69" t="s">
        <v>229</v>
      </c>
      <c r="I23" s="70"/>
      <c r="J23" s="70"/>
      <c r="K23" s="69" t="s">
        <v>1390</v>
      </c>
      <c r="L23" s="73">
        <v>1</v>
      </c>
      <c r="M23" s="74">
        <v>4599.9296875</v>
      </c>
      <c r="N23" s="74">
        <v>3031.547119140625</v>
      </c>
      <c r="O23" s="75"/>
      <c r="P23" s="76"/>
      <c r="Q23" s="76"/>
      <c r="R23" s="86"/>
      <c r="S23" s="48">
        <v>0</v>
      </c>
      <c r="T23" s="48">
        <v>1</v>
      </c>
      <c r="U23" s="49">
        <v>0</v>
      </c>
      <c r="V23" s="49">
        <v>0.010753</v>
      </c>
      <c r="W23" s="49">
        <v>0.002039</v>
      </c>
      <c r="X23" s="49">
        <v>0.516965</v>
      </c>
      <c r="Y23" s="49">
        <v>0</v>
      </c>
      <c r="Z23" s="49">
        <v>0</v>
      </c>
      <c r="AA23" s="71">
        <v>23</v>
      </c>
      <c r="AB23" s="71"/>
      <c r="AC23" s="72"/>
      <c r="AD23" s="78" t="s">
        <v>1132</v>
      </c>
      <c r="AE23" s="78">
        <v>116</v>
      </c>
      <c r="AF23" s="78">
        <v>534</v>
      </c>
      <c r="AG23" s="78">
        <v>33021</v>
      </c>
      <c r="AH23" s="78">
        <v>19599</v>
      </c>
      <c r="AI23" s="78"/>
      <c r="AJ23" s="78" t="s">
        <v>1178</v>
      </c>
      <c r="AK23" s="78"/>
      <c r="AL23" s="82" t="s">
        <v>1233</v>
      </c>
      <c r="AM23" s="78"/>
      <c r="AN23" s="80">
        <v>42861.44150462963</v>
      </c>
      <c r="AO23" s="82" t="s">
        <v>1269</v>
      </c>
      <c r="AP23" s="78" t="b">
        <v>1</v>
      </c>
      <c r="AQ23" s="78" t="b">
        <v>0</v>
      </c>
      <c r="AR23" s="78" t="b">
        <v>0</v>
      </c>
      <c r="AS23" s="78"/>
      <c r="AT23" s="78">
        <v>2</v>
      </c>
      <c r="AU23" s="78"/>
      <c r="AV23" s="78" t="b">
        <v>0</v>
      </c>
      <c r="AW23" s="78" t="s">
        <v>1320</v>
      </c>
      <c r="AX23" s="82" t="s">
        <v>1341</v>
      </c>
      <c r="AY23" s="78" t="s">
        <v>66</v>
      </c>
      <c r="AZ23" s="78" t="str">
        <f>REPLACE(INDEX(GroupVertices[Group],MATCH(Vertices[[#This Row],[Vertex]],GroupVertices[Vertex],0)),1,1,"")</f>
        <v>4</v>
      </c>
      <c r="BA23" s="48" t="s">
        <v>1504</v>
      </c>
      <c r="BB23" s="48" t="s">
        <v>1504</v>
      </c>
      <c r="BC23" s="48" t="s">
        <v>529</v>
      </c>
      <c r="BD23" s="48" t="s">
        <v>529</v>
      </c>
      <c r="BE23" s="48" t="s">
        <v>548</v>
      </c>
      <c r="BF23" s="48" t="s">
        <v>1806</v>
      </c>
      <c r="BG23" s="116" t="s">
        <v>1827</v>
      </c>
      <c r="BH23" s="116" t="s">
        <v>1844</v>
      </c>
      <c r="BI23" s="116" t="s">
        <v>1863</v>
      </c>
      <c r="BJ23" s="116" t="s">
        <v>1876</v>
      </c>
      <c r="BK23" s="116">
        <v>0</v>
      </c>
      <c r="BL23" s="120">
        <v>0</v>
      </c>
      <c r="BM23" s="116">
        <v>4</v>
      </c>
      <c r="BN23" s="120">
        <v>16</v>
      </c>
      <c r="BO23" s="116">
        <v>0</v>
      </c>
      <c r="BP23" s="120">
        <v>0</v>
      </c>
      <c r="BQ23" s="116">
        <v>21</v>
      </c>
      <c r="BR23" s="120">
        <v>84</v>
      </c>
      <c r="BS23" s="116">
        <v>25</v>
      </c>
      <c r="BT23" s="2"/>
      <c r="BU23" s="3"/>
      <c r="BV23" s="3"/>
      <c r="BW23" s="3"/>
      <c r="BX23" s="3"/>
    </row>
    <row r="24" spans="1:76" ht="15">
      <c r="A24" s="64" t="s">
        <v>230</v>
      </c>
      <c r="B24" s="65"/>
      <c r="C24" s="65" t="s">
        <v>64</v>
      </c>
      <c r="D24" s="66">
        <v>194.03033520400425</v>
      </c>
      <c r="E24" s="68"/>
      <c r="F24" s="100" t="s">
        <v>707</v>
      </c>
      <c r="G24" s="65"/>
      <c r="H24" s="69" t="s">
        <v>230</v>
      </c>
      <c r="I24" s="70"/>
      <c r="J24" s="70"/>
      <c r="K24" s="69" t="s">
        <v>1391</v>
      </c>
      <c r="L24" s="73">
        <v>1</v>
      </c>
      <c r="M24" s="74">
        <v>5808.19775390625</v>
      </c>
      <c r="N24" s="74">
        <v>4446.6142578125</v>
      </c>
      <c r="O24" s="75"/>
      <c r="P24" s="76"/>
      <c r="Q24" s="76"/>
      <c r="R24" s="86"/>
      <c r="S24" s="48">
        <v>0</v>
      </c>
      <c r="T24" s="48">
        <v>1</v>
      </c>
      <c r="U24" s="49">
        <v>0</v>
      </c>
      <c r="V24" s="49">
        <v>0.010753</v>
      </c>
      <c r="W24" s="49">
        <v>0.002039</v>
      </c>
      <c r="X24" s="49">
        <v>0.516965</v>
      </c>
      <c r="Y24" s="49">
        <v>0</v>
      </c>
      <c r="Z24" s="49">
        <v>0</v>
      </c>
      <c r="AA24" s="71">
        <v>24</v>
      </c>
      <c r="AB24" s="71"/>
      <c r="AC24" s="72"/>
      <c r="AD24" s="78" t="s">
        <v>1133</v>
      </c>
      <c r="AE24" s="78">
        <v>551</v>
      </c>
      <c r="AF24" s="78">
        <v>759</v>
      </c>
      <c r="AG24" s="78">
        <v>7132</v>
      </c>
      <c r="AH24" s="78">
        <v>4640</v>
      </c>
      <c r="AI24" s="78"/>
      <c r="AJ24" s="78"/>
      <c r="AK24" s="78"/>
      <c r="AL24" s="82" t="s">
        <v>1234</v>
      </c>
      <c r="AM24" s="78"/>
      <c r="AN24" s="80">
        <v>42360.389189814814</v>
      </c>
      <c r="AO24" s="82" t="s">
        <v>1270</v>
      </c>
      <c r="AP24" s="78" t="b">
        <v>0</v>
      </c>
      <c r="AQ24" s="78" t="b">
        <v>0</v>
      </c>
      <c r="AR24" s="78" t="b">
        <v>0</v>
      </c>
      <c r="AS24" s="78"/>
      <c r="AT24" s="78">
        <v>188</v>
      </c>
      <c r="AU24" s="82" t="s">
        <v>1295</v>
      </c>
      <c r="AV24" s="78" t="b">
        <v>0</v>
      </c>
      <c r="AW24" s="78" t="s">
        <v>1320</v>
      </c>
      <c r="AX24" s="82" t="s">
        <v>1342</v>
      </c>
      <c r="AY24" s="78" t="s">
        <v>66</v>
      </c>
      <c r="AZ24" s="78" t="str">
        <f>REPLACE(INDEX(GroupVertices[Group],MATCH(Vertices[[#This Row],[Vertex]],GroupVertices[Vertex],0)),1,1,"")</f>
        <v>4</v>
      </c>
      <c r="BA24" s="48" t="s">
        <v>413</v>
      </c>
      <c r="BB24" s="48" t="s">
        <v>413</v>
      </c>
      <c r="BC24" s="48" t="s">
        <v>529</v>
      </c>
      <c r="BD24" s="48" t="s">
        <v>529</v>
      </c>
      <c r="BE24" s="48" t="s">
        <v>548</v>
      </c>
      <c r="BF24" s="48" t="s">
        <v>548</v>
      </c>
      <c r="BG24" s="116" t="s">
        <v>1827</v>
      </c>
      <c r="BH24" s="116" t="s">
        <v>1827</v>
      </c>
      <c r="BI24" s="116" t="s">
        <v>1865</v>
      </c>
      <c r="BJ24" s="116" t="s">
        <v>1865</v>
      </c>
      <c r="BK24" s="116">
        <v>0</v>
      </c>
      <c r="BL24" s="120">
        <v>0</v>
      </c>
      <c r="BM24" s="116">
        <v>2</v>
      </c>
      <c r="BN24" s="120">
        <v>15.384615384615385</v>
      </c>
      <c r="BO24" s="116">
        <v>0</v>
      </c>
      <c r="BP24" s="120">
        <v>0</v>
      </c>
      <c r="BQ24" s="116">
        <v>11</v>
      </c>
      <c r="BR24" s="120">
        <v>84.61538461538461</v>
      </c>
      <c r="BS24" s="116">
        <v>13</v>
      </c>
      <c r="BT24" s="2"/>
      <c r="BU24" s="3"/>
      <c r="BV24" s="3"/>
      <c r="BW24" s="3"/>
      <c r="BX24" s="3"/>
    </row>
    <row r="25" spans="1:76" ht="15">
      <c r="A25" s="64" t="s">
        <v>231</v>
      </c>
      <c r="B25" s="65"/>
      <c r="C25" s="65" t="s">
        <v>64</v>
      </c>
      <c r="D25" s="66">
        <v>170.9396835027049</v>
      </c>
      <c r="E25" s="68"/>
      <c r="F25" s="100" t="s">
        <v>708</v>
      </c>
      <c r="G25" s="65"/>
      <c r="H25" s="69" t="s">
        <v>231</v>
      </c>
      <c r="I25" s="70"/>
      <c r="J25" s="70"/>
      <c r="K25" s="69" t="s">
        <v>1392</v>
      </c>
      <c r="L25" s="73">
        <v>1</v>
      </c>
      <c r="M25" s="74">
        <v>6523.56005859375</v>
      </c>
      <c r="N25" s="74">
        <v>390.5493469238281</v>
      </c>
      <c r="O25" s="75"/>
      <c r="P25" s="76"/>
      <c r="Q25" s="76"/>
      <c r="R25" s="86"/>
      <c r="S25" s="48">
        <v>0</v>
      </c>
      <c r="T25" s="48">
        <v>1</v>
      </c>
      <c r="U25" s="49">
        <v>0</v>
      </c>
      <c r="V25" s="49">
        <v>0.010753</v>
      </c>
      <c r="W25" s="49">
        <v>0.002039</v>
      </c>
      <c r="X25" s="49">
        <v>0.516965</v>
      </c>
      <c r="Y25" s="49">
        <v>0</v>
      </c>
      <c r="Z25" s="49">
        <v>0</v>
      </c>
      <c r="AA25" s="71">
        <v>25</v>
      </c>
      <c r="AB25" s="71"/>
      <c r="AC25" s="72"/>
      <c r="AD25" s="78" t="s">
        <v>1134</v>
      </c>
      <c r="AE25" s="78">
        <v>62</v>
      </c>
      <c r="AF25" s="78">
        <v>214</v>
      </c>
      <c r="AG25" s="78">
        <v>7849</v>
      </c>
      <c r="AH25" s="78">
        <v>4875</v>
      </c>
      <c r="AI25" s="78"/>
      <c r="AJ25" s="78"/>
      <c r="AK25" s="78"/>
      <c r="AL25" s="78"/>
      <c r="AM25" s="78"/>
      <c r="AN25" s="80">
        <v>43193.243472222224</v>
      </c>
      <c r="AO25" s="78"/>
      <c r="AP25" s="78" t="b">
        <v>1</v>
      </c>
      <c r="AQ25" s="78" t="b">
        <v>0</v>
      </c>
      <c r="AR25" s="78" t="b">
        <v>0</v>
      </c>
      <c r="AS25" s="78"/>
      <c r="AT25" s="78">
        <v>1</v>
      </c>
      <c r="AU25" s="78"/>
      <c r="AV25" s="78" t="b">
        <v>0</v>
      </c>
      <c r="AW25" s="78" t="s">
        <v>1320</v>
      </c>
      <c r="AX25" s="82" t="s">
        <v>1343</v>
      </c>
      <c r="AY25" s="78" t="s">
        <v>66</v>
      </c>
      <c r="AZ25" s="78" t="str">
        <f>REPLACE(INDEX(GroupVertices[Group],MATCH(Vertices[[#This Row],[Vertex]],GroupVertices[Vertex],0)),1,1,"")</f>
        <v>4</v>
      </c>
      <c r="BA25" s="48" t="s">
        <v>413</v>
      </c>
      <c r="BB25" s="48" t="s">
        <v>413</v>
      </c>
      <c r="BC25" s="48" t="s">
        <v>529</v>
      </c>
      <c r="BD25" s="48" t="s">
        <v>529</v>
      </c>
      <c r="BE25" s="48" t="s">
        <v>548</v>
      </c>
      <c r="BF25" s="48" t="s">
        <v>548</v>
      </c>
      <c r="BG25" s="116" t="s">
        <v>1827</v>
      </c>
      <c r="BH25" s="116" t="s">
        <v>1827</v>
      </c>
      <c r="BI25" s="116" t="s">
        <v>1865</v>
      </c>
      <c r="BJ25" s="116" t="s">
        <v>1865</v>
      </c>
      <c r="BK25" s="116">
        <v>0</v>
      </c>
      <c r="BL25" s="120">
        <v>0</v>
      </c>
      <c r="BM25" s="116">
        <v>2</v>
      </c>
      <c r="BN25" s="120">
        <v>15.384615384615385</v>
      </c>
      <c r="BO25" s="116">
        <v>0</v>
      </c>
      <c r="BP25" s="120">
        <v>0</v>
      </c>
      <c r="BQ25" s="116">
        <v>11</v>
      </c>
      <c r="BR25" s="120">
        <v>84.61538461538461</v>
      </c>
      <c r="BS25" s="116">
        <v>13</v>
      </c>
      <c r="BT25" s="2"/>
      <c r="BU25" s="3"/>
      <c r="BV25" s="3"/>
      <c r="BW25" s="3"/>
      <c r="BX25" s="3"/>
    </row>
    <row r="26" spans="1:76" ht="15">
      <c r="A26" s="64" t="s">
        <v>232</v>
      </c>
      <c r="B26" s="65"/>
      <c r="C26" s="65" t="s">
        <v>64</v>
      </c>
      <c r="D26" s="66">
        <v>190.30193639718894</v>
      </c>
      <c r="E26" s="68"/>
      <c r="F26" s="100" t="s">
        <v>709</v>
      </c>
      <c r="G26" s="65"/>
      <c r="H26" s="69" t="s">
        <v>232</v>
      </c>
      <c r="I26" s="70"/>
      <c r="J26" s="70"/>
      <c r="K26" s="69" t="s">
        <v>1393</v>
      </c>
      <c r="L26" s="73">
        <v>1</v>
      </c>
      <c r="M26" s="74">
        <v>4998.3330078125</v>
      </c>
      <c r="N26" s="74">
        <v>468.60260009765625</v>
      </c>
      <c r="O26" s="75"/>
      <c r="P26" s="76"/>
      <c r="Q26" s="76"/>
      <c r="R26" s="86"/>
      <c r="S26" s="48">
        <v>0</v>
      </c>
      <c r="T26" s="48">
        <v>1</v>
      </c>
      <c r="U26" s="49">
        <v>0</v>
      </c>
      <c r="V26" s="49">
        <v>0.010753</v>
      </c>
      <c r="W26" s="49">
        <v>0.002039</v>
      </c>
      <c r="X26" s="49">
        <v>0.516965</v>
      </c>
      <c r="Y26" s="49">
        <v>0</v>
      </c>
      <c r="Z26" s="49">
        <v>0</v>
      </c>
      <c r="AA26" s="71">
        <v>26</v>
      </c>
      <c r="AB26" s="71"/>
      <c r="AC26" s="72"/>
      <c r="AD26" s="78" t="s">
        <v>1135</v>
      </c>
      <c r="AE26" s="78">
        <v>1348</v>
      </c>
      <c r="AF26" s="78">
        <v>671</v>
      </c>
      <c r="AG26" s="78">
        <v>13799</v>
      </c>
      <c r="AH26" s="78">
        <v>10891</v>
      </c>
      <c r="AI26" s="78"/>
      <c r="AJ26" s="78"/>
      <c r="AK26" s="78"/>
      <c r="AL26" s="78"/>
      <c r="AM26" s="78"/>
      <c r="AN26" s="80">
        <v>42479.38108796296</v>
      </c>
      <c r="AO26" s="78"/>
      <c r="AP26" s="78" t="b">
        <v>0</v>
      </c>
      <c r="AQ26" s="78" t="b">
        <v>0</v>
      </c>
      <c r="AR26" s="78" t="b">
        <v>0</v>
      </c>
      <c r="AS26" s="78"/>
      <c r="AT26" s="78">
        <v>98</v>
      </c>
      <c r="AU26" s="82" t="s">
        <v>1295</v>
      </c>
      <c r="AV26" s="78" t="b">
        <v>0</v>
      </c>
      <c r="AW26" s="78" t="s">
        <v>1320</v>
      </c>
      <c r="AX26" s="82" t="s">
        <v>1344</v>
      </c>
      <c r="AY26" s="78" t="s">
        <v>66</v>
      </c>
      <c r="AZ26" s="78" t="str">
        <f>REPLACE(INDEX(GroupVertices[Group],MATCH(Vertices[[#This Row],[Vertex]],GroupVertices[Vertex],0)),1,1,"")</f>
        <v>4</v>
      </c>
      <c r="BA26" s="48" t="s">
        <v>413</v>
      </c>
      <c r="BB26" s="48" t="s">
        <v>413</v>
      </c>
      <c r="BC26" s="48" t="s">
        <v>529</v>
      </c>
      <c r="BD26" s="48" t="s">
        <v>529</v>
      </c>
      <c r="BE26" s="48" t="s">
        <v>548</v>
      </c>
      <c r="BF26" s="48" t="s">
        <v>548</v>
      </c>
      <c r="BG26" s="116" t="s">
        <v>1827</v>
      </c>
      <c r="BH26" s="116" t="s">
        <v>1827</v>
      </c>
      <c r="BI26" s="116" t="s">
        <v>1865</v>
      </c>
      <c r="BJ26" s="116" t="s">
        <v>1865</v>
      </c>
      <c r="BK26" s="116">
        <v>0</v>
      </c>
      <c r="BL26" s="120">
        <v>0</v>
      </c>
      <c r="BM26" s="116">
        <v>2</v>
      </c>
      <c r="BN26" s="120">
        <v>15.384615384615385</v>
      </c>
      <c r="BO26" s="116">
        <v>0</v>
      </c>
      <c r="BP26" s="120">
        <v>0</v>
      </c>
      <c r="BQ26" s="116">
        <v>11</v>
      </c>
      <c r="BR26" s="120">
        <v>84.61538461538461</v>
      </c>
      <c r="BS26" s="116">
        <v>13</v>
      </c>
      <c r="BT26" s="2"/>
      <c r="BU26" s="3"/>
      <c r="BV26" s="3"/>
      <c r="BW26" s="3"/>
      <c r="BX26" s="3"/>
    </row>
    <row r="27" spans="1:76" ht="15">
      <c r="A27" s="64" t="s">
        <v>233</v>
      </c>
      <c r="B27" s="65"/>
      <c r="C27" s="65" t="s">
        <v>64</v>
      </c>
      <c r="D27" s="66">
        <v>185.21775620607715</v>
      </c>
      <c r="E27" s="68"/>
      <c r="F27" s="100" t="s">
        <v>1308</v>
      </c>
      <c r="G27" s="65"/>
      <c r="H27" s="69" t="s">
        <v>233</v>
      </c>
      <c r="I27" s="70"/>
      <c r="J27" s="70"/>
      <c r="K27" s="69" t="s">
        <v>1394</v>
      </c>
      <c r="L27" s="73">
        <v>1</v>
      </c>
      <c r="M27" s="74">
        <v>5000.5830078125</v>
      </c>
      <c r="N27" s="74">
        <v>8838.33203125</v>
      </c>
      <c r="O27" s="75"/>
      <c r="P27" s="76"/>
      <c r="Q27" s="76"/>
      <c r="R27" s="86"/>
      <c r="S27" s="48">
        <v>1</v>
      </c>
      <c r="T27" s="48">
        <v>1</v>
      </c>
      <c r="U27" s="49">
        <v>0</v>
      </c>
      <c r="V27" s="49">
        <v>0</v>
      </c>
      <c r="W27" s="49">
        <v>0</v>
      </c>
      <c r="X27" s="49">
        <v>0.999989</v>
      </c>
      <c r="Y27" s="49">
        <v>0</v>
      </c>
      <c r="Z27" s="49" t="s">
        <v>1479</v>
      </c>
      <c r="AA27" s="71">
        <v>27</v>
      </c>
      <c r="AB27" s="71"/>
      <c r="AC27" s="72"/>
      <c r="AD27" s="78" t="s">
        <v>1136</v>
      </c>
      <c r="AE27" s="78">
        <v>779</v>
      </c>
      <c r="AF27" s="78">
        <v>551</v>
      </c>
      <c r="AG27" s="78">
        <v>9094</v>
      </c>
      <c r="AH27" s="78">
        <v>205</v>
      </c>
      <c r="AI27" s="78"/>
      <c r="AJ27" s="78" t="s">
        <v>1179</v>
      </c>
      <c r="AK27" s="78"/>
      <c r="AL27" s="82" t="s">
        <v>1235</v>
      </c>
      <c r="AM27" s="78"/>
      <c r="AN27" s="80">
        <v>42462.82350694444</v>
      </c>
      <c r="AO27" s="82" t="s">
        <v>1271</v>
      </c>
      <c r="AP27" s="78" t="b">
        <v>0</v>
      </c>
      <c r="AQ27" s="78" t="b">
        <v>0</v>
      </c>
      <c r="AR27" s="78" t="b">
        <v>0</v>
      </c>
      <c r="AS27" s="78"/>
      <c r="AT27" s="78">
        <v>32</v>
      </c>
      <c r="AU27" s="82" t="s">
        <v>1295</v>
      </c>
      <c r="AV27" s="78" t="b">
        <v>0</v>
      </c>
      <c r="AW27" s="78" t="s">
        <v>1320</v>
      </c>
      <c r="AX27" s="82" t="s">
        <v>1345</v>
      </c>
      <c r="AY27" s="78" t="s">
        <v>66</v>
      </c>
      <c r="AZ27" s="78" t="str">
        <f>REPLACE(INDEX(GroupVertices[Group],MATCH(Vertices[[#This Row],[Vertex]],GroupVertices[Vertex],0)),1,1,"")</f>
        <v>3</v>
      </c>
      <c r="BA27" s="48" t="s">
        <v>414</v>
      </c>
      <c r="BB27" s="48" t="s">
        <v>414</v>
      </c>
      <c r="BC27" s="48" t="s">
        <v>530</v>
      </c>
      <c r="BD27" s="48" t="s">
        <v>530</v>
      </c>
      <c r="BE27" s="48" t="s">
        <v>549</v>
      </c>
      <c r="BF27" s="48" t="s">
        <v>549</v>
      </c>
      <c r="BG27" s="116" t="s">
        <v>1829</v>
      </c>
      <c r="BH27" s="116" t="s">
        <v>1829</v>
      </c>
      <c r="BI27" s="116" t="s">
        <v>1866</v>
      </c>
      <c r="BJ27" s="116" t="s">
        <v>1866</v>
      </c>
      <c r="BK27" s="116">
        <v>0</v>
      </c>
      <c r="BL27" s="120">
        <v>0</v>
      </c>
      <c r="BM27" s="116">
        <v>0</v>
      </c>
      <c r="BN27" s="120">
        <v>0</v>
      </c>
      <c r="BO27" s="116">
        <v>0</v>
      </c>
      <c r="BP27" s="120">
        <v>0</v>
      </c>
      <c r="BQ27" s="116">
        <v>30</v>
      </c>
      <c r="BR27" s="120">
        <v>100</v>
      </c>
      <c r="BS27" s="116">
        <v>30</v>
      </c>
      <c r="BT27" s="2"/>
      <c r="BU27" s="3"/>
      <c r="BV27" s="3"/>
      <c r="BW27" s="3"/>
      <c r="BX27" s="3"/>
    </row>
    <row r="28" spans="1:76" ht="15">
      <c r="A28" s="64" t="s">
        <v>234</v>
      </c>
      <c r="B28" s="65"/>
      <c r="C28" s="65" t="s">
        <v>64</v>
      </c>
      <c r="D28" s="66">
        <v>170.04995196926032</v>
      </c>
      <c r="E28" s="68"/>
      <c r="F28" s="100" t="s">
        <v>710</v>
      </c>
      <c r="G28" s="65"/>
      <c r="H28" s="69" t="s">
        <v>234</v>
      </c>
      <c r="I28" s="70"/>
      <c r="J28" s="70"/>
      <c r="K28" s="69" t="s">
        <v>1395</v>
      </c>
      <c r="L28" s="73">
        <v>36.580071174377224</v>
      </c>
      <c r="M28" s="74">
        <v>7799.740234375</v>
      </c>
      <c r="N28" s="74">
        <v>6499.35009765625</v>
      </c>
      <c r="O28" s="75"/>
      <c r="P28" s="76"/>
      <c r="Q28" s="76"/>
      <c r="R28" s="86"/>
      <c r="S28" s="48">
        <v>0</v>
      </c>
      <c r="T28" s="48">
        <v>2</v>
      </c>
      <c r="U28" s="49">
        <v>2</v>
      </c>
      <c r="V28" s="49">
        <v>0.5</v>
      </c>
      <c r="W28" s="49">
        <v>0</v>
      </c>
      <c r="X28" s="49">
        <v>1.19637</v>
      </c>
      <c r="Y28" s="49">
        <v>0</v>
      </c>
      <c r="Z28" s="49">
        <v>0</v>
      </c>
      <c r="AA28" s="71">
        <v>28</v>
      </c>
      <c r="AB28" s="71"/>
      <c r="AC28" s="72"/>
      <c r="AD28" s="78" t="s">
        <v>1137</v>
      </c>
      <c r="AE28" s="78">
        <v>107</v>
      </c>
      <c r="AF28" s="78">
        <v>193</v>
      </c>
      <c r="AG28" s="78">
        <v>7898</v>
      </c>
      <c r="AH28" s="78">
        <v>3769</v>
      </c>
      <c r="AI28" s="78"/>
      <c r="AJ28" s="78"/>
      <c r="AK28" s="78"/>
      <c r="AL28" s="78"/>
      <c r="AM28" s="78"/>
      <c r="AN28" s="80">
        <v>41976.83372685185</v>
      </c>
      <c r="AO28" s="82" t="s">
        <v>1272</v>
      </c>
      <c r="AP28" s="78" t="b">
        <v>0</v>
      </c>
      <c r="AQ28" s="78" t="b">
        <v>0</v>
      </c>
      <c r="AR28" s="78" t="b">
        <v>0</v>
      </c>
      <c r="AS28" s="78"/>
      <c r="AT28" s="78">
        <v>7</v>
      </c>
      <c r="AU28" s="82" t="s">
        <v>1295</v>
      </c>
      <c r="AV28" s="78" t="b">
        <v>0</v>
      </c>
      <c r="AW28" s="78" t="s">
        <v>1320</v>
      </c>
      <c r="AX28" s="82" t="s">
        <v>1346</v>
      </c>
      <c r="AY28" s="78" t="s">
        <v>66</v>
      </c>
      <c r="AZ28" s="78" t="str">
        <f>REPLACE(INDEX(GroupVertices[Group],MATCH(Vertices[[#This Row],[Vertex]],GroupVertices[Vertex],0)),1,1,"")</f>
        <v>7</v>
      </c>
      <c r="BA28" s="48" t="s">
        <v>415</v>
      </c>
      <c r="BB28" s="48" t="s">
        <v>415</v>
      </c>
      <c r="BC28" s="48" t="s">
        <v>531</v>
      </c>
      <c r="BD28" s="48" t="s">
        <v>531</v>
      </c>
      <c r="BE28" s="48" t="s">
        <v>1803</v>
      </c>
      <c r="BF28" s="48" t="s">
        <v>1803</v>
      </c>
      <c r="BG28" s="116" t="s">
        <v>1830</v>
      </c>
      <c r="BH28" s="116" t="s">
        <v>1830</v>
      </c>
      <c r="BI28" s="116" t="s">
        <v>1867</v>
      </c>
      <c r="BJ28" s="116" t="s">
        <v>1867</v>
      </c>
      <c r="BK28" s="116">
        <v>0</v>
      </c>
      <c r="BL28" s="120">
        <v>0</v>
      </c>
      <c r="BM28" s="116">
        <v>2</v>
      </c>
      <c r="BN28" s="120">
        <v>4.878048780487805</v>
      </c>
      <c r="BO28" s="116">
        <v>0</v>
      </c>
      <c r="BP28" s="120">
        <v>0</v>
      </c>
      <c r="BQ28" s="116">
        <v>39</v>
      </c>
      <c r="BR28" s="120">
        <v>95.1219512195122</v>
      </c>
      <c r="BS28" s="116">
        <v>41</v>
      </c>
      <c r="BT28" s="2"/>
      <c r="BU28" s="3"/>
      <c r="BV28" s="3"/>
      <c r="BW28" s="3"/>
      <c r="BX28" s="3"/>
    </row>
    <row r="29" spans="1:76" ht="15">
      <c r="A29" s="64" t="s">
        <v>253</v>
      </c>
      <c r="B29" s="65"/>
      <c r="C29" s="65" t="s">
        <v>64</v>
      </c>
      <c r="D29" s="66">
        <v>422.0981849436271</v>
      </c>
      <c r="E29" s="68"/>
      <c r="F29" s="100" t="s">
        <v>1309</v>
      </c>
      <c r="G29" s="65"/>
      <c r="H29" s="69" t="s">
        <v>253</v>
      </c>
      <c r="I29" s="70"/>
      <c r="J29" s="70"/>
      <c r="K29" s="69" t="s">
        <v>1396</v>
      </c>
      <c r="L29" s="73">
        <v>1</v>
      </c>
      <c r="M29" s="74">
        <v>7799.740234375</v>
      </c>
      <c r="N29" s="74">
        <v>9016.7451171875</v>
      </c>
      <c r="O29" s="75"/>
      <c r="P29" s="76"/>
      <c r="Q29" s="76"/>
      <c r="R29" s="86"/>
      <c r="S29" s="48">
        <v>1</v>
      </c>
      <c r="T29" s="48">
        <v>0</v>
      </c>
      <c r="U29" s="49">
        <v>0</v>
      </c>
      <c r="V29" s="49">
        <v>0.333333</v>
      </c>
      <c r="W29" s="49">
        <v>0</v>
      </c>
      <c r="X29" s="49">
        <v>0.658456</v>
      </c>
      <c r="Y29" s="49">
        <v>0</v>
      </c>
      <c r="Z29" s="49">
        <v>0</v>
      </c>
      <c r="AA29" s="71">
        <v>29</v>
      </c>
      <c r="AB29" s="71"/>
      <c r="AC29" s="72"/>
      <c r="AD29" s="78" t="s">
        <v>1138</v>
      </c>
      <c r="AE29" s="78">
        <v>3</v>
      </c>
      <c r="AF29" s="78">
        <v>6142</v>
      </c>
      <c r="AG29" s="78">
        <v>181</v>
      </c>
      <c r="AH29" s="78">
        <v>0</v>
      </c>
      <c r="AI29" s="78">
        <v>14400</v>
      </c>
      <c r="AJ29" s="78" t="s">
        <v>1180</v>
      </c>
      <c r="AK29" s="78" t="s">
        <v>1208</v>
      </c>
      <c r="AL29" s="82" t="s">
        <v>1236</v>
      </c>
      <c r="AM29" s="78" t="s">
        <v>1209</v>
      </c>
      <c r="AN29" s="80">
        <v>42203.341886574075</v>
      </c>
      <c r="AO29" s="82" t="s">
        <v>1273</v>
      </c>
      <c r="AP29" s="78" t="b">
        <v>1</v>
      </c>
      <c r="AQ29" s="78" t="b">
        <v>0</v>
      </c>
      <c r="AR29" s="78" t="b">
        <v>0</v>
      </c>
      <c r="AS29" s="78" t="s">
        <v>1070</v>
      </c>
      <c r="AT29" s="78">
        <v>90</v>
      </c>
      <c r="AU29" s="82" t="s">
        <v>1295</v>
      </c>
      <c r="AV29" s="78" t="b">
        <v>0</v>
      </c>
      <c r="AW29" s="78" t="s">
        <v>1320</v>
      </c>
      <c r="AX29" s="82" t="s">
        <v>1347</v>
      </c>
      <c r="AY29" s="78" t="s">
        <v>65</v>
      </c>
      <c r="AZ29" s="78" t="str">
        <f>REPLACE(INDEX(GroupVertices[Group],MATCH(Vertices[[#This Row],[Vertex]],GroupVertices[Vertex],0)),1,1,"")</f>
        <v>7</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247</v>
      </c>
      <c r="B30" s="65"/>
      <c r="C30" s="65" t="s">
        <v>64</v>
      </c>
      <c r="D30" s="66">
        <v>244.23661459123312</v>
      </c>
      <c r="E30" s="68"/>
      <c r="F30" s="100" t="s">
        <v>722</v>
      </c>
      <c r="G30" s="65"/>
      <c r="H30" s="69" t="s">
        <v>247</v>
      </c>
      <c r="I30" s="70"/>
      <c r="J30" s="70"/>
      <c r="K30" s="69" t="s">
        <v>1397</v>
      </c>
      <c r="L30" s="73">
        <v>1</v>
      </c>
      <c r="M30" s="74">
        <v>7799.740234375</v>
      </c>
      <c r="N30" s="74">
        <v>7758.0478515625</v>
      </c>
      <c r="O30" s="75"/>
      <c r="P30" s="76"/>
      <c r="Q30" s="76"/>
      <c r="R30" s="86"/>
      <c r="S30" s="48">
        <v>2</v>
      </c>
      <c r="T30" s="48">
        <v>1</v>
      </c>
      <c r="U30" s="49">
        <v>0</v>
      </c>
      <c r="V30" s="49">
        <v>0.333333</v>
      </c>
      <c r="W30" s="49">
        <v>0</v>
      </c>
      <c r="X30" s="49">
        <v>1.14514</v>
      </c>
      <c r="Y30" s="49">
        <v>0</v>
      </c>
      <c r="Z30" s="49">
        <v>0</v>
      </c>
      <c r="AA30" s="71">
        <v>30</v>
      </c>
      <c r="AB30" s="71"/>
      <c r="AC30" s="72"/>
      <c r="AD30" s="78" t="s">
        <v>1139</v>
      </c>
      <c r="AE30" s="78">
        <v>701</v>
      </c>
      <c r="AF30" s="78">
        <v>1944</v>
      </c>
      <c r="AG30" s="78">
        <v>8124</v>
      </c>
      <c r="AH30" s="78">
        <v>15</v>
      </c>
      <c r="AI30" s="78"/>
      <c r="AJ30" s="78" t="s">
        <v>1181</v>
      </c>
      <c r="AK30" s="78" t="s">
        <v>1209</v>
      </c>
      <c r="AL30" s="82" t="s">
        <v>1237</v>
      </c>
      <c r="AM30" s="78"/>
      <c r="AN30" s="80">
        <v>40422.437685185185</v>
      </c>
      <c r="AO30" s="82" t="s">
        <v>1274</v>
      </c>
      <c r="AP30" s="78" t="b">
        <v>0</v>
      </c>
      <c r="AQ30" s="78" t="b">
        <v>0</v>
      </c>
      <c r="AR30" s="78" t="b">
        <v>1</v>
      </c>
      <c r="AS30" s="78"/>
      <c r="AT30" s="78">
        <v>53</v>
      </c>
      <c r="AU30" s="82" t="s">
        <v>1299</v>
      </c>
      <c r="AV30" s="78" t="b">
        <v>0</v>
      </c>
      <c r="AW30" s="78" t="s">
        <v>1320</v>
      </c>
      <c r="AX30" s="82" t="s">
        <v>1348</v>
      </c>
      <c r="AY30" s="78" t="s">
        <v>66</v>
      </c>
      <c r="AZ30" s="78" t="str">
        <f>REPLACE(INDEX(GroupVertices[Group],MATCH(Vertices[[#This Row],[Vertex]],GroupVertices[Vertex],0)),1,1,"")</f>
        <v>7</v>
      </c>
      <c r="BA30" s="48" t="s">
        <v>1789</v>
      </c>
      <c r="BB30" s="48" t="s">
        <v>1789</v>
      </c>
      <c r="BC30" s="48" t="s">
        <v>1795</v>
      </c>
      <c r="BD30" s="48" t="s">
        <v>1795</v>
      </c>
      <c r="BE30" s="48" t="s">
        <v>1804</v>
      </c>
      <c r="BF30" s="48" t="s">
        <v>1810</v>
      </c>
      <c r="BG30" s="116" t="s">
        <v>1831</v>
      </c>
      <c r="BH30" s="116" t="s">
        <v>1846</v>
      </c>
      <c r="BI30" s="116" t="s">
        <v>1868</v>
      </c>
      <c r="BJ30" s="116" t="s">
        <v>1868</v>
      </c>
      <c r="BK30" s="116">
        <v>0</v>
      </c>
      <c r="BL30" s="120">
        <v>0</v>
      </c>
      <c r="BM30" s="116">
        <v>2</v>
      </c>
      <c r="BN30" s="120">
        <v>3.6363636363636362</v>
      </c>
      <c r="BO30" s="116">
        <v>0</v>
      </c>
      <c r="BP30" s="120">
        <v>0</v>
      </c>
      <c r="BQ30" s="116">
        <v>53</v>
      </c>
      <c r="BR30" s="120">
        <v>96.36363636363636</v>
      </c>
      <c r="BS30" s="116">
        <v>55</v>
      </c>
      <c r="BT30" s="2"/>
      <c r="BU30" s="3"/>
      <c r="BV30" s="3"/>
      <c r="BW30" s="3"/>
      <c r="BX30" s="3"/>
    </row>
    <row r="31" spans="1:76" ht="15">
      <c r="A31" s="64" t="s">
        <v>235</v>
      </c>
      <c r="B31" s="65"/>
      <c r="C31" s="65" t="s">
        <v>64</v>
      </c>
      <c r="D31" s="66">
        <v>170.17705647403812</v>
      </c>
      <c r="E31" s="68"/>
      <c r="F31" s="100" t="s">
        <v>1310</v>
      </c>
      <c r="G31" s="65"/>
      <c r="H31" s="69" t="s">
        <v>235</v>
      </c>
      <c r="I31" s="70"/>
      <c r="J31" s="70"/>
      <c r="K31" s="69" t="s">
        <v>1398</v>
      </c>
      <c r="L31" s="73">
        <v>1</v>
      </c>
      <c r="M31" s="74">
        <v>5801.888671875</v>
      </c>
      <c r="N31" s="74">
        <v>8838.33203125</v>
      </c>
      <c r="O31" s="75"/>
      <c r="P31" s="76"/>
      <c r="Q31" s="76"/>
      <c r="R31" s="86"/>
      <c r="S31" s="48">
        <v>1</v>
      </c>
      <c r="T31" s="48">
        <v>1</v>
      </c>
      <c r="U31" s="49">
        <v>0</v>
      </c>
      <c r="V31" s="49">
        <v>0</v>
      </c>
      <c r="W31" s="49">
        <v>0</v>
      </c>
      <c r="X31" s="49">
        <v>0.999989</v>
      </c>
      <c r="Y31" s="49">
        <v>0</v>
      </c>
      <c r="Z31" s="49" t="s">
        <v>1479</v>
      </c>
      <c r="AA31" s="71">
        <v>31</v>
      </c>
      <c r="AB31" s="71"/>
      <c r="AC31" s="72"/>
      <c r="AD31" s="78" t="s">
        <v>1140</v>
      </c>
      <c r="AE31" s="78">
        <v>311</v>
      </c>
      <c r="AF31" s="78">
        <v>196</v>
      </c>
      <c r="AG31" s="78">
        <v>8828</v>
      </c>
      <c r="AH31" s="78">
        <v>17435</v>
      </c>
      <c r="AI31" s="78"/>
      <c r="AJ31" s="78" t="s">
        <v>1182</v>
      </c>
      <c r="AK31" s="78" t="s">
        <v>1201</v>
      </c>
      <c r="AL31" s="78"/>
      <c r="AM31" s="78"/>
      <c r="AN31" s="80">
        <v>42468.570231481484</v>
      </c>
      <c r="AO31" s="82" t="s">
        <v>1275</v>
      </c>
      <c r="AP31" s="78" t="b">
        <v>0</v>
      </c>
      <c r="AQ31" s="78" t="b">
        <v>0</v>
      </c>
      <c r="AR31" s="78" t="b">
        <v>1</v>
      </c>
      <c r="AS31" s="78"/>
      <c r="AT31" s="78">
        <v>2</v>
      </c>
      <c r="AU31" s="82" t="s">
        <v>1295</v>
      </c>
      <c r="AV31" s="78" t="b">
        <v>0</v>
      </c>
      <c r="AW31" s="78" t="s">
        <v>1320</v>
      </c>
      <c r="AX31" s="82" t="s">
        <v>1349</v>
      </c>
      <c r="AY31" s="78" t="s">
        <v>66</v>
      </c>
      <c r="AZ31" s="78" t="str">
        <f>REPLACE(INDEX(GroupVertices[Group],MATCH(Vertices[[#This Row],[Vertex]],GroupVertices[Vertex],0)),1,1,"")</f>
        <v>3</v>
      </c>
      <c r="BA31" s="48"/>
      <c r="BB31" s="48"/>
      <c r="BC31" s="48"/>
      <c r="BD31" s="48"/>
      <c r="BE31" s="48" t="s">
        <v>552</v>
      </c>
      <c r="BF31" s="48" t="s">
        <v>552</v>
      </c>
      <c r="BG31" s="116" t="s">
        <v>1832</v>
      </c>
      <c r="BH31" s="116" t="s">
        <v>1832</v>
      </c>
      <c r="BI31" s="116" t="s">
        <v>1869</v>
      </c>
      <c r="BJ31" s="116" t="s">
        <v>1869</v>
      </c>
      <c r="BK31" s="116">
        <v>0</v>
      </c>
      <c r="BL31" s="120">
        <v>0</v>
      </c>
      <c r="BM31" s="116">
        <v>0</v>
      </c>
      <c r="BN31" s="120">
        <v>0</v>
      </c>
      <c r="BO31" s="116">
        <v>0</v>
      </c>
      <c r="BP31" s="120">
        <v>0</v>
      </c>
      <c r="BQ31" s="116">
        <v>13</v>
      </c>
      <c r="BR31" s="120">
        <v>100</v>
      </c>
      <c r="BS31" s="116">
        <v>13</v>
      </c>
      <c r="BT31" s="2"/>
      <c r="BU31" s="3"/>
      <c r="BV31" s="3"/>
      <c r="BW31" s="3"/>
      <c r="BX31" s="3"/>
    </row>
    <row r="32" spans="1:76" ht="15">
      <c r="A32" s="64" t="s">
        <v>254</v>
      </c>
      <c r="B32" s="65"/>
      <c r="C32" s="65" t="s">
        <v>64</v>
      </c>
      <c r="D32" s="66">
        <v>194.75059406441176</v>
      </c>
      <c r="E32" s="68"/>
      <c r="F32" s="100" t="s">
        <v>1311</v>
      </c>
      <c r="G32" s="65"/>
      <c r="H32" s="69" t="s">
        <v>254</v>
      </c>
      <c r="I32" s="70"/>
      <c r="J32" s="70"/>
      <c r="K32" s="69" t="s">
        <v>1399</v>
      </c>
      <c r="L32" s="73">
        <v>1</v>
      </c>
      <c r="M32" s="74">
        <v>430.5458984375</v>
      </c>
      <c r="N32" s="74">
        <v>5666.55419921875</v>
      </c>
      <c r="O32" s="75"/>
      <c r="P32" s="76"/>
      <c r="Q32" s="76"/>
      <c r="R32" s="86"/>
      <c r="S32" s="48">
        <v>1</v>
      </c>
      <c r="T32" s="48">
        <v>0</v>
      </c>
      <c r="U32" s="49">
        <v>0</v>
      </c>
      <c r="V32" s="49">
        <v>0.015625</v>
      </c>
      <c r="W32" s="49">
        <v>0.028924</v>
      </c>
      <c r="X32" s="49">
        <v>0.448366</v>
      </c>
      <c r="Y32" s="49">
        <v>0</v>
      </c>
      <c r="Z32" s="49">
        <v>0</v>
      </c>
      <c r="AA32" s="71">
        <v>32</v>
      </c>
      <c r="AB32" s="71"/>
      <c r="AC32" s="72"/>
      <c r="AD32" s="78" t="s">
        <v>1141</v>
      </c>
      <c r="AE32" s="78">
        <v>234</v>
      </c>
      <c r="AF32" s="78">
        <v>776</v>
      </c>
      <c r="AG32" s="78">
        <v>252</v>
      </c>
      <c r="AH32" s="78">
        <v>253</v>
      </c>
      <c r="AI32" s="78"/>
      <c r="AJ32" s="78" t="s">
        <v>1183</v>
      </c>
      <c r="AK32" s="78" t="s">
        <v>1210</v>
      </c>
      <c r="AL32" s="82" t="s">
        <v>1238</v>
      </c>
      <c r="AM32" s="78"/>
      <c r="AN32" s="80">
        <v>43456.384351851855</v>
      </c>
      <c r="AO32" s="78"/>
      <c r="AP32" s="78" t="b">
        <v>1</v>
      </c>
      <c r="AQ32" s="78" t="b">
        <v>0</v>
      </c>
      <c r="AR32" s="78" t="b">
        <v>0</v>
      </c>
      <c r="AS32" s="78"/>
      <c r="AT32" s="78">
        <v>2</v>
      </c>
      <c r="AU32" s="78"/>
      <c r="AV32" s="78" t="b">
        <v>0</v>
      </c>
      <c r="AW32" s="78" t="s">
        <v>1320</v>
      </c>
      <c r="AX32" s="82" t="s">
        <v>1350</v>
      </c>
      <c r="AY32" s="78" t="s">
        <v>65</v>
      </c>
      <c r="AZ32" s="78" t="str">
        <f>REPLACE(INDEX(GroupVertices[Group],MATCH(Vertices[[#This Row],[Vertex]],GroupVertices[Vertex],0)),1,1,"")</f>
        <v>1</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255</v>
      </c>
      <c r="B33" s="65"/>
      <c r="C33" s="65" t="s">
        <v>64</v>
      </c>
      <c r="D33" s="66">
        <v>216.44309621315537</v>
      </c>
      <c r="E33" s="68"/>
      <c r="F33" s="100" t="s">
        <v>1312</v>
      </c>
      <c r="G33" s="65"/>
      <c r="H33" s="69" t="s">
        <v>255</v>
      </c>
      <c r="I33" s="70"/>
      <c r="J33" s="70"/>
      <c r="K33" s="69" t="s">
        <v>1400</v>
      </c>
      <c r="L33" s="73">
        <v>1</v>
      </c>
      <c r="M33" s="74">
        <v>4104.51611328125</v>
      </c>
      <c r="N33" s="74">
        <v>5610.607421875</v>
      </c>
      <c r="O33" s="75"/>
      <c r="P33" s="76"/>
      <c r="Q33" s="76"/>
      <c r="R33" s="86"/>
      <c r="S33" s="48">
        <v>1</v>
      </c>
      <c r="T33" s="48">
        <v>0</v>
      </c>
      <c r="U33" s="49">
        <v>0</v>
      </c>
      <c r="V33" s="49">
        <v>0.015625</v>
      </c>
      <c r="W33" s="49">
        <v>0.028924</v>
      </c>
      <c r="X33" s="49">
        <v>0.448366</v>
      </c>
      <c r="Y33" s="49">
        <v>0</v>
      </c>
      <c r="Z33" s="49">
        <v>0</v>
      </c>
      <c r="AA33" s="71">
        <v>33</v>
      </c>
      <c r="AB33" s="71"/>
      <c r="AC33" s="72"/>
      <c r="AD33" s="78" t="s">
        <v>1142</v>
      </c>
      <c r="AE33" s="78">
        <v>868</v>
      </c>
      <c r="AF33" s="78">
        <v>1288</v>
      </c>
      <c r="AG33" s="78">
        <v>457</v>
      </c>
      <c r="AH33" s="78">
        <v>1124</v>
      </c>
      <c r="AI33" s="78"/>
      <c r="AJ33" s="78" t="s">
        <v>1184</v>
      </c>
      <c r="AK33" s="78" t="s">
        <v>1211</v>
      </c>
      <c r="AL33" s="82" t="s">
        <v>1238</v>
      </c>
      <c r="AM33" s="78"/>
      <c r="AN33" s="80">
        <v>43450.40010416666</v>
      </c>
      <c r="AO33" s="82" t="s">
        <v>1276</v>
      </c>
      <c r="AP33" s="78" t="b">
        <v>1</v>
      </c>
      <c r="AQ33" s="78" t="b">
        <v>0</v>
      </c>
      <c r="AR33" s="78" t="b">
        <v>1</v>
      </c>
      <c r="AS33" s="78"/>
      <c r="AT33" s="78">
        <v>9</v>
      </c>
      <c r="AU33" s="78"/>
      <c r="AV33" s="78" t="b">
        <v>0</v>
      </c>
      <c r="AW33" s="78" t="s">
        <v>1320</v>
      </c>
      <c r="AX33" s="82" t="s">
        <v>1351</v>
      </c>
      <c r="AY33" s="78" t="s">
        <v>65</v>
      </c>
      <c r="AZ33" s="78" t="str">
        <f>REPLACE(INDEX(GroupVertices[Group],MATCH(Vertices[[#This Row],[Vertex]],GroupVertices[Vertex],0)),1,1,"")</f>
        <v>1</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237</v>
      </c>
      <c r="B34" s="65"/>
      <c r="C34" s="65" t="s">
        <v>64</v>
      </c>
      <c r="D34" s="66">
        <v>183.77723848526216</v>
      </c>
      <c r="E34" s="68"/>
      <c r="F34" s="100" t="s">
        <v>712</v>
      </c>
      <c r="G34" s="65"/>
      <c r="H34" s="69" t="s">
        <v>237</v>
      </c>
      <c r="I34" s="70"/>
      <c r="J34" s="70"/>
      <c r="K34" s="69" t="s">
        <v>1401</v>
      </c>
      <c r="L34" s="73">
        <v>1</v>
      </c>
      <c r="M34" s="74">
        <v>4033.283203125</v>
      </c>
      <c r="N34" s="74">
        <v>1086.5296630859375</v>
      </c>
      <c r="O34" s="75"/>
      <c r="P34" s="76"/>
      <c r="Q34" s="76"/>
      <c r="R34" s="86"/>
      <c r="S34" s="48">
        <v>1</v>
      </c>
      <c r="T34" s="48">
        <v>3</v>
      </c>
      <c r="U34" s="49">
        <v>0</v>
      </c>
      <c r="V34" s="49">
        <v>0.015873</v>
      </c>
      <c r="W34" s="49">
        <v>0.054158</v>
      </c>
      <c r="X34" s="49">
        <v>1.004813</v>
      </c>
      <c r="Y34" s="49">
        <v>0.5</v>
      </c>
      <c r="Z34" s="49">
        <v>0</v>
      </c>
      <c r="AA34" s="71">
        <v>34</v>
      </c>
      <c r="AB34" s="71"/>
      <c r="AC34" s="72"/>
      <c r="AD34" s="78" t="s">
        <v>1143</v>
      </c>
      <c r="AE34" s="78">
        <v>482</v>
      </c>
      <c r="AF34" s="78">
        <v>517</v>
      </c>
      <c r="AG34" s="78">
        <v>4543</v>
      </c>
      <c r="AH34" s="78">
        <v>62581</v>
      </c>
      <c r="AI34" s="78"/>
      <c r="AJ34" s="78" t="s">
        <v>1185</v>
      </c>
      <c r="AK34" s="78" t="s">
        <v>1201</v>
      </c>
      <c r="AL34" s="78"/>
      <c r="AM34" s="78"/>
      <c r="AN34" s="80">
        <v>41995.80743055556</v>
      </c>
      <c r="AO34" s="82" t="s">
        <v>1277</v>
      </c>
      <c r="AP34" s="78" t="b">
        <v>0</v>
      </c>
      <c r="AQ34" s="78" t="b">
        <v>0</v>
      </c>
      <c r="AR34" s="78" t="b">
        <v>1</v>
      </c>
      <c r="AS34" s="78"/>
      <c r="AT34" s="78">
        <v>1</v>
      </c>
      <c r="AU34" s="82" t="s">
        <v>1299</v>
      </c>
      <c r="AV34" s="78" t="b">
        <v>0</v>
      </c>
      <c r="AW34" s="78" t="s">
        <v>1320</v>
      </c>
      <c r="AX34" s="82" t="s">
        <v>1352</v>
      </c>
      <c r="AY34" s="78" t="s">
        <v>66</v>
      </c>
      <c r="AZ34" s="78" t="str">
        <f>REPLACE(INDEX(GroupVertices[Group],MATCH(Vertices[[#This Row],[Vertex]],GroupVertices[Vertex],0)),1,1,"")</f>
        <v>2</v>
      </c>
      <c r="BA34" s="48" t="s">
        <v>1790</v>
      </c>
      <c r="BB34" s="48" t="s">
        <v>1790</v>
      </c>
      <c r="BC34" s="48" t="s">
        <v>527</v>
      </c>
      <c r="BD34" s="48" t="s">
        <v>527</v>
      </c>
      <c r="BE34" s="48" t="s">
        <v>1805</v>
      </c>
      <c r="BF34" s="48" t="s">
        <v>1811</v>
      </c>
      <c r="BG34" s="116" t="s">
        <v>1833</v>
      </c>
      <c r="BH34" s="116" t="s">
        <v>1847</v>
      </c>
      <c r="BI34" s="116" t="s">
        <v>1731</v>
      </c>
      <c r="BJ34" s="116" t="s">
        <v>1731</v>
      </c>
      <c r="BK34" s="116">
        <v>0</v>
      </c>
      <c r="BL34" s="120">
        <v>0</v>
      </c>
      <c r="BM34" s="116">
        <v>0</v>
      </c>
      <c r="BN34" s="120">
        <v>0</v>
      </c>
      <c r="BO34" s="116">
        <v>0</v>
      </c>
      <c r="BP34" s="120">
        <v>0</v>
      </c>
      <c r="BQ34" s="116">
        <v>56</v>
      </c>
      <c r="BR34" s="120">
        <v>100</v>
      </c>
      <c r="BS34" s="116">
        <v>56</v>
      </c>
      <c r="BT34" s="2"/>
      <c r="BU34" s="3"/>
      <c r="BV34" s="3"/>
      <c r="BW34" s="3"/>
      <c r="BX34" s="3"/>
    </row>
    <row r="35" spans="1:76" ht="15">
      <c r="A35" s="64" t="s">
        <v>256</v>
      </c>
      <c r="B35" s="65"/>
      <c r="C35" s="65" t="s">
        <v>64</v>
      </c>
      <c r="D35" s="66">
        <v>1000</v>
      </c>
      <c r="E35" s="68"/>
      <c r="F35" s="100" t="s">
        <v>1313</v>
      </c>
      <c r="G35" s="65"/>
      <c r="H35" s="69" t="s">
        <v>256</v>
      </c>
      <c r="I35" s="70"/>
      <c r="J35" s="70"/>
      <c r="K35" s="69" t="s">
        <v>1402</v>
      </c>
      <c r="L35" s="73">
        <v>1246.3024911032028</v>
      </c>
      <c r="M35" s="74">
        <v>2300.130126953125</v>
      </c>
      <c r="N35" s="74">
        <v>2147.251953125</v>
      </c>
      <c r="O35" s="75"/>
      <c r="P35" s="76"/>
      <c r="Q35" s="76"/>
      <c r="R35" s="86"/>
      <c r="S35" s="48">
        <v>9</v>
      </c>
      <c r="T35" s="48">
        <v>0</v>
      </c>
      <c r="U35" s="49">
        <v>70</v>
      </c>
      <c r="V35" s="49">
        <v>0.02</v>
      </c>
      <c r="W35" s="49">
        <v>0.092574</v>
      </c>
      <c r="X35" s="49">
        <v>2.877362</v>
      </c>
      <c r="Y35" s="49">
        <v>0.1111111111111111</v>
      </c>
      <c r="Z35" s="49">
        <v>0</v>
      </c>
      <c r="AA35" s="71">
        <v>35</v>
      </c>
      <c r="AB35" s="71"/>
      <c r="AC35" s="72"/>
      <c r="AD35" s="78" t="s">
        <v>1144</v>
      </c>
      <c r="AE35" s="78">
        <v>1</v>
      </c>
      <c r="AF35" s="78">
        <v>333906</v>
      </c>
      <c r="AG35" s="78">
        <v>3575</v>
      </c>
      <c r="AH35" s="78">
        <v>0</v>
      </c>
      <c r="AI35" s="78"/>
      <c r="AJ35" s="78" t="s">
        <v>1186</v>
      </c>
      <c r="AK35" s="78" t="s">
        <v>1211</v>
      </c>
      <c r="AL35" s="82" t="s">
        <v>1239</v>
      </c>
      <c r="AM35" s="78"/>
      <c r="AN35" s="80">
        <v>40312.347083333334</v>
      </c>
      <c r="AO35" s="82" t="s">
        <v>1278</v>
      </c>
      <c r="AP35" s="78" t="b">
        <v>0</v>
      </c>
      <c r="AQ35" s="78" t="b">
        <v>0</v>
      </c>
      <c r="AR35" s="78" t="b">
        <v>0</v>
      </c>
      <c r="AS35" s="78" t="s">
        <v>1070</v>
      </c>
      <c r="AT35" s="78">
        <v>697</v>
      </c>
      <c r="AU35" s="82" t="s">
        <v>1295</v>
      </c>
      <c r="AV35" s="78" t="b">
        <v>1</v>
      </c>
      <c r="AW35" s="78" t="s">
        <v>1320</v>
      </c>
      <c r="AX35" s="82" t="s">
        <v>1353</v>
      </c>
      <c r="AY35" s="78" t="s">
        <v>65</v>
      </c>
      <c r="AZ35" s="78" t="str">
        <f>REPLACE(INDEX(GroupVertices[Group],MATCH(Vertices[[#This Row],[Vertex]],GroupVertices[Vertex],0)),1,1,"")</f>
        <v>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238</v>
      </c>
      <c r="B36" s="65"/>
      <c r="C36" s="65" t="s">
        <v>64</v>
      </c>
      <c r="D36" s="66">
        <v>291.6889630416098</v>
      </c>
      <c r="E36" s="68"/>
      <c r="F36" s="100" t="s">
        <v>713</v>
      </c>
      <c r="G36" s="65"/>
      <c r="H36" s="69" t="s">
        <v>238</v>
      </c>
      <c r="I36" s="70"/>
      <c r="J36" s="70"/>
      <c r="K36" s="69" t="s">
        <v>1403</v>
      </c>
      <c r="L36" s="73">
        <v>36.580071174377224</v>
      </c>
      <c r="M36" s="74">
        <v>9199.859375</v>
      </c>
      <c r="N36" s="74">
        <v>2360.548583984375</v>
      </c>
      <c r="O36" s="75"/>
      <c r="P36" s="76"/>
      <c r="Q36" s="76"/>
      <c r="R36" s="86"/>
      <c r="S36" s="48">
        <v>1</v>
      </c>
      <c r="T36" s="48">
        <v>3</v>
      </c>
      <c r="U36" s="49">
        <v>2</v>
      </c>
      <c r="V36" s="49">
        <v>0.5</v>
      </c>
      <c r="W36" s="49">
        <v>0</v>
      </c>
      <c r="X36" s="49">
        <v>1.723384</v>
      </c>
      <c r="Y36" s="49">
        <v>0</v>
      </c>
      <c r="Z36" s="49">
        <v>0</v>
      </c>
      <c r="AA36" s="71">
        <v>36</v>
      </c>
      <c r="AB36" s="71"/>
      <c r="AC36" s="72"/>
      <c r="AD36" s="78" t="s">
        <v>1145</v>
      </c>
      <c r="AE36" s="78">
        <v>282</v>
      </c>
      <c r="AF36" s="78">
        <v>3064</v>
      </c>
      <c r="AG36" s="78">
        <v>10404</v>
      </c>
      <c r="AH36" s="78">
        <v>10612</v>
      </c>
      <c r="AI36" s="78"/>
      <c r="AJ36" s="78" t="s">
        <v>1187</v>
      </c>
      <c r="AK36" s="78" t="s">
        <v>1201</v>
      </c>
      <c r="AL36" s="78"/>
      <c r="AM36" s="78"/>
      <c r="AN36" s="80">
        <v>40621.54769675926</v>
      </c>
      <c r="AO36" s="82" t="s">
        <v>1279</v>
      </c>
      <c r="AP36" s="78" t="b">
        <v>0</v>
      </c>
      <c r="AQ36" s="78" t="b">
        <v>0</v>
      </c>
      <c r="AR36" s="78" t="b">
        <v>1</v>
      </c>
      <c r="AS36" s="78"/>
      <c r="AT36" s="78">
        <v>26</v>
      </c>
      <c r="AU36" s="82" t="s">
        <v>1296</v>
      </c>
      <c r="AV36" s="78" t="b">
        <v>0</v>
      </c>
      <c r="AW36" s="78" t="s">
        <v>1320</v>
      </c>
      <c r="AX36" s="82" t="s">
        <v>1354</v>
      </c>
      <c r="AY36" s="78" t="s">
        <v>66</v>
      </c>
      <c r="AZ36" s="78" t="str">
        <f>REPLACE(INDEX(GroupVertices[Group],MATCH(Vertices[[#This Row],[Vertex]],GroupVertices[Vertex],0)),1,1,"")</f>
        <v>6</v>
      </c>
      <c r="BA36" s="48" t="s">
        <v>1791</v>
      </c>
      <c r="BB36" s="48" t="s">
        <v>1791</v>
      </c>
      <c r="BC36" s="48" t="s">
        <v>527</v>
      </c>
      <c r="BD36" s="48" t="s">
        <v>527</v>
      </c>
      <c r="BE36" s="48" t="s">
        <v>1574</v>
      </c>
      <c r="BF36" s="48" t="s">
        <v>1812</v>
      </c>
      <c r="BG36" s="116" t="s">
        <v>1834</v>
      </c>
      <c r="BH36" s="116" t="s">
        <v>1848</v>
      </c>
      <c r="BI36" s="116" t="s">
        <v>1870</v>
      </c>
      <c r="BJ36" s="116" t="s">
        <v>1878</v>
      </c>
      <c r="BK36" s="116">
        <v>2</v>
      </c>
      <c r="BL36" s="120">
        <v>9.523809523809524</v>
      </c>
      <c r="BM36" s="116">
        <v>0</v>
      </c>
      <c r="BN36" s="120">
        <v>0</v>
      </c>
      <c r="BO36" s="116">
        <v>0</v>
      </c>
      <c r="BP36" s="120">
        <v>0</v>
      </c>
      <c r="BQ36" s="116">
        <v>19</v>
      </c>
      <c r="BR36" s="120">
        <v>90.47619047619048</v>
      </c>
      <c r="BS36" s="116">
        <v>21</v>
      </c>
      <c r="BT36" s="2"/>
      <c r="BU36" s="3"/>
      <c r="BV36" s="3"/>
      <c r="BW36" s="3"/>
      <c r="BX36" s="3"/>
    </row>
    <row r="37" spans="1:76" ht="15">
      <c r="A37" s="64" t="s">
        <v>257</v>
      </c>
      <c r="B37" s="65"/>
      <c r="C37" s="65" t="s">
        <v>64</v>
      </c>
      <c r="D37" s="66">
        <v>903.9513625562465</v>
      </c>
      <c r="E37" s="68"/>
      <c r="F37" s="100" t="s">
        <v>1314</v>
      </c>
      <c r="G37" s="65"/>
      <c r="H37" s="69" t="s">
        <v>257</v>
      </c>
      <c r="I37" s="70"/>
      <c r="J37" s="70"/>
      <c r="K37" s="69" t="s">
        <v>1404</v>
      </c>
      <c r="L37" s="73">
        <v>1</v>
      </c>
      <c r="M37" s="74">
        <v>9199.859375</v>
      </c>
      <c r="N37" s="74">
        <v>4885.78564453125</v>
      </c>
      <c r="O37" s="75"/>
      <c r="P37" s="76"/>
      <c r="Q37" s="76"/>
      <c r="R37" s="86"/>
      <c r="S37" s="48">
        <v>1</v>
      </c>
      <c r="T37" s="48">
        <v>0</v>
      </c>
      <c r="U37" s="49">
        <v>0</v>
      </c>
      <c r="V37" s="49">
        <v>0.333333</v>
      </c>
      <c r="W37" s="49">
        <v>0</v>
      </c>
      <c r="X37" s="49">
        <v>0.638291</v>
      </c>
      <c r="Y37" s="49">
        <v>0</v>
      </c>
      <c r="Z37" s="49">
        <v>0</v>
      </c>
      <c r="AA37" s="71">
        <v>37</v>
      </c>
      <c r="AB37" s="71"/>
      <c r="AC37" s="72"/>
      <c r="AD37" s="78" t="s">
        <v>1146</v>
      </c>
      <c r="AE37" s="78">
        <v>18</v>
      </c>
      <c r="AF37" s="78">
        <v>17515</v>
      </c>
      <c r="AG37" s="78">
        <v>5893</v>
      </c>
      <c r="AH37" s="78">
        <v>2145</v>
      </c>
      <c r="AI37" s="78">
        <v>14400</v>
      </c>
      <c r="AJ37" s="78" t="s">
        <v>1188</v>
      </c>
      <c r="AK37" s="78" t="s">
        <v>1201</v>
      </c>
      <c r="AL37" s="82" t="s">
        <v>1240</v>
      </c>
      <c r="AM37" s="78" t="s">
        <v>1249</v>
      </c>
      <c r="AN37" s="80">
        <v>41273.56349537037</v>
      </c>
      <c r="AO37" s="82" t="s">
        <v>1280</v>
      </c>
      <c r="AP37" s="78" t="b">
        <v>0</v>
      </c>
      <c r="AQ37" s="78" t="b">
        <v>0</v>
      </c>
      <c r="AR37" s="78" t="b">
        <v>1</v>
      </c>
      <c r="AS37" s="78" t="s">
        <v>1293</v>
      </c>
      <c r="AT37" s="78">
        <v>43</v>
      </c>
      <c r="AU37" s="82" t="s">
        <v>1295</v>
      </c>
      <c r="AV37" s="78" t="b">
        <v>1</v>
      </c>
      <c r="AW37" s="78" t="s">
        <v>1320</v>
      </c>
      <c r="AX37" s="82" t="s">
        <v>1355</v>
      </c>
      <c r="AY37" s="78" t="s">
        <v>65</v>
      </c>
      <c r="AZ37" s="78" t="str">
        <f>REPLACE(INDEX(GroupVertices[Group],MATCH(Vertices[[#This Row],[Vertex]],GroupVertices[Vertex],0)),1,1,"")</f>
        <v>6</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258</v>
      </c>
      <c r="B38" s="65"/>
      <c r="C38" s="65" t="s">
        <v>64</v>
      </c>
      <c r="D38" s="66">
        <v>238.43217553971385</v>
      </c>
      <c r="E38" s="68"/>
      <c r="F38" s="100" t="s">
        <v>1315</v>
      </c>
      <c r="G38" s="65"/>
      <c r="H38" s="69" t="s">
        <v>258</v>
      </c>
      <c r="I38" s="70"/>
      <c r="J38" s="70"/>
      <c r="K38" s="69" t="s">
        <v>1405</v>
      </c>
      <c r="L38" s="73">
        <v>1</v>
      </c>
      <c r="M38" s="74">
        <v>9199.859375</v>
      </c>
      <c r="N38" s="74">
        <v>3623.1669921875</v>
      </c>
      <c r="O38" s="75"/>
      <c r="P38" s="76"/>
      <c r="Q38" s="76"/>
      <c r="R38" s="86"/>
      <c r="S38" s="48">
        <v>1</v>
      </c>
      <c r="T38" s="48">
        <v>0</v>
      </c>
      <c r="U38" s="49">
        <v>0</v>
      </c>
      <c r="V38" s="49">
        <v>0.333333</v>
      </c>
      <c r="W38" s="49">
        <v>0</v>
      </c>
      <c r="X38" s="49">
        <v>0.638291</v>
      </c>
      <c r="Y38" s="49">
        <v>0</v>
      </c>
      <c r="Z38" s="49">
        <v>0</v>
      </c>
      <c r="AA38" s="71">
        <v>38</v>
      </c>
      <c r="AB38" s="71"/>
      <c r="AC38" s="72"/>
      <c r="AD38" s="78" t="s">
        <v>1147</v>
      </c>
      <c r="AE38" s="78">
        <v>4</v>
      </c>
      <c r="AF38" s="78">
        <v>1807</v>
      </c>
      <c r="AG38" s="78">
        <v>3767</v>
      </c>
      <c r="AH38" s="78">
        <v>2</v>
      </c>
      <c r="AI38" s="78">
        <v>14400</v>
      </c>
      <c r="AJ38" s="84" t="s">
        <v>1189</v>
      </c>
      <c r="AK38" s="78"/>
      <c r="AL38" s="82" t="s">
        <v>1241</v>
      </c>
      <c r="AM38" s="78" t="s">
        <v>1250</v>
      </c>
      <c r="AN38" s="80">
        <v>41680.40806712963</v>
      </c>
      <c r="AO38" s="82" t="s">
        <v>1281</v>
      </c>
      <c r="AP38" s="78" t="b">
        <v>0</v>
      </c>
      <c r="AQ38" s="78" t="b">
        <v>0</v>
      </c>
      <c r="AR38" s="78" t="b">
        <v>0</v>
      </c>
      <c r="AS38" s="78" t="s">
        <v>1293</v>
      </c>
      <c r="AT38" s="78">
        <v>18</v>
      </c>
      <c r="AU38" s="82" t="s">
        <v>1300</v>
      </c>
      <c r="AV38" s="78" t="b">
        <v>0</v>
      </c>
      <c r="AW38" s="78" t="s">
        <v>1320</v>
      </c>
      <c r="AX38" s="82" t="s">
        <v>1356</v>
      </c>
      <c r="AY38" s="78" t="s">
        <v>65</v>
      </c>
      <c r="AZ38" s="78" t="str">
        <f>REPLACE(INDEX(GroupVertices[Group],MATCH(Vertices[[#This Row],[Vertex]],GroupVertices[Vertex],0)),1,1,"")</f>
        <v>6</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239</v>
      </c>
      <c r="B39" s="65"/>
      <c r="C39" s="65" t="s">
        <v>64</v>
      </c>
      <c r="D39" s="66">
        <v>177.37964507811316</v>
      </c>
      <c r="E39" s="68"/>
      <c r="F39" s="100" t="s">
        <v>714</v>
      </c>
      <c r="G39" s="65"/>
      <c r="H39" s="69" t="s">
        <v>239</v>
      </c>
      <c r="I39" s="70"/>
      <c r="J39" s="70"/>
      <c r="K39" s="69" t="s">
        <v>1406</v>
      </c>
      <c r="L39" s="73">
        <v>1</v>
      </c>
      <c r="M39" s="74">
        <v>2645.5908203125</v>
      </c>
      <c r="N39" s="74">
        <v>393.84271240234375</v>
      </c>
      <c r="O39" s="75"/>
      <c r="P39" s="76"/>
      <c r="Q39" s="76"/>
      <c r="R39" s="86"/>
      <c r="S39" s="48">
        <v>0</v>
      </c>
      <c r="T39" s="48">
        <v>2</v>
      </c>
      <c r="U39" s="49">
        <v>0</v>
      </c>
      <c r="V39" s="49">
        <v>0.015873</v>
      </c>
      <c r="W39" s="49">
        <v>0.044844</v>
      </c>
      <c r="X39" s="49">
        <v>0.720117</v>
      </c>
      <c r="Y39" s="49">
        <v>0.5</v>
      </c>
      <c r="Z39" s="49">
        <v>0</v>
      </c>
      <c r="AA39" s="71">
        <v>39</v>
      </c>
      <c r="AB39" s="71"/>
      <c r="AC39" s="72"/>
      <c r="AD39" s="78" t="s">
        <v>1148</v>
      </c>
      <c r="AE39" s="78">
        <v>1914</v>
      </c>
      <c r="AF39" s="78">
        <v>366</v>
      </c>
      <c r="AG39" s="78">
        <v>854</v>
      </c>
      <c r="AH39" s="78">
        <v>151</v>
      </c>
      <c r="AI39" s="78"/>
      <c r="AJ39" s="78" t="s">
        <v>1190</v>
      </c>
      <c r="AK39" s="78" t="s">
        <v>1201</v>
      </c>
      <c r="AL39" s="78"/>
      <c r="AM39" s="78"/>
      <c r="AN39" s="80">
        <v>42835.784224537034</v>
      </c>
      <c r="AO39" s="82" t="s">
        <v>1282</v>
      </c>
      <c r="AP39" s="78" t="b">
        <v>1</v>
      </c>
      <c r="AQ39" s="78" t="b">
        <v>0</v>
      </c>
      <c r="AR39" s="78" t="b">
        <v>1</v>
      </c>
      <c r="AS39" s="78"/>
      <c r="AT39" s="78">
        <v>2</v>
      </c>
      <c r="AU39" s="78"/>
      <c r="AV39" s="78" t="b">
        <v>0</v>
      </c>
      <c r="AW39" s="78" t="s">
        <v>1320</v>
      </c>
      <c r="AX39" s="82" t="s">
        <v>1357</v>
      </c>
      <c r="AY39" s="78" t="s">
        <v>66</v>
      </c>
      <c r="AZ39" s="78" t="str">
        <f>REPLACE(INDEX(GroupVertices[Group],MATCH(Vertices[[#This Row],[Vertex]],GroupVertices[Vertex],0)),1,1,"")</f>
        <v>2</v>
      </c>
      <c r="BA39" s="48"/>
      <c r="BB39" s="48"/>
      <c r="BC39" s="48"/>
      <c r="BD39" s="48"/>
      <c r="BE39" s="48" t="s">
        <v>556</v>
      </c>
      <c r="BF39" s="48" t="s">
        <v>556</v>
      </c>
      <c r="BG39" s="116" t="s">
        <v>1835</v>
      </c>
      <c r="BH39" s="116" t="s">
        <v>1835</v>
      </c>
      <c r="BI39" s="116" t="s">
        <v>1731</v>
      </c>
      <c r="BJ39" s="116" t="s">
        <v>1731</v>
      </c>
      <c r="BK39" s="116">
        <v>0</v>
      </c>
      <c r="BL39" s="120">
        <v>0</v>
      </c>
      <c r="BM39" s="116">
        <v>0</v>
      </c>
      <c r="BN39" s="120">
        <v>0</v>
      </c>
      <c r="BO39" s="116">
        <v>0</v>
      </c>
      <c r="BP39" s="120">
        <v>0</v>
      </c>
      <c r="BQ39" s="116">
        <v>18</v>
      </c>
      <c r="BR39" s="120">
        <v>100</v>
      </c>
      <c r="BS39" s="116">
        <v>18</v>
      </c>
      <c r="BT39" s="2"/>
      <c r="BU39" s="3"/>
      <c r="BV39" s="3"/>
      <c r="BW39" s="3"/>
      <c r="BX39" s="3"/>
    </row>
    <row r="40" spans="1:76" ht="15">
      <c r="A40" s="64" t="s">
        <v>240</v>
      </c>
      <c r="B40" s="65"/>
      <c r="C40" s="65" t="s">
        <v>64</v>
      </c>
      <c r="D40" s="66">
        <v>243.60109206734415</v>
      </c>
      <c r="E40" s="68"/>
      <c r="F40" s="100" t="s">
        <v>715</v>
      </c>
      <c r="G40" s="65"/>
      <c r="H40" s="69" t="s">
        <v>240</v>
      </c>
      <c r="I40" s="70"/>
      <c r="J40" s="70"/>
      <c r="K40" s="69" t="s">
        <v>1407</v>
      </c>
      <c r="L40" s="73">
        <v>1</v>
      </c>
      <c r="M40" s="74">
        <v>239.35227966308594</v>
      </c>
      <c r="N40" s="74">
        <v>1852.5152587890625</v>
      </c>
      <c r="O40" s="75"/>
      <c r="P40" s="76"/>
      <c r="Q40" s="76"/>
      <c r="R40" s="86"/>
      <c r="S40" s="48">
        <v>0</v>
      </c>
      <c r="T40" s="48">
        <v>2</v>
      </c>
      <c r="U40" s="49">
        <v>0</v>
      </c>
      <c r="V40" s="49">
        <v>0.015873</v>
      </c>
      <c r="W40" s="49">
        <v>0.044844</v>
      </c>
      <c r="X40" s="49">
        <v>0.720117</v>
      </c>
      <c r="Y40" s="49">
        <v>0.5</v>
      </c>
      <c r="Z40" s="49">
        <v>0</v>
      </c>
      <c r="AA40" s="71">
        <v>40</v>
      </c>
      <c r="AB40" s="71"/>
      <c r="AC40" s="72"/>
      <c r="AD40" s="78" t="s">
        <v>1149</v>
      </c>
      <c r="AE40" s="78">
        <v>992</v>
      </c>
      <c r="AF40" s="78">
        <v>1929</v>
      </c>
      <c r="AG40" s="78">
        <v>6608</v>
      </c>
      <c r="AH40" s="78">
        <v>9201</v>
      </c>
      <c r="AI40" s="78"/>
      <c r="AJ40" s="78" t="s">
        <v>1191</v>
      </c>
      <c r="AK40" s="78" t="s">
        <v>1212</v>
      </c>
      <c r="AL40" s="82" t="s">
        <v>1242</v>
      </c>
      <c r="AM40" s="78"/>
      <c r="AN40" s="80">
        <v>41472.60020833334</v>
      </c>
      <c r="AO40" s="82" t="s">
        <v>1283</v>
      </c>
      <c r="AP40" s="78" t="b">
        <v>0</v>
      </c>
      <c r="AQ40" s="78" t="b">
        <v>0</v>
      </c>
      <c r="AR40" s="78" t="b">
        <v>1</v>
      </c>
      <c r="AS40" s="78"/>
      <c r="AT40" s="78">
        <v>23</v>
      </c>
      <c r="AU40" s="82" t="s">
        <v>1295</v>
      </c>
      <c r="AV40" s="78" t="b">
        <v>0</v>
      </c>
      <c r="AW40" s="78" t="s">
        <v>1320</v>
      </c>
      <c r="AX40" s="82" t="s">
        <v>1358</v>
      </c>
      <c r="AY40" s="78" t="s">
        <v>66</v>
      </c>
      <c r="AZ40" s="78" t="str">
        <f>REPLACE(INDEX(GroupVertices[Group],MATCH(Vertices[[#This Row],[Vertex]],GroupVertices[Vertex],0)),1,1,"")</f>
        <v>2</v>
      </c>
      <c r="BA40" s="48"/>
      <c r="BB40" s="48"/>
      <c r="BC40" s="48"/>
      <c r="BD40" s="48"/>
      <c r="BE40" s="48" t="s">
        <v>556</v>
      </c>
      <c r="BF40" s="48" t="s">
        <v>556</v>
      </c>
      <c r="BG40" s="116" t="s">
        <v>1835</v>
      </c>
      <c r="BH40" s="116" t="s">
        <v>1835</v>
      </c>
      <c r="BI40" s="116" t="s">
        <v>1731</v>
      </c>
      <c r="BJ40" s="116" t="s">
        <v>1731</v>
      </c>
      <c r="BK40" s="116">
        <v>0</v>
      </c>
      <c r="BL40" s="120">
        <v>0</v>
      </c>
      <c r="BM40" s="116">
        <v>0</v>
      </c>
      <c r="BN40" s="120">
        <v>0</v>
      </c>
      <c r="BO40" s="116">
        <v>0</v>
      </c>
      <c r="BP40" s="120">
        <v>0</v>
      </c>
      <c r="BQ40" s="116">
        <v>18</v>
      </c>
      <c r="BR40" s="120">
        <v>100</v>
      </c>
      <c r="BS40" s="116">
        <v>18</v>
      </c>
      <c r="BT40" s="2"/>
      <c r="BU40" s="3"/>
      <c r="BV40" s="3"/>
      <c r="BW40" s="3"/>
      <c r="BX40" s="3"/>
    </row>
    <row r="41" spans="1:76" ht="15">
      <c r="A41" s="64" t="s">
        <v>241</v>
      </c>
      <c r="B41" s="65"/>
      <c r="C41" s="65" t="s">
        <v>64</v>
      </c>
      <c r="D41" s="66">
        <v>172.5073057282977</v>
      </c>
      <c r="E41" s="68"/>
      <c r="F41" s="100" t="s">
        <v>716</v>
      </c>
      <c r="G41" s="65"/>
      <c r="H41" s="69" t="s">
        <v>241</v>
      </c>
      <c r="I41" s="70"/>
      <c r="J41" s="70"/>
      <c r="K41" s="69" t="s">
        <v>1408</v>
      </c>
      <c r="L41" s="73">
        <v>1</v>
      </c>
      <c r="M41" s="74">
        <v>1954.4730224609375</v>
      </c>
      <c r="N41" s="74">
        <v>3940.782470703125</v>
      </c>
      <c r="O41" s="75"/>
      <c r="P41" s="76"/>
      <c r="Q41" s="76"/>
      <c r="R41" s="86"/>
      <c r="S41" s="48">
        <v>0</v>
      </c>
      <c r="T41" s="48">
        <v>2</v>
      </c>
      <c r="U41" s="49">
        <v>0</v>
      </c>
      <c r="V41" s="49">
        <v>0.015873</v>
      </c>
      <c r="W41" s="49">
        <v>0.044844</v>
      </c>
      <c r="X41" s="49">
        <v>0.720117</v>
      </c>
      <c r="Y41" s="49">
        <v>0.5</v>
      </c>
      <c r="Z41" s="49">
        <v>0</v>
      </c>
      <c r="AA41" s="71">
        <v>41</v>
      </c>
      <c r="AB41" s="71"/>
      <c r="AC41" s="72"/>
      <c r="AD41" s="78" t="s">
        <v>1150</v>
      </c>
      <c r="AE41" s="78">
        <v>316</v>
      </c>
      <c r="AF41" s="78">
        <v>251</v>
      </c>
      <c r="AG41" s="78">
        <v>2121</v>
      </c>
      <c r="AH41" s="78">
        <v>9261</v>
      </c>
      <c r="AI41" s="78"/>
      <c r="AJ41" s="78" t="s">
        <v>1192</v>
      </c>
      <c r="AK41" s="78" t="s">
        <v>1213</v>
      </c>
      <c r="AL41" s="82" t="s">
        <v>1243</v>
      </c>
      <c r="AM41" s="78"/>
      <c r="AN41" s="80">
        <v>43271.70476851852</v>
      </c>
      <c r="AO41" s="82" t="s">
        <v>1284</v>
      </c>
      <c r="AP41" s="78" t="b">
        <v>0</v>
      </c>
      <c r="AQ41" s="78" t="b">
        <v>0</v>
      </c>
      <c r="AR41" s="78" t="b">
        <v>1</v>
      </c>
      <c r="AS41" s="78"/>
      <c r="AT41" s="78">
        <v>3</v>
      </c>
      <c r="AU41" s="82" t="s">
        <v>1295</v>
      </c>
      <c r="AV41" s="78" t="b">
        <v>0</v>
      </c>
      <c r="AW41" s="78" t="s">
        <v>1320</v>
      </c>
      <c r="AX41" s="82" t="s">
        <v>1359</v>
      </c>
      <c r="AY41" s="78" t="s">
        <v>66</v>
      </c>
      <c r="AZ41" s="78" t="str">
        <f>REPLACE(INDEX(GroupVertices[Group],MATCH(Vertices[[#This Row],[Vertex]],GroupVertices[Vertex],0)),1,1,"")</f>
        <v>2</v>
      </c>
      <c r="BA41" s="48"/>
      <c r="BB41" s="48"/>
      <c r="BC41" s="48"/>
      <c r="BD41" s="48"/>
      <c r="BE41" s="48" t="s">
        <v>556</v>
      </c>
      <c r="BF41" s="48" t="s">
        <v>556</v>
      </c>
      <c r="BG41" s="116" t="s">
        <v>1835</v>
      </c>
      <c r="BH41" s="116" t="s">
        <v>1835</v>
      </c>
      <c r="BI41" s="116" t="s">
        <v>1731</v>
      </c>
      <c r="BJ41" s="116" t="s">
        <v>1731</v>
      </c>
      <c r="BK41" s="116">
        <v>0</v>
      </c>
      <c r="BL41" s="120">
        <v>0</v>
      </c>
      <c r="BM41" s="116">
        <v>0</v>
      </c>
      <c r="BN41" s="120">
        <v>0</v>
      </c>
      <c r="BO41" s="116">
        <v>0</v>
      </c>
      <c r="BP41" s="120">
        <v>0</v>
      </c>
      <c r="BQ41" s="116">
        <v>18</v>
      </c>
      <c r="BR41" s="120">
        <v>100</v>
      </c>
      <c r="BS41" s="116">
        <v>18</v>
      </c>
      <c r="BT41" s="2"/>
      <c r="BU41" s="3"/>
      <c r="BV41" s="3"/>
      <c r="BW41" s="3"/>
      <c r="BX41" s="3"/>
    </row>
    <row r="42" spans="1:76" ht="15">
      <c r="A42" s="64" t="s">
        <v>242</v>
      </c>
      <c r="B42" s="65"/>
      <c r="C42" s="65" t="s">
        <v>64</v>
      </c>
      <c r="D42" s="66">
        <v>256.9046969007533</v>
      </c>
      <c r="E42" s="68"/>
      <c r="F42" s="100" t="s">
        <v>717</v>
      </c>
      <c r="G42" s="65"/>
      <c r="H42" s="69" t="s">
        <v>242</v>
      </c>
      <c r="I42" s="70"/>
      <c r="J42" s="70"/>
      <c r="K42" s="69" t="s">
        <v>1409</v>
      </c>
      <c r="L42" s="73">
        <v>1</v>
      </c>
      <c r="M42" s="74">
        <v>1055.865966796875</v>
      </c>
      <c r="N42" s="74">
        <v>670.3502807617188</v>
      </c>
      <c r="O42" s="75"/>
      <c r="P42" s="76"/>
      <c r="Q42" s="76"/>
      <c r="R42" s="86"/>
      <c r="S42" s="48">
        <v>0</v>
      </c>
      <c r="T42" s="48">
        <v>2</v>
      </c>
      <c r="U42" s="49">
        <v>0</v>
      </c>
      <c r="V42" s="49">
        <v>0.015873</v>
      </c>
      <c r="W42" s="49">
        <v>0.044844</v>
      </c>
      <c r="X42" s="49">
        <v>0.720117</v>
      </c>
      <c r="Y42" s="49">
        <v>0.5</v>
      </c>
      <c r="Z42" s="49">
        <v>0</v>
      </c>
      <c r="AA42" s="71">
        <v>42</v>
      </c>
      <c r="AB42" s="71"/>
      <c r="AC42" s="72"/>
      <c r="AD42" s="78" t="s">
        <v>1151</v>
      </c>
      <c r="AE42" s="78">
        <v>480</v>
      </c>
      <c r="AF42" s="78">
        <v>2243</v>
      </c>
      <c r="AG42" s="78">
        <v>2930</v>
      </c>
      <c r="AH42" s="78">
        <v>3046</v>
      </c>
      <c r="AI42" s="78"/>
      <c r="AJ42" s="78" t="s">
        <v>1193</v>
      </c>
      <c r="AK42" s="78" t="s">
        <v>1214</v>
      </c>
      <c r="AL42" s="82" t="s">
        <v>1244</v>
      </c>
      <c r="AM42" s="78"/>
      <c r="AN42" s="80">
        <v>41484.55678240741</v>
      </c>
      <c r="AO42" s="82" t="s">
        <v>1285</v>
      </c>
      <c r="AP42" s="78" t="b">
        <v>1</v>
      </c>
      <c r="AQ42" s="78" t="b">
        <v>0</v>
      </c>
      <c r="AR42" s="78" t="b">
        <v>1</v>
      </c>
      <c r="AS42" s="78"/>
      <c r="AT42" s="78">
        <v>23</v>
      </c>
      <c r="AU42" s="82" t="s">
        <v>1295</v>
      </c>
      <c r="AV42" s="78" t="b">
        <v>0</v>
      </c>
      <c r="AW42" s="78" t="s">
        <v>1320</v>
      </c>
      <c r="AX42" s="82" t="s">
        <v>1360</v>
      </c>
      <c r="AY42" s="78" t="s">
        <v>66</v>
      </c>
      <c r="AZ42" s="78" t="str">
        <f>REPLACE(INDEX(GroupVertices[Group],MATCH(Vertices[[#This Row],[Vertex]],GroupVertices[Vertex],0)),1,1,"")</f>
        <v>2</v>
      </c>
      <c r="BA42" s="48"/>
      <c r="BB42" s="48"/>
      <c r="BC42" s="48"/>
      <c r="BD42" s="48"/>
      <c r="BE42" s="48" t="s">
        <v>556</v>
      </c>
      <c r="BF42" s="48" t="s">
        <v>556</v>
      </c>
      <c r="BG42" s="116" t="s">
        <v>1835</v>
      </c>
      <c r="BH42" s="116" t="s">
        <v>1835</v>
      </c>
      <c r="BI42" s="116" t="s">
        <v>1731</v>
      </c>
      <c r="BJ42" s="116" t="s">
        <v>1731</v>
      </c>
      <c r="BK42" s="116">
        <v>0</v>
      </c>
      <c r="BL42" s="120">
        <v>0</v>
      </c>
      <c r="BM42" s="116">
        <v>0</v>
      </c>
      <c r="BN42" s="120">
        <v>0</v>
      </c>
      <c r="BO42" s="116">
        <v>0</v>
      </c>
      <c r="BP42" s="120">
        <v>0</v>
      </c>
      <c r="BQ42" s="116">
        <v>18</v>
      </c>
      <c r="BR42" s="120">
        <v>100</v>
      </c>
      <c r="BS42" s="116">
        <v>18</v>
      </c>
      <c r="BT42" s="2"/>
      <c r="BU42" s="3"/>
      <c r="BV42" s="3"/>
      <c r="BW42" s="3"/>
      <c r="BX42" s="3"/>
    </row>
    <row r="43" spans="1:76" ht="15">
      <c r="A43" s="64" t="s">
        <v>243</v>
      </c>
      <c r="B43" s="65"/>
      <c r="C43" s="65" t="s">
        <v>64</v>
      </c>
      <c r="D43" s="66">
        <v>176.99833156377977</v>
      </c>
      <c r="E43" s="68"/>
      <c r="F43" s="100" t="s">
        <v>718</v>
      </c>
      <c r="G43" s="65"/>
      <c r="H43" s="69" t="s">
        <v>243</v>
      </c>
      <c r="I43" s="70"/>
      <c r="J43" s="70"/>
      <c r="K43" s="69" t="s">
        <v>1410</v>
      </c>
      <c r="L43" s="73">
        <v>1</v>
      </c>
      <c r="M43" s="74">
        <v>3545.072998046875</v>
      </c>
      <c r="N43" s="74">
        <v>3624.28857421875</v>
      </c>
      <c r="O43" s="75"/>
      <c r="P43" s="76"/>
      <c r="Q43" s="76"/>
      <c r="R43" s="86"/>
      <c r="S43" s="48">
        <v>0</v>
      </c>
      <c r="T43" s="48">
        <v>2</v>
      </c>
      <c r="U43" s="49">
        <v>0</v>
      </c>
      <c r="V43" s="49">
        <v>0.015873</v>
      </c>
      <c r="W43" s="49">
        <v>0.044844</v>
      </c>
      <c r="X43" s="49">
        <v>0.720117</v>
      </c>
      <c r="Y43" s="49">
        <v>0.5</v>
      </c>
      <c r="Z43" s="49">
        <v>0</v>
      </c>
      <c r="AA43" s="71">
        <v>43</v>
      </c>
      <c r="AB43" s="71"/>
      <c r="AC43" s="72"/>
      <c r="AD43" s="78" t="s">
        <v>1152</v>
      </c>
      <c r="AE43" s="78">
        <v>263</v>
      </c>
      <c r="AF43" s="78">
        <v>357</v>
      </c>
      <c r="AG43" s="78">
        <v>5942</v>
      </c>
      <c r="AH43" s="78">
        <v>17998</v>
      </c>
      <c r="AI43" s="78"/>
      <c r="AJ43" s="78" t="s">
        <v>1194</v>
      </c>
      <c r="AK43" s="78" t="s">
        <v>1215</v>
      </c>
      <c r="AL43" s="82" t="s">
        <v>1245</v>
      </c>
      <c r="AM43" s="78"/>
      <c r="AN43" s="80">
        <v>41432.795810185184</v>
      </c>
      <c r="AO43" s="82" t="s">
        <v>1286</v>
      </c>
      <c r="AP43" s="78" t="b">
        <v>0</v>
      </c>
      <c r="AQ43" s="78" t="b">
        <v>0</v>
      </c>
      <c r="AR43" s="78" t="b">
        <v>1</v>
      </c>
      <c r="AS43" s="78"/>
      <c r="AT43" s="78">
        <v>14</v>
      </c>
      <c r="AU43" s="82" t="s">
        <v>1298</v>
      </c>
      <c r="AV43" s="78" t="b">
        <v>0</v>
      </c>
      <c r="AW43" s="78" t="s">
        <v>1320</v>
      </c>
      <c r="AX43" s="82" t="s">
        <v>1361</v>
      </c>
      <c r="AY43" s="78" t="s">
        <v>66</v>
      </c>
      <c r="AZ43" s="78" t="str">
        <f>REPLACE(INDEX(GroupVertices[Group],MATCH(Vertices[[#This Row],[Vertex]],GroupVertices[Vertex],0)),1,1,"")</f>
        <v>2</v>
      </c>
      <c r="BA43" s="48"/>
      <c r="BB43" s="48"/>
      <c r="BC43" s="48"/>
      <c r="BD43" s="48"/>
      <c r="BE43" s="48" t="s">
        <v>556</v>
      </c>
      <c r="BF43" s="48" t="s">
        <v>556</v>
      </c>
      <c r="BG43" s="116" t="s">
        <v>1835</v>
      </c>
      <c r="BH43" s="116" t="s">
        <v>1835</v>
      </c>
      <c r="BI43" s="116" t="s">
        <v>1731</v>
      </c>
      <c r="BJ43" s="116" t="s">
        <v>1731</v>
      </c>
      <c r="BK43" s="116">
        <v>0</v>
      </c>
      <c r="BL43" s="120">
        <v>0</v>
      </c>
      <c r="BM43" s="116">
        <v>0</v>
      </c>
      <c r="BN43" s="120">
        <v>0</v>
      </c>
      <c r="BO43" s="116">
        <v>0</v>
      </c>
      <c r="BP43" s="120">
        <v>0</v>
      </c>
      <c r="BQ43" s="116">
        <v>18</v>
      </c>
      <c r="BR43" s="120">
        <v>100</v>
      </c>
      <c r="BS43" s="116">
        <v>18</v>
      </c>
      <c r="BT43" s="2"/>
      <c r="BU43" s="3"/>
      <c r="BV43" s="3"/>
      <c r="BW43" s="3"/>
      <c r="BX43" s="3"/>
    </row>
    <row r="44" spans="1:76" ht="15">
      <c r="A44" s="64" t="s">
        <v>244</v>
      </c>
      <c r="B44" s="65"/>
      <c r="C44" s="65" t="s">
        <v>64</v>
      </c>
      <c r="D44" s="66">
        <v>195.13190757874514</v>
      </c>
      <c r="E44" s="68"/>
      <c r="F44" s="100" t="s">
        <v>719</v>
      </c>
      <c r="G44" s="65"/>
      <c r="H44" s="69" t="s">
        <v>244</v>
      </c>
      <c r="I44" s="70"/>
      <c r="J44" s="70"/>
      <c r="K44" s="69" t="s">
        <v>1411</v>
      </c>
      <c r="L44" s="73">
        <v>1</v>
      </c>
      <c r="M44" s="74">
        <v>4405.017578125</v>
      </c>
      <c r="N44" s="74">
        <v>2441.5361328125</v>
      </c>
      <c r="O44" s="75"/>
      <c r="P44" s="76"/>
      <c r="Q44" s="76"/>
      <c r="R44" s="86"/>
      <c r="S44" s="48">
        <v>0</v>
      </c>
      <c r="T44" s="48">
        <v>2</v>
      </c>
      <c r="U44" s="49">
        <v>0</v>
      </c>
      <c r="V44" s="49">
        <v>0.015873</v>
      </c>
      <c r="W44" s="49">
        <v>0.044844</v>
      </c>
      <c r="X44" s="49">
        <v>0.720117</v>
      </c>
      <c r="Y44" s="49">
        <v>0.5</v>
      </c>
      <c r="Z44" s="49">
        <v>0</v>
      </c>
      <c r="AA44" s="71">
        <v>44</v>
      </c>
      <c r="AB44" s="71"/>
      <c r="AC44" s="72"/>
      <c r="AD44" s="78" t="s">
        <v>1153</v>
      </c>
      <c r="AE44" s="78">
        <v>2889</v>
      </c>
      <c r="AF44" s="78">
        <v>785</v>
      </c>
      <c r="AG44" s="78">
        <v>4684</v>
      </c>
      <c r="AH44" s="78">
        <v>14486</v>
      </c>
      <c r="AI44" s="78"/>
      <c r="AJ44" s="78" t="s">
        <v>1195</v>
      </c>
      <c r="AK44" s="78" t="s">
        <v>1216</v>
      </c>
      <c r="AL44" s="78"/>
      <c r="AM44" s="78"/>
      <c r="AN44" s="80">
        <v>41254.67089120371</v>
      </c>
      <c r="AO44" s="82" t="s">
        <v>1287</v>
      </c>
      <c r="AP44" s="78" t="b">
        <v>1</v>
      </c>
      <c r="AQ44" s="78" t="b">
        <v>0</v>
      </c>
      <c r="AR44" s="78" t="b">
        <v>1</v>
      </c>
      <c r="AS44" s="78"/>
      <c r="AT44" s="78">
        <v>7</v>
      </c>
      <c r="AU44" s="82" t="s">
        <v>1295</v>
      </c>
      <c r="AV44" s="78" t="b">
        <v>0</v>
      </c>
      <c r="AW44" s="78" t="s">
        <v>1320</v>
      </c>
      <c r="AX44" s="82" t="s">
        <v>1362</v>
      </c>
      <c r="AY44" s="78" t="s">
        <v>66</v>
      </c>
      <c r="AZ44" s="78" t="str">
        <f>REPLACE(INDEX(GroupVertices[Group],MATCH(Vertices[[#This Row],[Vertex]],GroupVertices[Vertex],0)),1,1,"")</f>
        <v>2</v>
      </c>
      <c r="BA44" s="48"/>
      <c r="BB44" s="48"/>
      <c r="BC44" s="48"/>
      <c r="BD44" s="48"/>
      <c r="BE44" s="48" t="s">
        <v>556</v>
      </c>
      <c r="BF44" s="48" t="s">
        <v>556</v>
      </c>
      <c r="BG44" s="116" t="s">
        <v>1835</v>
      </c>
      <c r="BH44" s="116" t="s">
        <v>1835</v>
      </c>
      <c r="BI44" s="116" t="s">
        <v>1731</v>
      </c>
      <c r="BJ44" s="116" t="s">
        <v>1731</v>
      </c>
      <c r="BK44" s="116">
        <v>0</v>
      </c>
      <c r="BL44" s="120">
        <v>0</v>
      </c>
      <c r="BM44" s="116">
        <v>0</v>
      </c>
      <c r="BN44" s="120">
        <v>0</v>
      </c>
      <c r="BO44" s="116">
        <v>0</v>
      </c>
      <c r="BP44" s="120">
        <v>0</v>
      </c>
      <c r="BQ44" s="116">
        <v>18</v>
      </c>
      <c r="BR44" s="120">
        <v>100</v>
      </c>
      <c r="BS44" s="116">
        <v>18</v>
      </c>
      <c r="BT44" s="2"/>
      <c r="BU44" s="3"/>
      <c r="BV44" s="3"/>
      <c r="BW44" s="3"/>
      <c r="BX44" s="3"/>
    </row>
    <row r="45" spans="1:76" ht="15">
      <c r="A45" s="64" t="s">
        <v>246</v>
      </c>
      <c r="B45" s="65"/>
      <c r="C45" s="65" t="s">
        <v>64</v>
      </c>
      <c r="D45" s="66">
        <v>275.7161636078669</v>
      </c>
      <c r="E45" s="68"/>
      <c r="F45" s="100" t="s">
        <v>721</v>
      </c>
      <c r="G45" s="65"/>
      <c r="H45" s="69" t="s">
        <v>246</v>
      </c>
      <c r="I45" s="70"/>
      <c r="J45" s="70"/>
      <c r="K45" s="69" t="s">
        <v>1412</v>
      </c>
      <c r="L45" s="73">
        <v>4484.08896797153</v>
      </c>
      <c r="M45" s="74">
        <v>566.9756469726562</v>
      </c>
      <c r="N45" s="74">
        <v>3207.56494140625</v>
      </c>
      <c r="O45" s="75"/>
      <c r="P45" s="76"/>
      <c r="Q45" s="76"/>
      <c r="R45" s="86"/>
      <c r="S45" s="48">
        <v>0</v>
      </c>
      <c r="T45" s="48">
        <v>3</v>
      </c>
      <c r="U45" s="49">
        <v>252</v>
      </c>
      <c r="V45" s="49">
        <v>0.019608</v>
      </c>
      <c r="W45" s="49">
        <v>0.046883</v>
      </c>
      <c r="X45" s="49">
        <v>1.087081</v>
      </c>
      <c r="Y45" s="49">
        <v>0.16666666666666666</v>
      </c>
      <c r="Z45" s="49">
        <v>0</v>
      </c>
      <c r="AA45" s="71">
        <v>45</v>
      </c>
      <c r="AB45" s="71"/>
      <c r="AC45" s="72"/>
      <c r="AD45" s="78" t="s">
        <v>1154</v>
      </c>
      <c r="AE45" s="78">
        <v>3</v>
      </c>
      <c r="AF45" s="78">
        <v>2687</v>
      </c>
      <c r="AG45" s="78">
        <v>27784</v>
      </c>
      <c r="AH45" s="78">
        <v>0</v>
      </c>
      <c r="AI45" s="78"/>
      <c r="AJ45" s="78" t="s">
        <v>1196</v>
      </c>
      <c r="AK45" s="78" t="s">
        <v>1217</v>
      </c>
      <c r="AL45" s="82" t="s">
        <v>1246</v>
      </c>
      <c r="AM45" s="78"/>
      <c r="AN45" s="80">
        <v>41095.74056712963</v>
      </c>
      <c r="AO45" s="78"/>
      <c r="AP45" s="78" t="b">
        <v>0</v>
      </c>
      <c r="AQ45" s="78" t="b">
        <v>0</v>
      </c>
      <c r="AR45" s="78" t="b">
        <v>0</v>
      </c>
      <c r="AS45" s="78"/>
      <c r="AT45" s="78">
        <v>46</v>
      </c>
      <c r="AU45" s="82" t="s">
        <v>1297</v>
      </c>
      <c r="AV45" s="78" t="b">
        <v>0</v>
      </c>
      <c r="AW45" s="78" t="s">
        <v>1320</v>
      </c>
      <c r="AX45" s="82" t="s">
        <v>1363</v>
      </c>
      <c r="AY45" s="78" t="s">
        <v>66</v>
      </c>
      <c r="AZ45" s="78" t="str">
        <f>REPLACE(INDEX(GroupVertices[Group],MATCH(Vertices[[#This Row],[Vertex]],GroupVertices[Vertex],0)),1,1,"")</f>
        <v>2</v>
      </c>
      <c r="BA45" s="48" t="s">
        <v>413</v>
      </c>
      <c r="BB45" s="48" t="s">
        <v>413</v>
      </c>
      <c r="BC45" s="48" t="s">
        <v>529</v>
      </c>
      <c r="BD45" s="48" t="s">
        <v>529</v>
      </c>
      <c r="BE45" s="48" t="s">
        <v>1806</v>
      </c>
      <c r="BF45" s="48" t="s">
        <v>1813</v>
      </c>
      <c r="BG45" s="116" t="s">
        <v>1836</v>
      </c>
      <c r="BH45" s="116" t="s">
        <v>1849</v>
      </c>
      <c r="BI45" s="116" t="s">
        <v>1731</v>
      </c>
      <c r="BJ45" s="116" t="s">
        <v>1731</v>
      </c>
      <c r="BK45" s="116">
        <v>0</v>
      </c>
      <c r="BL45" s="120">
        <v>0</v>
      </c>
      <c r="BM45" s="116">
        <v>2</v>
      </c>
      <c r="BN45" s="120">
        <v>6.451612903225806</v>
      </c>
      <c r="BO45" s="116">
        <v>0</v>
      </c>
      <c r="BP45" s="120">
        <v>0</v>
      </c>
      <c r="BQ45" s="116">
        <v>29</v>
      </c>
      <c r="BR45" s="120">
        <v>93.54838709677419</v>
      </c>
      <c r="BS45" s="116">
        <v>31</v>
      </c>
      <c r="BT45" s="2"/>
      <c r="BU45" s="3"/>
      <c r="BV45" s="3"/>
      <c r="BW45" s="3"/>
      <c r="BX45" s="3"/>
    </row>
    <row r="46" spans="1:76" ht="15">
      <c r="A46" s="64" t="s">
        <v>248</v>
      </c>
      <c r="B46" s="65"/>
      <c r="C46" s="65" t="s">
        <v>64</v>
      </c>
      <c r="D46" s="66">
        <v>170.04995196926032</v>
      </c>
      <c r="E46" s="68"/>
      <c r="F46" s="100" t="s">
        <v>723</v>
      </c>
      <c r="G46" s="65"/>
      <c r="H46" s="69" t="s">
        <v>248</v>
      </c>
      <c r="I46" s="70"/>
      <c r="J46" s="70"/>
      <c r="K46" s="69" t="s">
        <v>1413</v>
      </c>
      <c r="L46" s="73">
        <v>1</v>
      </c>
      <c r="M46" s="74">
        <v>521.2700805664062</v>
      </c>
      <c r="N46" s="74">
        <v>8309.7314453125</v>
      </c>
      <c r="O46" s="75"/>
      <c r="P46" s="76"/>
      <c r="Q46" s="76"/>
      <c r="R46" s="86"/>
      <c r="S46" s="48">
        <v>0</v>
      </c>
      <c r="T46" s="48">
        <v>1</v>
      </c>
      <c r="U46" s="49">
        <v>0</v>
      </c>
      <c r="V46" s="49">
        <v>0.015625</v>
      </c>
      <c r="W46" s="49">
        <v>0.028924</v>
      </c>
      <c r="X46" s="49">
        <v>0.448366</v>
      </c>
      <c r="Y46" s="49">
        <v>0</v>
      </c>
      <c r="Z46" s="49">
        <v>0</v>
      </c>
      <c r="AA46" s="71">
        <v>46</v>
      </c>
      <c r="AB46" s="71"/>
      <c r="AC46" s="72"/>
      <c r="AD46" s="78" t="s">
        <v>1155</v>
      </c>
      <c r="AE46" s="78">
        <v>101</v>
      </c>
      <c r="AF46" s="78">
        <v>193</v>
      </c>
      <c r="AG46" s="78">
        <v>7843</v>
      </c>
      <c r="AH46" s="78">
        <v>6992</v>
      </c>
      <c r="AI46" s="78"/>
      <c r="AJ46" s="78"/>
      <c r="AK46" s="78" t="s">
        <v>1218</v>
      </c>
      <c r="AL46" s="78"/>
      <c r="AM46" s="78"/>
      <c r="AN46" s="80">
        <v>40554.62769675926</v>
      </c>
      <c r="AO46" s="82" t="s">
        <v>1288</v>
      </c>
      <c r="AP46" s="78" t="b">
        <v>0</v>
      </c>
      <c r="AQ46" s="78" t="b">
        <v>0</v>
      </c>
      <c r="AR46" s="78" t="b">
        <v>1</v>
      </c>
      <c r="AS46" s="78"/>
      <c r="AT46" s="78">
        <v>7</v>
      </c>
      <c r="AU46" s="82" t="s">
        <v>1298</v>
      </c>
      <c r="AV46" s="78" t="b">
        <v>0</v>
      </c>
      <c r="AW46" s="78" t="s">
        <v>1320</v>
      </c>
      <c r="AX46" s="82" t="s">
        <v>1364</v>
      </c>
      <c r="AY46" s="78" t="s">
        <v>66</v>
      </c>
      <c r="AZ46" s="78" t="str">
        <f>REPLACE(INDEX(GroupVertices[Group],MATCH(Vertices[[#This Row],[Vertex]],GroupVertices[Vertex],0)),1,1,"")</f>
        <v>1</v>
      </c>
      <c r="BA46" s="48"/>
      <c r="BB46" s="48"/>
      <c r="BC46" s="48"/>
      <c r="BD46" s="48"/>
      <c r="BE46" s="48" t="s">
        <v>564</v>
      </c>
      <c r="BF46" s="48" t="s">
        <v>564</v>
      </c>
      <c r="BG46" s="116" t="s">
        <v>1837</v>
      </c>
      <c r="BH46" s="116" t="s">
        <v>1837</v>
      </c>
      <c r="BI46" s="116" t="s">
        <v>1871</v>
      </c>
      <c r="BJ46" s="116" t="s">
        <v>1871</v>
      </c>
      <c r="BK46" s="116">
        <v>1</v>
      </c>
      <c r="BL46" s="120">
        <v>7.142857142857143</v>
      </c>
      <c r="BM46" s="116">
        <v>0</v>
      </c>
      <c r="BN46" s="120">
        <v>0</v>
      </c>
      <c r="BO46" s="116">
        <v>0</v>
      </c>
      <c r="BP46" s="120">
        <v>0</v>
      </c>
      <c r="BQ46" s="116">
        <v>13</v>
      </c>
      <c r="BR46" s="120">
        <v>92.85714285714286</v>
      </c>
      <c r="BS46" s="116">
        <v>14</v>
      </c>
      <c r="BT46" s="2"/>
      <c r="BU46" s="3"/>
      <c r="BV46" s="3"/>
      <c r="BW46" s="3"/>
      <c r="BX46" s="3"/>
    </row>
    <row r="47" spans="1:76" ht="15">
      <c r="A47" s="64" t="s">
        <v>249</v>
      </c>
      <c r="B47" s="65"/>
      <c r="C47" s="65" t="s">
        <v>64</v>
      </c>
      <c r="D47" s="66">
        <v>1000</v>
      </c>
      <c r="E47" s="68"/>
      <c r="F47" s="100" t="s">
        <v>724</v>
      </c>
      <c r="G47" s="65"/>
      <c r="H47" s="69" t="s">
        <v>249</v>
      </c>
      <c r="I47" s="70"/>
      <c r="J47" s="70"/>
      <c r="K47" s="69" t="s">
        <v>1414</v>
      </c>
      <c r="L47" s="73">
        <v>1</v>
      </c>
      <c r="M47" s="74">
        <v>3314.815185546875</v>
      </c>
      <c r="N47" s="74">
        <v>4649.716796875</v>
      </c>
      <c r="O47" s="75"/>
      <c r="P47" s="76"/>
      <c r="Q47" s="76"/>
      <c r="R47" s="86"/>
      <c r="S47" s="48">
        <v>0</v>
      </c>
      <c r="T47" s="48">
        <v>1</v>
      </c>
      <c r="U47" s="49">
        <v>0</v>
      </c>
      <c r="V47" s="49">
        <v>0.015625</v>
      </c>
      <c r="W47" s="49">
        <v>0.028924</v>
      </c>
      <c r="X47" s="49">
        <v>0.448366</v>
      </c>
      <c r="Y47" s="49">
        <v>0</v>
      </c>
      <c r="Z47" s="49">
        <v>0</v>
      </c>
      <c r="AA47" s="71">
        <v>47</v>
      </c>
      <c r="AB47" s="71"/>
      <c r="AC47" s="72"/>
      <c r="AD47" s="78" t="s">
        <v>1156</v>
      </c>
      <c r="AE47" s="78">
        <v>17408</v>
      </c>
      <c r="AF47" s="78">
        <v>19782</v>
      </c>
      <c r="AG47" s="78">
        <v>320578</v>
      </c>
      <c r="AH47" s="78">
        <v>141964</v>
      </c>
      <c r="AI47" s="78"/>
      <c r="AJ47" s="78" t="s">
        <v>1197</v>
      </c>
      <c r="AK47" s="78" t="s">
        <v>1219</v>
      </c>
      <c r="AL47" s="82" t="s">
        <v>1247</v>
      </c>
      <c r="AM47" s="78"/>
      <c r="AN47" s="80">
        <v>40054.831087962964</v>
      </c>
      <c r="AO47" s="82" t="s">
        <v>1289</v>
      </c>
      <c r="AP47" s="78" t="b">
        <v>0</v>
      </c>
      <c r="AQ47" s="78" t="b">
        <v>0</v>
      </c>
      <c r="AR47" s="78" t="b">
        <v>1</v>
      </c>
      <c r="AS47" s="78"/>
      <c r="AT47" s="78">
        <v>393</v>
      </c>
      <c r="AU47" s="82" t="s">
        <v>1297</v>
      </c>
      <c r="AV47" s="78" t="b">
        <v>0</v>
      </c>
      <c r="AW47" s="78" t="s">
        <v>1320</v>
      </c>
      <c r="AX47" s="82" t="s">
        <v>1365</v>
      </c>
      <c r="AY47" s="78" t="s">
        <v>66</v>
      </c>
      <c r="AZ47" s="78" t="str">
        <f>REPLACE(INDEX(GroupVertices[Group],MATCH(Vertices[[#This Row],[Vertex]],GroupVertices[Vertex],0)),1,1,"")</f>
        <v>1</v>
      </c>
      <c r="BA47" s="48"/>
      <c r="BB47" s="48"/>
      <c r="BC47" s="48"/>
      <c r="BD47" s="48"/>
      <c r="BE47" s="48" t="s">
        <v>1807</v>
      </c>
      <c r="BF47" s="48" t="s">
        <v>1807</v>
      </c>
      <c r="BG47" s="116" t="s">
        <v>1837</v>
      </c>
      <c r="BH47" s="116" t="s">
        <v>1850</v>
      </c>
      <c r="BI47" s="116" t="s">
        <v>1871</v>
      </c>
      <c r="BJ47" s="116" t="s">
        <v>1871</v>
      </c>
      <c r="BK47" s="116">
        <v>2</v>
      </c>
      <c r="BL47" s="120">
        <v>5.714285714285714</v>
      </c>
      <c r="BM47" s="116">
        <v>0</v>
      </c>
      <c r="BN47" s="120">
        <v>0</v>
      </c>
      <c r="BO47" s="116">
        <v>0</v>
      </c>
      <c r="BP47" s="120">
        <v>0</v>
      </c>
      <c r="BQ47" s="116">
        <v>33</v>
      </c>
      <c r="BR47" s="120">
        <v>94.28571428571429</v>
      </c>
      <c r="BS47" s="116">
        <v>35</v>
      </c>
      <c r="BT47" s="2"/>
      <c r="BU47" s="3"/>
      <c r="BV47" s="3"/>
      <c r="BW47" s="3"/>
      <c r="BX47" s="3"/>
    </row>
    <row r="48" spans="1:76" ht="15">
      <c r="A48" s="64" t="s">
        <v>250</v>
      </c>
      <c r="B48" s="65"/>
      <c r="C48" s="65" t="s">
        <v>64</v>
      </c>
      <c r="D48" s="66">
        <v>162.5084180191112</v>
      </c>
      <c r="E48" s="68"/>
      <c r="F48" s="100" t="s">
        <v>1316</v>
      </c>
      <c r="G48" s="65"/>
      <c r="H48" s="69" t="s">
        <v>250</v>
      </c>
      <c r="I48" s="70"/>
      <c r="J48" s="70"/>
      <c r="K48" s="69" t="s">
        <v>1415</v>
      </c>
      <c r="L48" s="73">
        <v>1</v>
      </c>
      <c r="M48" s="74">
        <v>6603.19482421875</v>
      </c>
      <c r="N48" s="74">
        <v>8838.33203125</v>
      </c>
      <c r="O48" s="75"/>
      <c r="P48" s="76"/>
      <c r="Q48" s="76"/>
      <c r="R48" s="86"/>
      <c r="S48" s="48">
        <v>1</v>
      </c>
      <c r="T48" s="48">
        <v>1</v>
      </c>
      <c r="U48" s="49">
        <v>0</v>
      </c>
      <c r="V48" s="49">
        <v>0</v>
      </c>
      <c r="W48" s="49">
        <v>0</v>
      </c>
      <c r="X48" s="49">
        <v>0.999989</v>
      </c>
      <c r="Y48" s="49">
        <v>0</v>
      </c>
      <c r="Z48" s="49" t="s">
        <v>1479</v>
      </c>
      <c r="AA48" s="71">
        <v>48</v>
      </c>
      <c r="AB48" s="71"/>
      <c r="AC48" s="72"/>
      <c r="AD48" s="78" t="s">
        <v>1157</v>
      </c>
      <c r="AE48" s="78">
        <v>123</v>
      </c>
      <c r="AF48" s="78">
        <v>15</v>
      </c>
      <c r="AG48" s="78">
        <v>4</v>
      </c>
      <c r="AH48" s="78">
        <v>15</v>
      </c>
      <c r="AI48" s="78"/>
      <c r="AJ48" s="78" t="s">
        <v>1198</v>
      </c>
      <c r="AK48" s="78" t="s">
        <v>1220</v>
      </c>
      <c r="AL48" s="78"/>
      <c r="AM48" s="78"/>
      <c r="AN48" s="80">
        <v>43739.828055555554</v>
      </c>
      <c r="AO48" s="82" t="s">
        <v>1290</v>
      </c>
      <c r="AP48" s="78" t="b">
        <v>1</v>
      </c>
      <c r="AQ48" s="78" t="b">
        <v>0</v>
      </c>
      <c r="AR48" s="78" t="b">
        <v>0</v>
      </c>
      <c r="AS48" s="78"/>
      <c r="AT48" s="78">
        <v>0</v>
      </c>
      <c r="AU48" s="78"/>
      <c r="AV48" s="78" t="b">
        <v>0</v>
      </c>
      <c r="AW48" s="78" t="s">
        <v>1320</v>
      </c>
      <c r="AX48" s="82" t="s">
        <v>1366</v>
      </c>
      <c r="AY48" s="78" t="s">
        <v>66</v>
      </c>
      <c r="AZ48" s="78" t="str">
        <f>REPLACE(INDEX(GroupVertices[Group],MATCH(Vertices[[#This Row],[Vertex]],GroupVertices[Vertex],0)),1,1,"")</f>
        <v>3</v>
      </c>
      <c r="BA48" s="48"/>
      <c r="BB48" s="48"/>
      <c r="BC48" s="48"/>
      <c r="BD48" s="48"/>
      <c r="BE48" s="48" t="s">
        <v>571</v>
      </c>
      <c r="BF48" s="48" t="s">
        <v>571</v>
      </c>
      <c r="BG48" s="116" t="s">
        <v>1838</v>
      </c>
      <c r="BH48" s="116" t="s">
        <v>1838</v>
      </c>
      <c r="BI48" s="116" t="s">
        <v>1872</v>
      </c>
      <c r="BJ48" s="116" t="s">
        <v>1872</v>
      </c>
      <c r="BK48" s="116">
        <v>2</v>
      </c>
      <c r="BL48" s="120">
        <v>7.407407407407407</v>
      </c>
      <c r="BM48" s="116">
        <v>0</v>
      </c>
      <c r="BN48" s="120">
        <v>0</v>
      </c>
      <c r="BO48" s="116">
        <v>0</v>
      </c>
      <c r="BP48" s="120">
        <v>0</v>
      </c>
      <c r="BQ48" s="116">
        <v>25</v>
      </c>
      <c r="BR48" s="120">
        <v>92.5925925925926</v>
      </c>
      <c r="BS48" s="116">
        <v>27</v>
      </c>
      <c r="BT48" s="2"/>
      <c r="BU48" s="3"/>
      <c r="BV48" s="3"/>
      <c r="BW48" s="3"/>
      <c r="BX48" s="3"/>
    </row>
    <row r="49" spans="1:76" ht="15">
      <c r="A49" s="64" t="s">
        <v>251</v>
      </c>
      <c r="B49" s="65"/>
      <c r="C49" s="65" t="s">
        <v>64</v>
      </c>
      <c r="D49" s="66">
        <v>174.03255978563124</v>
      </c>
      <c r="E49" s="68"/>
      <c r="F49" s="100" t="s">
        <v>1317</v>
      </c>
      <c r="G49" s="65"/>
      <c r="H49" s="69" t="s">
        <v>251</v>
      </c>
      <c r="I49" s="70"/>
      <c r="J49" s="70"/>
      <c r="K49" s="69" t="s">
        <v>1416</v>
      </c>
      <c r="L49" s="73">
        <v>36.580071174377224</v>
      </c>
      <c r="M49" s="74">
        <v>7796.33056640625</v>
      </c>
      <c r="N49" s="74">
        <v>3623.95166015625</v>
      </c>
      <c r="O49" s="75"/>
      <c r="P49" s="76"/>
      <c r="Q49" s="76"/>
      <c r="R49" s="86"/>
      <c r="S49" s="48">
        <v>1</v>
      </c>
      <c r="T49" s="48">
        <v>3</v>
      </c>
      <c r="U49" s="49">
        <v>2</v>
      </c>
      <c r="V49" s="49">
        <v>0.5</v>
      </c>
      <c r="W49" s="49">
        <v>0</v>
      </c>
      <c r="X49" s="49">
        <v>1.723384</v>
      </c>
      <c r="Y49" s="49">
        <v>0</v>
      </c>
      <c r="Z49" s="49">
        <v>0</v>
      </c>
      <c r="AA49" s="71">
        <v>49</v>
      </c>
      <c r="AB49" s="71"/>
      <c r="AC49" s="72"/>
      <c r="AD49" s="78" t="s">
        <v>1158</v>
      </c>
      <c r="AE49" s="78">
        <v>501</v>
      </c>
      <c r="AF49" s="78">
        <v>287</v>
      </c>
      <c r="AG49" s="78">
        <v>22161</v>
      </c>
      <c r="AH49" s="78">
        <v>668</v>
      </c>
      <c r="AI49" s="78"/>
      <c r="AJ49" s="78"/>
      <c r="AK49" s="78"/>
      <c r="AL49" s="78"/>
      <c r="AM49" s="78"/>
      <c r="AN49" s="80">
        <v>42528.31197916667</v>
      </c>
      <c r="AO49" s="82" t="s">
        <v>1291</v>
      </c>
      <c r="AP49" s="78" t="b">
        <v>1</v>
      </c>
      <c r="AQ49" s="78" t="b">
        <v>0</v>
      </c>
      <c r="AR49" s="78" t="b">
        <v>0</v>
      </c>
      <c r="AS49" s="78"/>
      <c r="AT49" s="78">
        <v>7</v>
      </c>
      <c r="AU49" s="78"/>
      <c r="AV49" s="78" t="b">
        <v>0</v>
      </c>
      <c r="AW49" s="78" t="s">
        <v>1320</v>
      </c>
      <c r="AX49" s="82" t="s">
        <v>1367</v>
      </c>
      <c r="AY49" s="78" t="s">
        <v>66</v>
      </c>
      <c r="AZ49" s="78" t="str">
        <f>REPLACE(INDEX(GroupVertices[Group],MATCH(Vertices[[#This Row],[Vertex]],GroupVertices[Vertex],0)),1,1,"")</f>
        <v>5</v>
      </c>
      <c r="BA49" s="48" t="s">
        <v>1792</v>
      </c>
      <c r="BB49" s="48" t="s">
        <v>1792</v>
      </c>
      <c r="BC49" s="48" t="s">
        <v>528</v>
      </c>
      <c r="BD49" s="48" t="s">
        <v>528</v>
      </c>
      <c r="BE49" s="48" t="s">
        <v>1573</v>
      </c>
      <c r="BF49" s="48" t="s">
        <v>1814</v>
      </c>
      <c r="BG49" s="116" t="s">
        <v>1643</v>
      </c>
      <c r="BH49" s="116" t="s">
        <v>1851</v>
      </c>
      <c r="BI49" s="116" t="s">
        <v>1734</v>
      </c>
      <c r="BJ49" s="116" t="s">
        <v>1879</v>
      </c>
      <c r="BK49" s="116">
        <v>0</v>
      </c>
      <c r="BL49" s="120">
        <v>0</v>
      </c>
      <c r="BM49" s="116">
        <v>0</v>
      </c>
      <c r="BN49" s="120">
        <v>0</v>
      </c>
      <c r="BO49" s="116">
        <v>0</v>
      </c>
      <c r="BP49" s="120">
        <v>0</v>
      </c>
      <c r="BQ49" s="116">
        <v>3724</v>
      </c>
      <c r="BR49" s="120">
        <v>100</v>
      </c>
      <c r="BS49" s="116">
        <v>3724</v>
      </c>
      <c r="BT49" s="2"/>
      <c r="BU49" s="3"/>
      <c r="BV49" s="3"/>
      <c r="BW49" s="3"/>
      <c r="BX49" s="3"/>
    </row>
    <row r="50" spans="1:76" ht="15">
      <c r="A50" s="64" t="s">
        <v>259</v>
      </c>
      <c r="B50" s="65"/>
      <c r="C50" s="65" t="s">
        <v>64</v>
      </c>
      <c r="D50" s="66">
        <v>176.1086000303352</v>
      </c>
      <c r="E50" s="68"/>
      <c r="F50" s="100" t="s">
        <v>1318</v>
      </c>
      <c r="G50" s="65"/>
      <c r="H50" s="69" t="s">
        <v>259</v>
      </c>
      <c r="I50" s="70"/>
      <c r="J50" s="70"/>
      <c r="K50" s="69" t="s">
        <v>1417</v>
      </c>
      <c r="L50" s="73">
        <v>1</v>
      </c>
      <c r="M50" s="74">
        <v>7198.76025390625</v>
      </c>
      <c r="N50" s="74">
        <v>1729.23876953125</v>
      </c>
      <c r="O50" s="75"/>
      <c r="P50" s="76"/>
      <c r="Q50" s="76"/>
      <c r="R50" s="86"/>
      <c r="S50" s="48">
        <v>1</v>
      </c>
      <c r="T50" s="48">
        <v>0</v>
      </c>
      <c r="U50" s="49">
        <v>0</v>
      </c>
      <c r="V50" s="49">
        <v>0.333333</v>
      </c>
      <c r="W50" s="49">
        <v>0</v>
      </c>
      <c r="X50" s="49">
        <v>0.638291</v>
      </c>
      <c r="Y50" s="49">
        <v>0</v>
      </c>
      <c r="Z50" s="49">
        <v>0</v>
      </c>
      <c r="AA50" s="71">
        <v>50</v>
      </c>
      <c r="AB50" s="71"/>
      <c r="AC50" s="72"/>
      <c r="AD50" s="78" t="s">
        <v>1159</v>
      </c>
      <c r="AE50" s="78">
        <v>1276</v>
      </c>
      <c r="AF50" s="78">
        <v>336</v>
      </c>
      <c r="AG50" s="78">
        <v>378</v>
      </c>
      <c r="AH50" s="78">
        <v>3</v>
      </c>
      <c r="AI50" s="78"/>
      <c r="AJ50" s="78"/>
      <c r="AK50" s="78"/>
      <c r="AL50" s="78"/>
      <c r="AM50" s="78"/>
      <c r="AN50" s="80">
        <v>42458.52563657407</v>
      </c>
      <c r="AO50" s="82" t="s">
        <v>1292</v>
      </c>
      <c r="AP50" s="78" t="b">
        <v>1</v>
      </c>
      <c r="AQ50" s="78" t="b">
        <v>0</v>
      </c>
      <c r="AR50" s="78" t="b">
        <v>1</v>
      </c>
      <c r="AS50" s="78" t="s">
        <v>1070</v>
      </c>
      <c r="AT50" s="78">
        <v>0</v>
      </c>
      <c r="AU50" s="78"/>
      <c r="AV50" s="78" t="b">
        <v>0</v>
      </c>
      <c r="AW50" s="78" t="s">
        <v>1320</v>
      </c>
      <c r="AX50" s="82" t="s">
        <v>1368</v>
      </c>
      <c r="AY50" s="78" t="s">
        <v>65</v>
      </c>
      <c r="AZ50" s="78" t="str">
        <f>REPLACE(INDEX(GroupVertices[Group],MATCH(Vertices[[#This Row],[Vertex]],GroupVertices[Vertex],0)),1,1,"")</f>
        <v>5</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87" t="s">
        <v>260</v>
      </c>
      <c r="B51" s="88"/>
      <c r="C51" s="88" t="s">
        <v>64</v>
      </c>
      <c r="D51" s="89">
        <v>237.83902118408412</v>
      </c>
      <c r="E51" s="90"/>
      <c r="F51" s="101" t="s">
        <v>1319</v>
      </c>
      <c r="G51" s="88"/>
      <c r="H51" s="91" t="s">
        <v>260</v>
      </c>
      <c r="I51" s="92"/>
      <c r="J51" s="92"/>
      <c r="K51" s="91" t="s">
        <v>1418</v>
      </c>
      <c r="L51" s="93">
        <v>1</v>
      </c>
      <c r="M51" s="94">
        <v>8400.7197265625</v>
      </c>
      <c r="N51" s="94">
        <v>5517.09521484375</v>
      </c>
      <c r="O51" s="95"/>
      <c r="P51" s="96"/>
      <c r="Q51" s="96"/>
      <c r="R51" s="97"/>
      <c r="S51" s="48">
        <v>1</v>
      </c>
      <c r="T51" s="48">
        <v>0</v>
      </c>
      <c r="U51" s="49">
        <v>0</v>
      </c>
      <c r="V51" s="49">
        <v>0.333333</v>
      </c>
      <c r="W51" s="49">
        <v>0</v>
      </c>
      <c r="X51" s="49">
        <v>0.638291</v>
      </c>
      <c r="Y51" s="49">
        <v>0</v>
      </c>
      <c r="Z51" s="49">
        <v>0</v>
      </c>
      <c r="AA51" s="98">
        <v>51</v>
      </c>
      <c r="AB51" s="98"/>
      <c r="AC51" s="99"/>
      <c r="AD51" s="78" t="s">
        <v>1160</v>
      </c>
      <c r="AE51" s="78">
        <v>208</v>
      </c>
      <c r="AF51" s="78">
        <v>1793</v>
      </c>
      <c r="AG51" s="78">
        <v>2928</v>
      </c>
      <c r="AH51" s="78">
        <v>0</v>
      </c>
      <c r="AI51" s="78">
        <v>-18000</v>
      </c>
      <c r="AJ51" s="78" t="s">
        <v>1199</v>
      </c>
      <c r="AK51" s="78" t="s">
        <v>1221</v>
      </c>
      <c r="AL51" s="82" t="s">
        <v>1248</v>
      </c>
      <c r="AM51" s="78" t="s">
        <v>1251</v>
      </c>
      <c r="AN51" s="80">
        <v>40410.58736111111</v>
      </c>
      <c r="AO51" s="78"/>
      <c r="AP51" s="78" t="b">
        <v>0</v>
      </c>
      <c r="AQ51" s="78" t="b">
        <v>0</v>
      </c>
      <c r="AR51" s="78" t="b">
        <v>1</v>
      </c>
      <c r="AS51" s="78" t="s">
        <v>1070</v>
      </c>
      <c r="AT51" s="78">
        <v>12</v>
      </c>
      <c r="AU51" s="82" t="s">
        <v>1301</v>
      </c>
      <c r="AV51" s="78" t="b">
        <v>0</v>
      </c>
      <c r="AW51" s="78" t="s">
        <v>1320</v>
      </c>
      <c r="AX51" s="82" t="s">
        <v>1369</v>
      </c>
      <c r="AY51" s="78" t="s">
        <v>65</v>
      </c>
      <c r="AZ51" s="78" t="str">
        <f>REPLACE(INDEX(GroupVertices[Group],MATCH(Vertices[[#This Row],[Vertex]],GroupVertices[Vertex],0)),1,1,"")</f>
        <v>5</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hyperlinks>
    <hyperlink ref="AJ9" r:id="rId1" display="http://hayatsk.info/"/>
    <hyperlink ref="AL3" r:id="rId2" display="https://t.co/y9mDieAV96"/>
    <hyperlink ref="AL5" r:id="rId3" display="https://t.co/xW0QdhfAJb"/>
    <hyperlink ref="AL6" r:id="rId4" display="https://t.co/IGczPBYNoC"/>
    <hyperlink ref="AL7" r:id="rId5" display="https://t.co/fzaW3rR1gg"/>
    <hyperlink ref="AL8" r:id="rId6" display="http://t.co/gIyfbI5SQr"/>
    <hyperlink ref="AL9" r:id="rId7" display="http://hayatsk.info/"/>
    <hyperlink ref="AL15" r:id="rId8" display="https://t.co/0fr5MgPPk9"/>
    <hyperlink ref="AL16" r:id="rId9" display="http://t.co/gp6huRtOPh"/>
    <hyperlink ref="AL18" r:id="rId10" display="https://t.co/erbD1JOaBx"/>
    <hyperlink ref="AL19" r:id="rId11" display="https://t.co/iRauuySoeV"/>
    <hyperlink ref="AL20" r:id="rId12" display="http://t.co/DmPR57rwIp"/>
    <hyperlink ref="AL22" r:id="rId13" display="http://t.co/mc7jbJxbhf"/>
    <hyperlink ref="AL23" r:id="rId14" display="http://en.azvision.az/"/>
    <hyperlink ref="AL24" r:id="rId15" display="https://t.co/4LmbuDVdhm"/>
    <hyperlink ref="AL27" r:id="rId16" display="https://t.co/6mh9fm5iYm"/>
    <hyperlink ref="AL29" r:id="rId17" display="http://t.co/XV6jQc5a2U"/>
    <hyperlink ref="AL30" r:id="rId18" display="https://t.co/mG6TltiSeR"/>
    <hyperlink ref="AL32" r:id="rId19" display="https://t.co/piOxnPJKK8"/>
    <hyperlink ref="AL33" r:id="rId20" display="https://t.co/piOxnPJKK8"/>
    <hyperlink ref="AL35" r:id="rId21" display="http://t.co/RRecP2HJD5"/>
    <hyperlink ref="AL37" r:id="rId22" display="https://t.co/XdWAQoxP3Z"/>
    <hyperlink ref="AL38" r:id="rId23" display="http://t.co/rk51O3qqFj"/>
    <hyperlink ref="AL40" r:id="rId24" display="http://www.azambassade.fr/"/>
    <hyperlink ref="AL41" r:id="rId25" display="https://t.co/OwI9DbQy6H"/>
    <hyperlink ref="AL42" r:id="rId26" display="https://t.co/IWYY1x1h1H"/>
    <hyperlink ref="AL43" r:id="rId27" display="https://t.co/lxlwKYMflg"/>
    <hyperlink ref="AL45" r:id="rId28" display="http://aztwi.com/"/>
    <hyperlink ref="AL47" r:id="rId29" display="https://t.co/IGczPCgoga"/>
    <hyperlink ref="AL51" r:id="rId30" display="http://t.co/hq063lc0si"/>
    <hyperlink ref="AO3" r:id="rId31" display="https://pbs.twimg.com/profile_banners/151822291/1559990773"/>
    <hyperlink ref="AO4" r:id="rId32" display="https://pbs.twimg.com/profile_banners/1168769556388749313/1567511431"/>
    <hyperlink ref="AO5" r:id="rId33" display="https://pbs.twimg.com/profile_banners/1139464275209129984/1560510776"/>
    <hyperlink ref="AO6" r:id="rId34" display="https://pbs.twimg.com/profile_banners/3282706160/1548404324"/>
    <hyperlink ref="AO8" r:id="rId35" display="https://pbs.twimg.com/profile_banners/819349890/1568306772"/>
    <hyperlink ref="AO11" r:id="rId36" display="https://pbs.twimg.com/profile_banners/989145086477844480/1568130108"/>
    <hyperlink ref="AO12" r:id="rId37" display="https://pbs.twimg.com/profile_banners/2155015890/1487003268"/>
    <hyperlink ref="AO13" r:id="rId38" display="https://pbs.twimg.com/profile_banners/2375882414/1513221503"/>
    <hyperlink ref="AO14" r:id="rId39" display="https://pbs.twimg.com/profile_banners/1108033549616250880/1553011759"/>
    <hyperlink ref="AO15" r:id="rId40" display="https://pbs.twimg.com/profile_banners/15538226/1555701336"/>
    <hyperlink ref="AO16" r:id="rId41" display="https://pbs.twimg.com/profile_banners/2218331720/1413524262"/>
    <hyperlink ref="AO17" r:id="rId42" display="https://pbs.twimg.com/profile_banners/293398411/1439462622"/>
    <hyperlink ref="AO18" r:id="rId43" display="https://pbs.twimg.com/profile_banners/727774131819843585/1565718456"/>
    <hyperlink ref="AO19" r:id="rId44" display="https://pbs.twimg.com/profile_banners/940483797409259520/1569866168"/>
    <hyperlink ref="AO20" r:id="rId45" display="https://pbs.twimg.com/profile_banners/1478929123/1472688972"/>
    <hyperlink ref="AO21" r:id="rId46" display="https://pbs.twimg.com/profile_banners/771242107/1515882415"/>
    <hyperlink ref="AO22" r:id="rId47" display="https://pbs.twimg.com/profile_banners/2835789451/1469522861"/>
    <hyperlink ref="AO23" r:id="rId48" display="https://pbs.twimg.com/profile_banners/860805278606004224/1531592652"/>
    <hyperlink ref="AO24" r:id="rId49" display="https://pbs.twimg.com/profile_banners/4566244703/1455800900"/>
    <hyperlink ref="AO27" r:id="rId50" display="https://pbs.twimg.com/profile_banners/716350953079848962/1557120605"/>
    <hyperlink ref="AO28" r:id="rId51" display="https://pbs.twimg.com/profile_banners/2904183747/1514310517"/>
    <hyperlink ref="AO29" r:id="rId52" display="https://pbs.twimg.com/profile_banners/3283108812/1437476552"/>
    <hyperlink ref="AO30" r:id="rId53" display="https://pbs.twimg.com/profile_banners/185586556/1407159805"/>
    <hyperlink ref="AO31" r:id="rId54" display="https://pbs.twimg.com/profile_banners/718433499502485506/1534880642"/>
    <hyperlink ref="AO33" r:id="rId55" display="https://pbs.twimg.com/profile_banners/1074236727835967488/1545336364"/>
    <hyperlink ref="AO34" r:id="rId56" display="https://pbs.twimg.com/profile_banners/2939939390/1546947832"/>
    <hyperlink ref="AO35" r:id="rId57" display="https://pbs.twimg.com/profile_banners/143742312/1496229737"/>
    <hyperlink ref="AO36" r:id="rId58" display="https://pbs.twimg.com/profile_banners/268781020/1456147463"/>
    <hyperlink ref="AO37" r:id="rId59" display="https://pbs.twimg.com/profile_banners/1047887353/1477302144"/>
    <hyperlink ref="AO38" r:id="rId60" display="https://pbs.twimg.com/profile_banners/2336409560/1404210187"/>
    <hyperlink ref="AO39" r:id="rId61" display="https://pbs.twimg.com/profile_banners/851507391506022401/1496949401"/>
    <hyperlink ref="AO40" r:id="rId62" display="https://pbs.twimg.com/profile_banners/1601096203/1550912658"/>
    <hyperlink ref="AO41" r:id="rId63" display="https://pbs.twimg.com/profile_banners/1009479707912523778/1529514600"/>
    <hyperlink ref="AO42" r:id="rId64" display="https://pbs.twimg.com/profile_banners/1630353224/1497432660"/>
    <hyperlink ref="AO43" r:id="rId65" display="https://pbs.twimg.com/profile_banners/1491063300/1528921719"/>
    <hyperlink ref="AO44" r:id="rId66" display="https://pbs.twimg.com/profile_banners/1004335387/1355344833"/>
    <hyperlink ref="AO46" r:id="rId67" display="https://pbs.twimg.com/profile_banners/236865129/1361808712"/>
    <hyperlink ref="AO47" r:id="rId68" display="https://pbs.twimg.com/profile_banners/69948337/1565554956"/>
    <hyperlink ref="AO48" r:id="rId69" display="https://pbs.twimg.com/profile_banners/1179121836111646720/1569962146"/>
    <hyperlink ref="AO49" r:id="rId70" display="https://pbs.twimg.com/profile_banners/740083182427639808/1465289235"/>
    <hyperlink ref="AO50" r:id="rId71" display="https://pbs.twimg.com/profile_banners/714793456414171137/1459325345"/>
    <hyperlink ref="AU3" r:id="rId72" display="http://abs.twimg.com/images/themes/theme12/bg.gif"/>
    <hyperlink ref="AU6" r:id="rId73" display="http://abs.twimg.com/images/themes/theme1/bg.png"/>
    <hyperlink ref="AU7" r:id="rId74" display="http://abs.twimg.com/images/themes/theme1/bg.png"/>
    <hyperlink ref="AU8" r:id="rId75" display="http://abs.twimg.com/images/themes/theme1/bg.png"/>
    <hyperlink ref="AU12" r:id="rId76" display="http://abs.twimg.com/images/themes/theme4/bg.gif"/>
    <hyperlink ref="AU13" r:id="rId77" display="http://abs.twimg.com/images/themes/theme15/bg.png"/>
    <hyperlink ref="AU15" r:id="rId78" display="http://abs.twimg.com/images/themes/theme1/bg.png"/>
    <hyperlink ref="AU16" r:id="rId79" display="http://abs.twimg.com/images/themes/theme14/bg.gif"/>
    <hyperlink ref="AU17" r:id="rId80" display="http://abs.twimg.com/images/themes/theme1/bg.png"/>
    <hyperlink ref="AU19" r:id="rId81" display="http://abs.twimg.com/images/themes/theme1/bg.png"/>
    <hyperlink ref="AU20" r:id="rId82" display="http://abs.twimg.com/images/themes/theme1/bg.png"/>
    <hyperlink ref="AU21" r:id="rId83" display="http://abs.twimg.com/images/themes/theme1/bg.png"/>
    <hyperlink ref="AU22" r:id="rId84" display="http://abs.twimg.com/images/themes/theme14/bg.gif"/>
    <hyperlink ref="AU24" r:id="rId85" display="http://abs.twimg.com/images/themes/theme1/bg.png"/>
    <hyperlink ref="AU26" r:id="rId86" display="http://abs.twimg.com/images/themes/theme1/bg.png"/>
    <hyperlink ref="AU27" r:id="rId87" display="http://abs.twimg.com/images/themes/theme1/bg.png"/>
    <hyperlink ref="AU28" r:id="rId88" display="http://abs.twimg.com/images/themes/theme1/bg.png"/>
    <hyperlink ref="AU29" r:id="rId89" display="http://abs.twimg.com/images/themes/theme1/bg.png"/>
    <hyperlink ref="AU30" r:id="rId90" display="http://abs.twimg.com/images/themes/theme18/bg.gif"/>
    <hyperlink ref="AU31" r:id="rId91" display="http://abs.twimg.com/images/themes/theme1/bg.png"/>
    <hyperlink ref="AU34" r:id="rId92" display="http://abs.twimg.com/images/themes/theme18/bg.gif"/>
    <hyperlink ref="AU35" r:id="rId93" display="http://abs.twimg.com/images/themes/theme1/bg.png"/>
    <hyperlink ref="AU36" r:id="rId94" display="http://abs.twimg.com/images/themes/theme4/bg.gif"/>
    <hyperlink ref="AU37" r:id="rId95" display="http://abs.twimg.com/images/themes/theme1/bg.png"/>
    <hyperlink ref="AU38" r:id="rId96" display="http://pbs.twimg.com/profile_background_images/450234508952862720/kwypo5LT.jpeg"/>
    <hyperlink ref="AU40" r:id="rId97" display="http://abs.twimg.com/images/themes/theme1/bg.png"/>
    <hyperlink ref="AU41" r:id="rId98" display="http://abs.twimg.com/images/themes/theme1/bg.png"/>
    <hyperlink ref="AU42" r:id="rId99" display="http://abs.twimg.com/images/themes/theme1/bg.png"/>
    <hyperlink ref="AU43" r:id="rId100" display="http://abs.twimg.com/images/themes/theme14/bg.gif"/>
    <hyperlink ref="AU44" r:id="rId101" display="http://abs.twimg.com/images/themes/theme1/bg.png"/>
    <hyperlink ref="AU45" r:id="rId102" display="http://abs.twimg.com/images/themes/theme15/bg.png"/>
    <hyperlink ref="AU46" r:id="rId103" display="http://abs.twimg.com/images/themes/theme14/bg.gif"/>
    <hyperlink ref="AU47" r:id="rId104" display="http://abs.twimg.com/images/themes/theme15/bg.png"/>
    <hyperlink ref="AU51" r:id="rId105" display="http://pbs.twimg.com/profile_background_images/415096916/Twitter.jpg"/>
    <hyperlink ref="F3" r:id="rId106" display="http://pbs.twimg.com/profile_images/902558217380569088/RgqFjsNR_normal.jpg"/>
    <hyperlink ref="F4" r:id="rId107" display="http://pbs.twimg.com/profile_images/1168769848199061504/epPyp1WI_normal.jpg"/>
    <hyperlink ref="F5" r:id="rId108" display="http://pbs.twimg.com/profile_images/1139483403680735232/7Sc2etVq_normal.png"/>
    <hyperlink ref="F6" r:id="rId109" display="http://pbs.twimg.com/profile_images/1088712855950630912/gfQJUXic_normal.jpg"/>
    <hyperlink ref="F7" r:id="rId110" display="http://pbs.twimg.com/profile_images/813367594044588033/sKqbTg_C_normal.jpg"/>
    <hyperlink ref="F8" r:id="rId111" display="http://pbs.twimg.com/profile_images/2602191876/fblogonews_normal.jpg"/>
    <hyperlink ref="F9" r:id="rId112" display="http://pbs.twimg.com/profile_images/1153179970954584065/esZT91Wy_normal.jpg"/>
    <hyperlink ref="F10" r:id="rId113" display="http://pbs.twimg.com/profile_images/717355441265750017/lifwREe0_normal.jpg"/>
    <hyperlink ref="F11" r:id="rId114" display="http://pbs.twimg.com/profile_images/1158343606459088898/D_2uSig9_normal.jpg"/>
    <hyperlink ref="F12" r:id="rId115" display="http://pbs.twimg.com/profile_images/378800000645849060/398a3c54ea975a5e66a35a1d7e5897cd_normal.jpeg"/>
    <hyperlink ref="F13" r:id="rId116" display="http://pbs.twimg.com/profile_images/914499125458153472/3DQJwBfd_normal.jpg"/>
    <hyperlink ref="F14" r:id="rId117" display="http://pbs.twimg.com/profile_images/1108034499605082112/znswtaKE_normal.jpg"/>
    <hyperlink ref="F15" r:id="rId118" display="http://pbs.twimg.com/profile_images/1080557016463147008/sPN7F0Dd_normal.jpg"/>
    <hyperlink ref="F16" r:id="rId119" display="http://pbs.twimg.com/profile_images/378800000798772182/56314e6cababe6d6a4f08199cf2fe4b4_normal.png"/>
    <hyperlink ref="F17" r:id="rId120" display="http://pbs.twimg.com/profile_images/1102966423746428930/0XObbRYl_normal.jpg"/>
    <hyperlink ref="F18" r:id="rId121" display="http://pbs.twimg.com/profile_images/727776560682545152/mzNSIbFe_normal.jpg"/>
    <hyperlink ref="F19" r:id="rId122" display="http://pbs.twimg.com/profile_images/1179414679703171075/BItjUZlD_normal.jpg"/>
    <hyperlink ref="F20" r:id="rId123" display="http://pbs.twimg.com/profile_images/724845343662301184/mUWLxHEX_normal.jpg"/>
    <hyperlink ref="F21" r:id="rId124" display="http://pbs.twimg.com/profile_images/1133879359138390016/ZzXzCPX1_normal.png"/>
    <hyperlink ref="F22" r:id="rId125" display="http://pbs.twimg.com/profile_images/757859986341003264/KWPLGvh8_normal.jpg"/>
    <hyperlink ref="F23" r:id="rId126" display="http://pbs.twimg.com/profile_images/1132914555997315072/nmhCxbrD_normal.png"/>
    <hyperlink ref="F24" r:id="rId127" display="http://pbs.twimg.com/profile_images/799213750712680448/Qa_qbQC5_normal.jpg"/>
    <hyperlink ref="F25" r:id="rId128" display="http://pbs.twimg.com/profile_images/981047416353943552/8VlZKN_0_normal.jpg"/>
    <hyperlink ref="F26" r:id="rId129" display="http://pbs.twimg.com/profile_images/983221439414394880/ou0O2Zs5_normal.jpg"/>
    <hyperlink ref="F27" r:id="rId130" display="http://pbs.twimg.com/profile_images/1115141817345826817/ikabvnsC_normal.png"/>
    <hyperlink ref="F28" r:id="rId131" display="http://pbs.twimg.com/profile_images/739726848179965952/ggg4hsXb_normal.jpg"/>
    <hyperlink ref="F29" r:id="rId132" display="http://pbs.twimg.com/profile_images/622318656895062016/ZO-TUM5R_normal.jpg"/>
    <hyperlink ref="F30" r:id="rId133" display="http://pbs.twimg.com/profile_images/1072839243033120768/QEYHJzWW_normal.jpg"/>
    <hyperlink ref="F31" r:id="rId134" display="http://pbs.twimg.com/profile_images/1177934407346327553/65d-sSrG_normal.jpg"/>
    <hyperlink ref="F32" r:id="rId135" display="http://pbs.twimg.com/profile_images/1076406155574947842/bWHCVu3G_normal.jpg"/>
    <hyperlink ref="F33" r:id="rId136" display="http://pbs.twimg.com/profile_images/1114066428796243968/T4MrRKwA_normal.jpg"/>
    <hyperlink ref="F34" r:id="rId137" display="http://pbs.twimg.com/profile_images/1094687415774691328/u-JHm3K6_normal.jpg"/>
    <hyperlink ref="F35" r:id="rId138" display="http://pbs.twimg.com/profile_images/822699273640931329/hRayPD2G_normal.jpg"/>
    <hyperlink ref="F36" r:id="rId139" display="http://pbs.twimg.com/profile_images/2313018695/yvw9x7dconij1v57qz63_normal.jpeg"/>
    <hyperlink ref="F37" r:id="rId140" display="http://pbs.twimg.com/profile_images/884808891346845697/vXoHa3oq_normal.jpg"/>
    <hyperlink ref="F38" r:id="rId141" display="http://pbs.twimg.com/profile_images/563579184895635456/wtkIWjgu_normal.jpeg"/>
    <hyperlink ref="F39" r:id="rId142" display="http://pbs.twimg.com/profile_images/851513005821112322/RMjiTMuM_normal.jpg"/>
    <hyperlink ref="F40" r:id="rId143" display="http://pbs.twimg.com/profile_images/909832780426743808/g1O72ANW_normal.jpg"/>
    <hyperlink ref="F41" r:id="rId144" display="http://pbs.twimg.com/profile_images/1038226889310175232/V-1Rjub0_normal.jpg"/>
    <hyperlink ref="F42" r:id="rId145" display="http://pbs.twimg.com/profile_images/378800000208402079/971fd0d9703355d3536205c699b6a5c2_normal.jpeg"/>
    <hyperlink ref="F43" r:id="rId146" display="http://pbs.twimg.com/profile_images/1161606500214812672/-yH6Otwu_normal.jpg"/>
    <hyperlink ref="F44" r:id="rId147" display="http://pbs.twimg.com/profile_images/901438966511140864/LZrNYMwN_normal.jpg"/>
    <hyperlink ref="F45" r:id="rId148" display="http://pbs.twimg.com/profile_images/2370427839/kaado2sve90u2swc2l4r_normal.jpeg"/>
    <hyperlink ref="F46" r:id="rId149" display="http://pbs.twimg.com/profile_images/1180869574100733952/DVE_AmXF_normal.jpg"/>
    <hyperlink ref="F47" r:id="rId150" display="http://pbs.twimg.com/profile_images/1180871930020282369/B1CTqrVr_normal.jpg"/>
    <hyperlink ref="F48" r:id="rId151" display="http://pbs.twimg.com/profile_images/1181128711401287680/5zEusjhM_normal.jpg"/>
    <hyperlink ref="F49" r:id="rId152" display="http://pbs.twimg.com/profile_images/740102896243642368/h2mjQw2G_normal.jpg"/>
    <hyperlink ref="F50" r:id="rId153" display="http://pbs.twimg.com/profile_images/714797098059829248/2v5VQoYl_normal.jpg"/>
    <hyperlink ref="F51" r:id="rId154" display="http://pbs.twimg.com/profile_images/1107116538/KFdingbatfromlogo_normal.jpg"/>
    <hyperlink ref="AX3" r:id="rId155" display="https://twitter.com/anitabakian"/>
    <hyperlink ref="AX4" r:id="rId156" display="https://twitter.com/spashazade"/>
    <hyperlink ref="AX5" r:id="rId157" display="https://twitter.com/faridgahramanov"/>
    <hyperlink ref="AX6" r:id="rId158" display="https://twitter.com/voicekarabakh"/>
    <hyperlink ref="AX7" r:id="rId159" display="https://twitter.com/elmeddinbehbud"/>
    <hyperlink ref="AX8" r:id="rId160" display="https://twitter.com/newtimes_az"/>
    <hyperlink ref="AX9" r:id="rId161" display="https://twitter.com/hayatskinfo1"/>
    <hyperlink ref="AX10" r:id="rId162" display="https://twitter.com/narenonar"/>
    <hyperlink ref="AX11" r:id="rId163" display="https://twitter.com/eminn998"/>
    <hyperlink ref="AX12" r:id="rId164" display="https://twitter.com/micfo35"/>
    <hyperlink ref="AX13" r:id="rId165" display="https://twitter.com/ukrainik"/>
    <hyperlink ref="AX14" r:id="rId166" display="https://twitter.com/karvacharmath"/>
    <hyperlink ref="AX15" r:id="rId167" display="https://twitter.com/scratch"/>
    <hyperlink ref="AX16" r:id="rId168" display="https://twitter.com/vmakenas"/>
    <hyperlink ref="AX17" r:id="rId169" display="https://twitter.com/vuqarm"/>
    <hyperlink ref="AX18" r:id="rId170" display="https://twitter.com/azembiran"/>
    <hyperlink ref="AX19" r:id="rId171" display="https://twitter.com/aynurnargis"/>
    <hyperlink ref="AX20" r:id="rId172" display="https://twitter.com/azembkorea"/>
    <hyperlink ref="AX21" r:id="rId173" display="https://twitter.com/mammadli_t"/>
    <hyperlink ref="AX22" r:id="rId174" display="https://twitter.com/azvisionen"/>
    <hyperlink ref="AX23" r:id="rId175" display="https://twitter.com/leilaenazvision"/>
    <hyperlink ref="AX24" r:id="rId176" display="https://twitter.com/elmindaaliewa"/>
    <hyperlink ref="AX25" r:id="rId177" display="https://twitter.com/guluzah92"/>
    <hyperlink ref="AX26" r:id="rId178" display="https://twitter.com/currentnews_en"/>
    <hyperlink ref="AX27" r:id="rId179" display="https://twitter.com/nkobserver"/>
    <hyperlink ref="AX28" r:id="rId180" display="https://twitter.com/_saltus"/>
    <hyperlink ref="AX29" r:id="rId181" display="https://twitter.com/karabakh_mod"/>
    <hyperlink ref="AX30" r:id="rId182" display="https://twitter.com/hnikogh"/>
    <hyperlink ref="AX31" r:id="rId183" display="https://twitter.com/mirzayev1386"/>
    <hyperlink ref="AX32" r:id="rId184" display="https://twitter.com/azecommunitynk"/>
    <hyperlink ref="AX33" r:id="rId185" display="https://twitter.com/tganjaliyev"/>
    <hyperlink ref="AX34" r:id="rId186" display="https://twitter.com/elsanagalar"/>
    <hyperlink ref="AX35" r:id="rId187" display="https://twitter.com/presidentaz"/>
    <hyperlink ref="AX36" r:id="rId188" display="https://twitter.com/nargizxelef"/>
    <hyperlink ref="AX37" r:id="rId189" display="https://twitter.com/fkqarabaghen"/>
    <hyperlink ref="AX38" r:id="rId190" display="https://twitter.com/fkqarabagh"/>
    <hyperlink ref="AX39" r:id="rId191" display="https://twitter.com/azeri_voice"/>
    <hyperlink ref="AX40" r:id="rId192" display="https://twitter.com/azambassadefr"/>
    <hyperlink ref="AX41" r:id="rId193" display="https://twitter.com/frazdialogue"/>
    <hyperlink ref="AX42" r:id="rId194" display="https://twitter.com/azembgermany"/>
    <hyperlink ref="AX43" r:id="rId195" display="https://twitter.com/detoma7o"/>
    <hyperlink ref="AX44" r:id="rId196" display="https://twitter.com/seymur66723636"/>
    <hyperlink ref="AX45" r:id="rId197" display="https://twitter.com/toptweetsaz"/>
    <hyperlink ref="AX46" r:id="rId198" display="https://twitter.com/_aziza_abasova_"/>
    <hyperlink ref="AX47" r:id="rId199" display="https://twitter.com/ahsan_jehangir"/>
    <hyperlink ref="AX48" r:id="rId200" display="https://twitter.com/_hairapetian_i"/>
    <hyperlink ref="AX49" r:id="rId201" display="https://twitter.com/hayatskinfo"/>
    <hyperlink ref="AX50" r:id="rId202" display="https://twitter.com/armenian_terror"/>
    <hyperlink ref="AX51" r:id="rId203" display="https://twitter.com/karabakhfound"/>
  </hyperlinks>
  <printOptions/>
  <pageMargins left="0.7" right="0.7" top="0.75" bottom="0.75" header="0.3" footer="0.3"/>
  <pageSetup horizontalDpi="600" verticalDpi="600" orientation="portrait" r:id="rId207"/>
  <legacyDrawing r:id="rId205"/>
  <tableParts>
    <tablePart r:id="rId20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1500</v>
      </c>
      <c r="Z2" s="13" t="s">
        <v>1518</v>
      </c>
      <c r="AA2" s="13" t="s">
        <v>1569</v>
      </c>
      <c r="AB2" s="13" t="s">
        <v>1638</v>
      </c>
      <c r="AC2" s="13" t="s">
        <v>1729</v>
      </c>
      <c r="AD2" s="13" t="s">
        <v>1759</v>
      </c>
      <c r="AE2" s="13" t="s">
        <v>1760</v>
      </c>
      <c r="AF2" s="13" t="s">
        <v>1777</v>
      </c>
      <c r="AG2" s="119" t="s">
        <v>2064</v>
      </c>
      <c r="AH2" s="119" t="s">
        <v>2065</v>
      </c>
      <c r="AI2" s="119" t="s">
        <v>2066</v>
      </c>
      <c r="AJ2" s="119" t="s">
        <v>2067</v>
      </c>
      <c r="AK2" s="119" t="s">
        <v>2068</v>
      </c>
      <c r="AL2" s="119" t="s">
        <v>2069</v>
      </c>
      <c r="AM2" s="119" t="s">
        <v>2070</v>
      </c>
      <c r="AN2" s="119" t="s">
        <v>2071</v>
      </c>
      <c r="AO2" s="119" t="s">
        <v>2074</v>
      </c>
    </row>
    <row r="3" spans="1:41" ht="15">
      <c r="A3" s="87" t="s">
        <v>1458</v>
      </c>
      <c r="B3" s="65" t="s">
        <v>1467</v>
      </c>
      <c r="C3" s="65" t="s">
        <v>56</v>
      </c>
      <c r="D3" s="103"/>
      <c r="E3" s="102"/>
      <c r="F3" s="104" t="s">
        <v>2151</v>
      </c>
      <c r="G3" s="105"/>
      <c r="H3" s="105"/>
      <c r="I3" s="106">
        <v>3</v>
      </c>
      <c r="J3" s="107"/>
      <c r="K3" s="48">
        <v>13</v>
      </c>
      <c r="L3" s="48">
        <v>9</v>
      </c>
      <c r="M3" s="48">
        <v>14</v>
      </c>
      <c r="N3" s="48">
        <v>23</v>
      </c>
      <c r="O3" s="48">
        <v>6</v>
      </c>
      <c r="P3" s="49">
        <v>0</v>
      </c>
      <c r="Q3" s="49">
        <v>0</v>
      </c>
      <c r="R3" s="48">
        <v>1</v>
      </c>
      <c r="S3" s="48">
        <v>0</v>
      </c>
      <c r="T3" s="48">
        <v>13</v>
      </c>
      <c r="U3" s="48">
        <v>23</v>
      </c>
      <c r="V3" s="48">
        <v>2</v>
      </c>
      <c r="W3" s="49">
        <v>1.704142</v>
      </c>
      <c r="X3" s="49">
        <v>0.07692307692307693</v>
      </c>
      <c r="Y3" s="78" t="s">
        <v>1501</v>
      </c>
      <c r="Z3" s="78" t="s">
        <v>532</v>
      </c>
      <c r="AA3" s="78" t="s">
        <v>1570</v>
      </c>
      <c r="AB3" s="84" t="s">
        <v>1639</v>
      </c>
      <c r="AC3" s="84" t="s">
        <v>1730</v>
      </c>
      <c r="AD3" s="84" t="s">
        <v>256</v>
      </c>
      <c r="AE3" s="84" t="s">
        <v>1761</v>
      </c>
      <c r="AF3" s="84" t="s">
        <v>1778</v>
      </c>
      <c r="AG3" s="116">
        <v>9</v>
      </c>
      <c r="AH3" s="120">
        <v>1.8711018711018712</v>
      </c>
      <c r="AI3" s="116">
        <v>7</v>
      </c>
      <c r="AJ3" s="120">
        <v>1.4553014553014554</v>
      </c>
      <c r="AK3" s="116">
        <v>0</v>
      </c>
      <c r="AL3" s="120">
        <v>0</v>
      </c>
      <c r="AM3" s="116">
        <v>465</v>
      </c>
      <c r="AN3" s="120">
        <v>96.67359667359668</v>
      </c>
      <c r="AO3" s="116">
        <v>481</v>
      </c>
    </row>
    <row r="4" spans="1:41" ht="15">
      <c r="A4" s="87" t="s">
        <v>1459</v>
      </c>
      <c r="B4" s="65" t="s">
        <v>1468</v>
      </c>
      <c r="C4" s="65" t="s">
        <v>56</v>
      </c>
      <c r="D4" s="109"/>
      <c r="E4" s="108"/>
      <c r="F4" s="110" t="s">
        <v>2152</v>
      </c>
      <c r="G4" s="111"/>
      <c r="H4" s="111"/>
      <c r="I4" s="112">
        <v>4</v>
      </c>
      <c r="J4" s="113"/>
      <c r="K4" s="48">
        <v>9</v>
      </c>
      <c r="L4" s="48">
        <v>8</v>
      </c>
      <c r="M4" s="48">
        <v>2</v>
      </c>
      <c r="N4" s="48">
        <v>10</v>
      </c>
      <c r="O4" s="48">
        <v>2</v>
      </c>
      <c r="P4" s="49">
        <v>0</v>
      </c>
      <c r="Q4" s="49">
        <v>0</v>
      </c>
      <c r="R4" s="48">
        <v>1</v>
      </c>
      <c r="S4" s="48">
        <v>0</v>
      </c>
      <c r="T4" s="48">
        <v>9</v>
      </c>
      <c r="U4" s="48">
        <v>10</v>
      </c>
      <c r="V4" s="48">
        <v>2</v>
      </c>
      <c r="W4" s="49">
        <v>1.580247</v>
      </c>
      <c r="X4" s="49">
        <v>0.1111111111111111</v>
      </c>
      <c r="Y4" s="78" t="s">
        <v>1502</v>
      </c>
      <c r="Z4" s="78" t="s">
        <v>1519</v>
      </c>
      <c r="AA4" s="78" t="s">
        <v>1571</v>
      </c>
      <c r="AB4" s="84" t="s">
        <v>1640</v>
      </c>
      <c r="AC4" s="84" t="s">
        <v>1731</v>
      </c>
      <c r="AD4" s="84"/>
      <c r="AE4" s="84" t="s">
        <v>1762</v>
      </c>
      <c r="AF4" s="84" t="s">
        <v>1779</v>
      </c>
      <c r="AG4" s="116">
        <v>0</v>
      </c>
      <c r="AH4" s="120">
        <v>0</v>
      </c>
      <c r="AI4" s="116">
        <v>2</v>
      </c>
      <c r="AJ4" s="120">
        <v>1.0256410256410255</v>
      </c>
      <c r="AK4" s="116">
        <v>0</v>
      </c>
      <c r="AL4" s="120">
        <v>0</v>
      </c>
      <c r="AM4" s="116">
        <v>193</v>
      </c>
      <c r="AN4" s="120">
        <v>98.97435897435898</v>
      </c>
      <c r="AO4" s="116">
        <v>195</v>
      </c>
    </row>
    <row r="5" spans="1:41" ht="15">
      <c r="A5" s="87" t="s">
        <v>1460</v>
      </c>
      <c r="B5" s="65" t="s">
        <v>1469</v>
      </c>
      <c r="C5" s="65" t="s">
        <v>56</v>
      </c>
      <c r="D5" s="109"/>
      <c r="E5" s="108"/>
      <c r="F5" s="110" t="s">
        <v>2153</v>
      </c>
      <c r="G5" s="111"/>
      <c r="H5" s="111"/>
      <c r="I5" s="112">
        <v>5</v>
      </c>
      <c r="J5" s="113"/>
      <c r="K5" s="48">
        <v>7</v>
      </c>
      <c r="L5" s="48">
        <v>6</v>
      </c>
      <c r="M5" s="48">
        <v>2</v>
      </c>
      <c r="N5" s="48">
        <v>8</v>
      </c>
      <c r="O5" s="48">
        <v>8</v>
      </c>
      <c r="P5" s="49" t="s">
        <v>1479</v>
      </c>
      <c r="Q5" s="49" t="s">
        <v>1479</v>
      </c>
      <c r="R5" s="48">
        <v>7</v>
      </c>
      <c r="S5" s="48">
        <v>7</v>
      </c>
      <c r="T5" s="48">
        <v>1</v>
      </c>
      <c r="U5" s="48">
        <v>2</v>
      </c>
      <c r="V5" s="48">
        <v>0</v>
      </c>
      <c r="W5" s="49">
        <v>0</v>
      </c>
      <c r="X5" s="49">
        <v>0</v>
      </c>
      <c r="Y5" s="78" t="s">
        <v>1503</v>
      </c>
      <c r="Z5" s="78" t="s">
        <v>1520</v>
      </c>
      <c r="AA5" s="78" t="s">
        <v>1572</v>
      </c>
      <c r="AB5" s="84" t="s">
        <v>1641</v>
      </c>
      <c r="AC5" s="84" t="s">
        <v>1732</v>
      </c>
      <c r="AD5" s="84"/>
      <c r="AE5" s="84" t="s">
        <v>221</v>
      </c>
      <c r="AF5" s="84" t="s">
        <v>1780</v>
      </c>
      <c r="AG5" s="116">
        <v>3</v>
      </c>
      <c r="AH5" s="120">
        <v>1.3215859030837005</v>
      </c>
      <c r="AI5" s="116">
        <v>2</v>
      </c>
      <c r="AJ5" s="120">
        <v>0.8810572687224669</v>
      </c>
      <c r="AK5" s="116">
        <v>0</v>
      </c>
      <c r="AL5" s="120">
        <v>0</v>
      </c>
      <c r="AM5" s="116">
        <v>222</v>
      </c>
      <c r="AN5" s="120">
        <v>97.79735682819383</v>
      </c>
      <c r="AO5" s="116">
        <v>227</v>
      </c>
    </row>
    <row r="6" spans="1:41" ht="15">
      <c r="A6" s="87" t="s">
        <v>1461</v>
      </c>
      <c r="B6" s="65" t="s">
        <v>1470</v>
      </c>
      <c r="C6" s="65" t="s">
        <v>56</v>
      </c>
      <c r="D6" s="109"/>
      <c r="E6" s="108"/>
      <c r="F6" s="110" t="s">
        <v>2154</v>
      </c>
      <c r="G6" s="111"/>
      <c r="H6" s="111"/>
      <c r="I6" s="112">
        <v>6</v>
      </c>
      <c r="J6" s="113"/>
      <c r="K6" s="48">
        <v>6</v>
      </c>
      <c r="L6" s="48">
        <v>3</v>
      </c>
      <c r="M6" s="48">
        <v>6</v>
      </c>
      <c r="N6" s="48">
        <v>9</v>
      </c>
      <c r="O6" s="48">
        <v>2</v>
      </c>
      <c r="P6" s="49">
        <v>0</v>
      </c>
      <c r="Q6" s="49">
        <v>0</v>
      </c>
      <c r="R6" s="48">
        <v>1</v>
      </c>
      <c r="S6" s="48">
        <v>0</v>
      </c>
      <c r="T6" s="48">
        <v>6</v>
      </c>
      <c r="U6" s="48">
        <v>9</v>
      </c>
      <c r="V6" s="48">
        <v>2</v>
      </c>
      <c r="W6" s="49">
        <v>1.388889</v>
      </c>
      <c r="X6" s="49">
        <v>0.16666666666666666</v>
      </c>
      <c r="Y6" s="78" t="s">
        <v>1504</v>
      </c>
      <c r="Z6" s="78" t="s">
        <v>529</v>
      </c>
      <c r="AA6" s="78" t="s">
        <v>548</v>
      </c>
      <c r="AB6" s="84" t="s">
        <v>1642</v>
      </c>
      <c r="AC6" s="84" t="s">
        <v>1733</v>
      </c>
      <c r="AD6" s="84"/>
      <c r="AE6" s="84" t="s">
        <v>245</v>
      </c>
      <c r="AF6" s="84" t="s">
        <v>1781</v>
      </c>
      <c r="AG6" s="116">
        <v>0</v>
      </c>
      <c r="AH6" s="120">
        <v>0</v>
      </c>
      <c r="AI6" s="116">
        <v>18</v>
      </c>
      <c r="AJ6" s="120">
        <v>16.363636363636363</v>
      </c>
      <c r="AK6" s="116">
        <v>0</v>
      </c>
      <c r="AL6" s="120">
        <v>0</v>
      </c>
      <c r="AM6" s="116">
        <v>92</v>
      </c>
      <c r="AN6" s="120">
        <v>83.63636363636364</v>
      </c>
      <c r="AO6" s="116">
        <v>110</v>
      </c>
    </row>
    <row r="7" spans="1:41" ht="15">
      <c r="A7" s="87" t="s">
        <v>1462</v>
      </c>
      <c r="B7" s="65" t="s">
        <v>1471</v>
      </c>
      <c r="C7" s="65" t="s">
        <v>56</v>
      </c>
      <c r="D7" s="109"/>
      <c r="E7" s="108"/>
      <c r="F7" s="110" t="s">
        <v>2155</v>
      </c>
      <c r="G7" s="111"/>
      <c r="H7" s="111"/>
      <c r="I7" s="112">
        <v>7</v>
      </c>
      <c r="J7" s="113"/>
      <c r="K7" s="48">
        <v>3</v>
      </c>
      <c r="L7" s="48">
        <v>0</v>
      </c>
      <c r="M7" s="48">
        <v>141</v>
      </c>
      <c r="N7" s="48">
        <v>141</v>
      </c>
      <c r="O7" s="48">
        <v>69</v>
      </c>
      <c r="P7" s="49">
        <v>0</v>
      </c>
      <c r="Q7" s="49">
        <v>0</v>
      </c>
      <c r="R7" s="48">
        <v>1</v>
      </c>
      <c r="S7" s="48">
        <v>0</v>
      </c>
      <c r="T7" s="48">
        <v>3</v>
      </c>
      <c r="U7" s="48">
        <v>141</v>
      </c>
      <c r="V7" s="48">
        <v>2</v>
      </c>
      <c r="W7" s="49">
        <v>0.888889</v>
      </c>
      <c r="X7" s="49">
        <v>0.3333333333333333</v>
      </c>
      <c r="Y7" s="78" t="s">
        <v>1505</v>
      </c>
      <c r="Z7" s="78" t="s">
        <v>528</v>
      </c>
      <c r="AA7" s="78" t="s">
        <v>1573</v>
      </c>
      <c r="AB7" s="84" t="s">
        <v>1643</v>
      </c>
      <c r="AC7" s="84" t="s">
        <v>1734</v>
      </c>
      <c r="AD7" s="84"/>
      <c r="AE7" s="84" t="s">
        <v>1763</v>
      </c>
      <c r="AF7" s="84" t="s">
        <v>1782</v>
      </c>
      <c r="AG7" s="116">
        <v>0</v>
      </c>
      <c r="AH7" s="120">
        <v>0</v>
      </c>
      <c r="AI7" s="116">
        <v>0</v>
      </c>
      <c r="AJ7" s="120">
        <v>0</v>
      </c>
      <c r="AK7" s="116">
        <v>0</v>
      </c>
      <c r="AL7" s="120">
        <v>0</v>
      </c>
      <c r="AM7" s="116">
        <v>3724</v>
      </c>
      <c r="AN7" s="120">
        <v>100</v>
      </c>
      <c r="AO7" s="116">
        <v>3724</v>
      </c>
    </row>
    <row r="8" spans="1:41" ht="15">
      <c r="A8" s="87" t="s">
        <v>1463</v>
      </c>
      <c r="B8" s="65" t="s">
        <v>1472</v>
      </c>
      <c r="C8" s="65" t="s">
        <v>56</v>
      </c>
      <c r="D8" s="109"/>
      <c r="E8" s="108"/>
      <c r="F8" s="110" t="s">
        <v>2156</v>
      </c>
      <c r="G8" s="111"/>
      <c r="H8" s="111"/>
      <c r="I8" s="112">
        <v>8</v>
      </c>
      <c r="J8" s="113"/>
      <c r="K8" s="48">
        <v>3</v>
      </c>
      <c r="L8" s="48">
        <v>2</v>
      </c>
      <c r="M8" s="48">
        <v>2</v>
      </c>
      <c r="N8" s="48">
        <v>4</v>
      </c>
      <c r="O8" s="48">
        <v>2</v>
      </c>
      <c r="P8" s="49">
        <v>0</v>
      </c>
      <c r="Q8" s="49">
        <v>0</v>
      </c>
      <c r="R8" s="48">
        <v>1</v>
      </c>
      <c r="S8" s="48">
        <v>0</v>
      </c>
      <c r="T8" s="48">
        <v>3</v>
      </c>
      <c r="U8" s="48">
        <v>4</v>
      </c>
      <c r="V8" s="48">
        <v>2</v>
      </c>
      <c r="W8" s="49">
        <v>0.888889</v>
      </c>
      <c r="X8" s="49">
        <v>0.3333333333333333</v>
      </c>
      <c r="Y8" s="78" t="s">
        <v>1506</v>
      </c>
      <c r="Z8" s="78" t="s">
        <v>527</v>
      </c>
      <c r="AA8" s="78" t="s">
        <v>1574</v>
      </c>
      <c r="AB8" s="84" t="s">
        <v>1644</v>
      </c>
      <c r="AC8" s="84" t="s">
        <v>1735</v>
      </c>
      <c r="AD8" s="84"/>
      <c r="AE8" s="84" t="s">
        <v>1764</v>
      </c>
      <c r="AF8" s="84" t="s">
        <v>1783</v>
      </c>
      <c r="AG8" s="116">
        <v>2</v>
      </c>
      <c r="AH8" s="120">
        <v>9.523809523809524</v>
      </c>
      <c r="AI8" s="116">
        <v>0</v>
      </c>
      <c r="AJ8" s="120">
        <v>0</v>
      </c>
      <c r="AK8" s="116">
        <v>0</v>
      </c>
      <c r="AL8" s="120">
        <v>0</v>
      </c>
      <c r="AM8" s="116">
        <v>19</v>
      </c>
      <c r="AN8" s="120">
        <v>90.47619047619048</v>
      </c>
      <c r="AO8" s="116">
        <v>21</v>
      </c>
    </row>
    <row r="9" spans="1:41" ht="15">
      <c r="A9" s="87" t="s">
        <v>1464</v>
      </c>
      <c r="B9" s="65" t="s">
        <v>1473</v>
      </c>
      <c r="C9" s="65" t="s">
        <v>56</v>
      </c>
      <c r="D9" s="109"/>
      <c r="E9" s="108"/>
      <c r="F9" s="110" t="s">
        <v>2157</v>
      </c>
      <c r="G9" s="111"/>
      <c r="H9" s="111"/>
      <c r="I9" s="112">
        <v>9</v>
      </c>
      <c r="J9" s="113"/>
      <c r="K9" s="48">
        <v>3</v>
      </c>
      <c r="L9" s="48">
        <v>2</v>
      </c>
      <c r="M9" s="48">
        <v>3</v>
      </c>
      <c r="N9" s="48">
        <v>5</v>
      </c>
      <c r="O9" s="48">
        <v>3</v>
      </c>
      <c r="P9" s="49">
        <v>0</v>
      </c>
      <c r="Q9" s="49">
        <v>0</v>
      </c>
      <c r="R9" s="48">
        <v>1</v>
      </c>
      <c r="S9" s="48">
        <v>0</v>
      </c>
      <c r="T9" s="48">
        <v>3</v>
      </c>
      <c r="U9" s="48">
        <v>5</v>
      </c>
      <c r="V9" s="48">
        <v>2</v>
      </c>
      <c r="W9" s="49">
        <v>0.888889</v>
      </c>
      <c r="X9" s="49">
        <v>0.3333333333333333</v>
      </c>
      <c r="Y9" s="78" t="s">
        <v>1507</v>
      </c>
      <c r="Z9" s="78" t="s">
        <v>1521</v>
      </c>
      <c r="AA9" s="78" t="s">
        <v>1575</v>
      </c>
      <c r="AB9" s="84" t="s">
        <v>1645</v>
      </c>
      <c r="AC9" s="84" t="s">
        <v>1736</v>
      </c>
      <c r="AD9" s="84"/>
      <c r="AE9" s="84" t="s">
        <v>1765</v>
      </c>
      <c r="AF9" s="84" t="s">
        <v>1784</v>
      </c>
      <c r="AG9" s="116">
        <v>0</v>
      </c>
      <c r="AH9" s="120">
        <v>0</v>
      </c>
      <c r="AI9" s="116">
        <v>4</v>
      </c>
      <c r="AJ9" s="120">
        <v>4.166666666666667</v>
      </c>
      <c r="AK9" s="116">
        <v>0</v>
      </c>
      <c r="AL9" s="120">
        <v>0</v>
      </c>
      <c r="AM9" s="116">
        <v>92</v>
      </c>
      <c r="AN9" s="120">
        <v>95.83333333333333</v>
      </c>
      <c r="AO9" s="116">
        <v>96</v>
      </c>
    </row>
    <row r="10" spans="1:41" ht="14.25" customHeight="1">
      <c r="A10" s="87" t="s">
        <v>1465</v>
      </c>
      <c r="B10" s="65" t="s">
        <v>1474</v>
      </c>
      <c r="C10" s="65" t="s">
        <v>56</v>
      </c>
      <c r="D10" s="109"/>
      <c r="E10" s="108"/>
      <c r="F10" s="110" t="s">
        <v>2158</v>
      </c>
      <c r="G10" s="111"/>
      <c r="H10" s="111"/>
      <c r="I10" s="112">
        <v>10</v>
      </c>
      <c r="J10" s="113"/>
      <c r="K10" s="48">
        <v>3</v>
      </c>
      <c r="L10" s="48">
        <v>3</v>
      </c>
      <c r="M10" s="48">
        <v>0</v>
      </c>
      <c r="N10" s="48">
        <v>3</v>
      </c>
      <c r="O10" s="48">
        <v>0</v>
      </c>
      <c r="P10" s="49">
        <v>0</v>
      </c>
      <c r="Q10" s="49">
        <v>0</v>
      </c>
      <c r="R10" s="48">
        <v>1</v>
      </c>
      <c r="S10" s="48">
        <v>0</v>
      </c>
      <c r="T10" s="48">
        <v>3</v>
      </c>
      <c r="U10" s="48">
        <v>3</v>
      </c>
      <c r="V10" s="48">
        <v>1</v>
      </c>
      <c r="W10" s="49">
        <v>0.666667</v>
      </c>
      <c r="X10" s="49">
        <v>0.5</v>
      </c>
      <c r="Y10" s="78"/>
      <c r="Z10" s="78"/>
      <c r="AA10" s="78" t="s">
        <v>1576</v>
      </c>
      <c r="AB10" s="84" t="s">
        <v>1646</v>
      </c>
      <c r="AC10" s="84" t="s">
        <v>1737</v>
      </c>
      <c r="AD10" s="84"/>
      <c r="AE10" s="84" t="s">
        <v>1766</v>
      </c>
      <c r="AF10" s="84" t="s">
        <v>1785</v>
      </c>
      <c r="AG10" s="116">
        <v>0</v>
      </c>
      <c r="AH10" s="120">
        <v>0</v>
      </c>
      <c r="AI10" s="116">
        <v>0</v>
      </c>
      <c r="AJ10" s="120">
        <v>0</v>
      </c>
      <c r="AK10" s="116">
        <v>0</v>
      </c>
      <c r="AL10" s="120">
        <v>0</v>
      </c>
      <c r="AM10" s="116">
        <v>38</v>
      </c>
      <c r="AN10" s="120">
        <v>100</v>
      </c>
      <c r="AO10" s="116">
        <v>38</v>
      </c>
    </row>
    <row r="11" spans="1:41" ht="15">
      <c r="A11" s="87" t="s">
        <v>1466</v>
      </c>
      <c r="B11" s="65" t="s">
        <v>1475</v>
      </c>
      <c r="C11" s="65" t="s">
        <v>56</v>
      </c>
      <c r="D11" s="109"/>
      <c r="E11" s="108"/>
      <c r="F11" s="110" t="s">
        <v>2159</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c r="Z11" s="78"/>
      <c r="AA11" s="78" t="s">
        <v>539</v>
      </c>
      <c r="AB11" s="84" t="s">
        <v>1647</v>
      </c>
      <c r="AC11" s="84" t="s">
        <v>1738</v>
      </c>
      <c r="AD11" s="84"/>
      <c r="AE11" s="84" t="s">
        <v>218</v>
      </c>
      <c r="AF11" s="84" t="s">
        <v>1786</v>
      </c>
      <c r="AG11" s="116">
        <v>0</v>
      </c>
      <c r="AH11" s="120">
        <v>0</v>
      </c>
      <c r="AI11" s="116">
        <v>0</v>
      </c>
      <c r="AJ11" s="120">
        <v>0</v>
      </c>
      <c r="AK11" s="116">
        <v>0</v>
      </c>
      <c r="AL11" s="120">
        <v>0</v>
      </c>
      <c r="AM11" s="116">
        <v>10</v>
      </c>
      <c r="AN11" s="120">
        <v>100</v>
      </c>
      <c r="AO11" s="116">
        <v>10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1458</v>
      </c>
      <c r="B2" s="84" t="s">
        <v>249</v>
      </c>
      <c r="C2" s="78">
        <f>VLOOKUP(GroupVertices[[#This Row],[Vertex]],Vertices[],MATCH("ID",Vertices[[#Headers],[Vertex]:[Vertex Content Word Count]],0),FALSE)</f>
        <v>47</v>
      </c>
    </row>
    <row r="3" spans="1:3" ht="15">
      <c r="A3" s="78" t="s">
        <v>1458</v>
      </c>
      <c r="B3" s="84" t="s">
        <v>236</v>
      </c>
      <c r="C3" s="78">
        <f>VLOOKUP(GroupVertices[[#This Row],[Vertex]],Vertices[],MATCH("ID",Vertices[[#Headers],[Vertex]:[Vertex Content Word Count]],0),FALSE)</f>
        <v>6</v>
      </c>
    </row>
    <row r="4" spans="1:3" ht="15">
      <c r="A4" s="78" t="s">
        <v>1458</v>
      </c>
      <c r="B4" s="84" t="s">
        <v>248</v>
      </c>
      <c r="C4" s="78">
        <f>VLOOKUP(GroupVertices[[#This Row],[Vertex]],Vertices[],MATCH("ID",Vertices[[#Headers],[Vertex]:[Vertex Content Word Count]],0),FALSE)</f>
        <v>46</v>
      </c>
    </row>
    <row r="5" spans="1:3" ht="15">
      <c r="A5" s="78" t="s">
        <v>1458</v>
      </c>
      <c r="B5" s="84" t="s">
        <v>255</v>
      </c>
      <c r="C5" s="78">
        <f>VLOOKUP(GroupVertices[[#This Row],[Vertex]],Vertices[],MATCH("ID",Vertices[[#Headers],[Vertex]:[Vertex Content Word Count]],0),FALSE)</f>
        <v>33</v>
      </c>
    </row>
    <row r="6" spans="1:3" ht="15">
      <c r="A6" s="78" t="s">
        <v>1458</v>
      </c>
      <c r="B6" s="84" t="s">
        <v>254</v>
      </c>
      <c r="C6" s="78">
        <f>VLOOKUP(GroupVertices[[#This Row],[Vertex]],Vertices[],MATCH("ID",Vertices[[#Headers],[Vertex]:[Vertex Content Word Count]],0),FALSE)</f>
        <v>32</v>
      </c>
    </row>
    <row r="7" spans="1:3" ht="15">
      <c r="A7" s="78" t="s">
        <v>1458</v>
      </c>
      <c r="B7" s="84" t="s">
        <v>227</v>
      </c>
      <c r="C7" s="78">
        <f>VLOOKUP(GroupVertices[[#This Row],[Vertex]],Vertices[],MATCH("ID",Vertices[[#Headers],[Vertex]:[Vertex Content Word Count]],0),FALSE)</f>
        <v>20</v>
      </c>
    </row>
    <row r="8" spans="1:3" ht="15">
      <c r="A8" s="78" t="s">
        <v>1458</v>
      </c>
      <c r="B8" s="84" t="s">
        <v>226</v>
      </c>
      <c r="C8" s="78">
        <f>VLOOKUP(GroupVertices[[#This Row],[Vertex]],Vertices[],MATCH("ID",Vertices[[#Headers],[Vertex]:[Vertex Content Word Count]],0),FALSE)</f>
        <v>19</v>
      </c>
    </row>
    <row r="9" spans="1:3" ht="15">
      <c r="A9" s="78" t="s">
        <v>1458</v>
      </c>
      <c r="B9" s="84" t="s">
        <v>225</v>
      </c>
      <c r="C9" s="78">
        <f>VLOOKUP(GroupVertices[[#This Row],[Vertex]],Vertices[],MATCH("ID",Vertices[[#Headers],[Vertex]:[Vertex Content Word Count]],0),FALSE)</f>
        <v>18</v>
      </c>
    </row>
    <row r="10" spans="1:3" ht="15">
      <c r="A10" s="78" t="s">
        <v>1458</v>
      </c>
      <c r="B10" s="84" t="s">
        <v>224</v>
      </c>
      <c r="C10" s="78">
        <f>VLOOKUP(GroupVertices[[#This Row],[Vertex]],Vertices[],MATCH("ID",Vertices[[#Headers],[Vertex]:[Vertex Content Word Count]],0),FALSE)</f>
        <v>17</v>
      </c>
    </row>
    <row r="11" spans="1:3" ht="15">
      <c r="A11" s="78" t="s">
        <v>1458</v>
      </c>
      <c r="B11" s="84" t="s">
        <v>220</v>
      </c>
      <c r="C11" s="78">
        <f>VLOOKUP(GroupVertices[[#This Row],[Vertex]],Vertices[],MATCH("ID",Vertices[[#Headers],[Vertex]:[Vertex Content Word Count]],0),FALSE)</f>
        <v>12</v>
      </c>
    </row>
    <row r="12" spans="1:3" ht="15">
      <c r="A12" s="78" t="s">
        <v>1458</v>
      </c>
      <c r="B12" s="84" t="s">
        <v>216</v>
      </c>
      <c r="C12" s="78">
        <f>VLOOKUP(GroupVertices[[#This Row],[Vertex]],Vertices[],MATCH("ID",Vertices[[#Headers],[Vertex]:[Vertex Content Word Count]],0),FALSE)</f>
        <v>8</v>
      </c>
    </row>
    <row r="13" spans="1:3" ht="15">
      <c r="A13" s="78" t="s">
        <v>1458</v>
      </c>
      <c r="B13" s="84" t="s">
        <v>215</v>
      </c>
      <c r="C13" s="78">
        <f>VLOOKUP(GroupVertices[[#This Row],[Vertex]],Vertices[],MATCH("ID",Vertices[[#Headers],[Vertex]:[Vertex Content Word Count]],0),FALSE)</f>
        <v>7</v>
      </c>
    </row>
    <row r="14" spans="1:3" ht="15">
      <c r="A14" s="78" t="s">
        <v>1458</v>
      </c>
      <c r="B14" s="84" t="s">
        <v>214</v>
      </c>
      <c r="C14" s="78">
        <f>VLOOKUP(GroupVertices[[#This Row],[Vertex]],Vertices[],MATCH("ID",Vertices[[#Headers],[Vertex]:[Vertex Content Word Count]],0),FALSE)</f>
        <v>5</v>
      </c>
    </row>
    <row r="15" spans="1:3" ht="15">
      <c r="A15" s="78" t="s">
        <v>1459</v>
      </c>
      <c r="B15" s="84" t="s">
        <v>246</v>
      </c>
      <c r="C15" s="78">
        <f>VLOOKUP(GroupVertices[[#This Row],[Vertex]],Vertices[],MATCH("ID",Vertices[[#Headers],[Vertex]:[Vertex Content Word Count]],0),FALSE)</f>
        <v>45</v>
      </c>
    </row>
    <row r="16" spans="1:3" ht="15">
      <c r="A16" s="78" t="s">
        <v>1459</v>
      </c>
      <c r="B16" s="84" t="s">
        <v>256</v>
      </c>
      <c r="C16" s="78">
        <f>VLOOKUP(GroupVertices[[#This Row],[Vertex]],Vertices[],MATCH("ID",Vertices[[#Headers],[Vertex]:[Vertex Content Word Count]],0),FALSE)</f>
        <v>35</v>
      </c>
    </row>
    <row r="17" spans="1:3" ht="15">
      <c r="A17" s="78" t="s">
        <v>1459</v>
      </c>
      <c r="B17" s="84" t="s">
        <v>244</v>
      </c>
      <c r="C17" s="78">
        <f>VLOOKUP(GroupVertices[[#This Row],[Vertex]],Vertices[],MATCH("ID",Vertices[[#Headers],[Vertex]:[Vertex Content Word Count]],0),FALSE)</f>
        <v>44</v>
      </c>
    </row>
    <row r="18" spans="1:3" ht="15">
      <c r="A18" s="78" t="s">
        <v>1459</v>
      </c>
      <c r="B18" s="84" t="s">
        <v>243</v>
      </c>
      <c r="C18" s="78">
        <f>VLOOKUP(GroupVertices[[#This Row],[Vertex]],Vertices[],MATCH("ID",Vertices[[#Headers],[Vertex]:[Vertex Content Word Count]],0),FALSE)</f>
        <v>43</v>
      </c>
    </row>
    <row r="19" spans="1:3" ht="15">
      <c r="A19" s="78" t="s">
        <v>1459</v>
      </c>
      <c r="B19" s="84" t="s">
        <v>242</v>
      </c>
      <c r="C19" s="78">
        <f>VLOOKUP(GroupVertices[[#This Row],[Vertex]],Vertices[],MATCH("ID",Vertices[[#Headers],[Vertex]:[Vertex Content Word Count]],0),FALSE)</f>
        <v>42</v>
      </c>
    </row>
    <row r="20" spans="1:3" ht="15">
      <c r="A20" s="78" t="s">
        <v>1459</v>
      </c>
      <c r="B20" s="84" t="s">
        <v>241</v>
      </c>
      <c r="C20" s="78">
        <f>VLOOKUP(GroupVertices[[#This Row],[Vertex]],Vertices[],MATCH("ID",Vertices[[#Headers],[Vertex]:[Vertex Content Word Count]],0),FALSE)</f>
        <v>41</v>
      </c>
    </row>
    <row r="21" spans="1:3" ht="15">
      <c r="A21" s="78" t="s">
        <v>1459</v>
      </c>
      <c r="B21" s="84" t="s">
        <v>240</v>
      </c>
      <c r="C21" s="78">
        <f>VLOOKUP(GroupVertices[[#This Row],[Vertex]],Vertices[],MATCH("ID",Vertices[[#Headers],[Vertex]:[Vertex Content Word Count]],0),FALSE)</f>
        <v>40</v>
      </c>
    </row>
    <row r="22" spans="1:3" ht="15">
      <c r="A22" s="78" t="s">
        <v>1459</v>
      </c>
      <c r="B22" s="84" t="s">
        <v>239</v>
      </c>
      <c r="C22" s="78">
        <f>VLOOKUP(GroupVertices[[#This Row],[Vertex]],Vertices[],MATCH("ID",Vertices[[#Headers],[Vertex]:[Vertex Content Word Count]],0),FALSE)</f>
        <v>39</v>
      </c>
    </row>
    <row r="23" spans="1:3" ht="15">
      <c r="A23" s="78" t="s">
        <v>1459</v>
      </c>
      <c r="B23" s="84" t="s">
        <v>237</v>
      </c>
      <c r="C23" s="78">
        <f>VLOOKUP(GroupVertices[[#This Row],[Vertex]],Vertices[],MATCH("ID",Vertices[[#Headers],[Vertex]:[Vertex Content Word Count]],0),FALSE)</f>
        <v>34</v>
      </c>
    </row>
    <row r="24" spans="1:3" ht="15">
      <c r="A24" s="78" t="s">
        <v>1460</v>
      </c>
      <c r="B24" s="84" t="s">
        <v>212</v>
      </c>
      <c r="C24" s="78">
        <f>VLOOKUP(GroupVertices[[#This Row],[Vertex]],Vertices[],MATCH("ID",Vertices[[#Headers],[Vertex]:[Vertex Content Word Count]],0),FALSE)</f>
        <v>3</v>
      </c>
    </row>
    <row r="25" spans="1:3" ht="15">
      <c r="A25" s="78" t="s">
        <v>1460</v>
      </c>
      <c r="B25" s="84" t="s">
        <v>213</v>
      </c>
      <c r="C25" s="78">
        <f>VLOOKUP(GroupVertices[[#This Row],[Vertex]],Vertices[],MATCH("ID",Vertices[[#Headers],[Vertex]:[Vertex Content Word Count]],0),FALSE)</f>
        <v>4</v>
      </c>
    </row>
    <row r="26" spans="1:3" ht="15">
      <c r="A26" s="78" t="s">
        <v>1460</v>
      </c>
      <c r="B26" s="84" t="s">
        <v>217</v>
      </c>
      <c r="C26" s="78">
        <f>VLOOKUP(GroupVertices[[#This Row],[Vertex]],Vertices[],MATCH("ID",Vertices[[#Headers],[Vertex]:[Vertex Content Word Count]],0),FALSE)</f>
        <v>9</v>
      </c>
    </row>
    <row r="27" spans="1:3" ht="15">
      <c r="A27" s="78" t="s">
        <v>1460</v>
      </c>
      <c r="B27" s="84" t="s">
        <v>221</v>
      </c>
      <c r="C27" s="78">
        <f>VLOOKUP(GroupVertices[[#This Row],[Vertex]],Vertices[],MATCH("ID",Vertices[[#Headers],[Vertex]:[Vertex Content Word Count]],0),FALSE)</f>
        <v>13</v>
      </c>
    </row>
    <row r="28" spans="1:3" ht="15">
      <c r="A28" s="78" t="s">
        <v>1460</v>
      </c>
      <c r="B28" s="84" t="s">
        <v>233</v>
      </c>
      <c r="C28" s="78">
        <f>VLOOKUP(GroupVertices[[#This Row],[Vertex]],Vertices[],MATCH("ID",Vertices[[#Headers],[Vertex]:[Vertex Content Word Count]],0),FALSE)</f>
        <v>27</v>
      </c>
    </row>
    <row r="29" spans="1:3" ht="15">
      <c r="A29" s="78" t="s">
        <v>1460</v>
      </c>
      <c r="B29" s="84" t="s">
        <v>235</v>
      </c>
      <c r="C29" s="78">
        <f>VLOOKUP(GroupVertices[[#This Row],[Vertex]],Vertices[],MATCH("ID",Vertices[[#Headers],[Vertex]:[Vertex Content Word Count]],0),FALSE)</f>
        <v>31</v>
      </c>
    </row>
    <row r="30" spans="1:3" ht="15">
      <c r="A30" s="78" t="s">
        <v>1460</v>
      </c>
      <c r="B30" s="84" t="s">
        <v>250</v>
      </c>
      <c r="C30" s="78">
        <f>VLOOKUP(GroupVertices[[#This Row],[Vertex]],Vertices[],MATCH("ID",Vertices[[#Headers],[Vertex]:[Vertex Content Word Count]],0),FALSE)</f>
        <v>48</v>
      </c>
    </row>
    <row r="31" spans="1:3" ht="15">
      <c r="A31" s="78" t="s">
        <v>1461</v>
      </c>
      <c r="B31" s="84" t="s">
        <v>245</v>
      </c>
      <c r="C31" s="78">
        <f>VLOOKUP(GroupVertices[[#This Row],[Vertex]],Vertices[],MATCH("ID",Vertices[[#Headers],[Vertex]:[Vertex Content Word Count]],0),FALSE)</f>
        <v>22</v>
      </c>
    </row>
    <row r="32" spans="1:3" ht="15">
      <c r="A32" s="78" t="s">
        <v>1461</v>
      </c>
      <c r="B32" s="84" t="s">
        <v>232</v>
      </c>
      <c r="C32" s="78">
        <f>VLOOKUP(GroupVertices[[#This Row],[Vertex]],Vertices[],MATCH("ID",Vertices[[#Headers],[Vertex]:[Vertex Content Word Count]],0),FALSE)</f>
        <v>26</v>
      </c>
    </row>
    <row r="33" spans="1:3" ht="15">
      <c r="A33" s="78" t="s">
        <v>1461</v>
      </c>
      <c r="B33" s="84" t="s">
        <v>231</v>
      </c>
      <c r="C33" s="78">
        <f>VLOOKUP(GroupVertices[[#This Row],[Vertex]],Vertices[],MATCH("ID",Vertices[[#Headers],[Vertex]:[Vertex Content Word Count]],0),FALSE)</f>
        <v>25</v>
      </c>
    </row>
    <row r="34" spans="1:3" ht="15">
      <c r="A34" s="78" t="s">
        <v>1461</v>
      </c>
      <c r="B34" s="84" t="s">
        <v>230</v>
      </c>
      <c r="C34" s="78">
        <f>VLOOKUP(GroupVertices[[#This Row],[Vertex]],Vertices[],MATCH("ID",Vertices[[#Headers],[Vertex]:[Vertex Content Word Count]],0),FALSE)</f>
        <v>24</v>
      </c>
    </row>
    <row r="35" spans="1:3" ht="15">
      <c r="A35" s="78" t="s">
        <v>1461</v>
      </c>
      <c r="B35" s="84" t="s">
        <v>229</v>
      </c>
      <c r="C35" s="78">
        <f>VLOOKUP(GroupVertices[[#This Row],[Vertex]],Vertices[],MATCH("ID",Vertices[[#Headers],[Vertex]:[Vertex Content Word Count]],0),FALSE)</f>
        <v>23</v>
      </c>
    </row>
    <row r="36" spans="1:3" ht="15">
      <c r="A36" s="78" t="s">
        <v>1461</v>
      </c>
      <c r="B36" s="84" t="s">
        <v>228</v>
      </c>
      <c r="C36" s="78">
        <f>VLOOKUP(GroupVertices[[#This Row],[Vertex]],Vertices[],MATCH("ID",Vertices[[#Headers],[Vertex]:[Vertex Content Word Count]],0),FALSE)</f>
        <v>21</v>
      </c>
    </row>
    <row r="37" spans="1:3" ht="15">
      <c r="A37" s="78" t="s">
        <v>1462</v>
      </c>
      <c r="B37" s="84" t="s">
        <v>251</v>
      </c>
      <c r="C37" s="78">
        <f>VLOOKUP(GroupVertices[[#This Row],[Vertex]],Vertices[],MATCH("ID",Vertices[[#Headers],[Vertex]:[Vertex Content Word Count]],0),FALSE)</f>
        <v>49</v>
      </c>
    </row>
    <row r="38" spans="1:3" ht="15">
      <c r="A38" s="78" t="s">
        <v>1462</v>
      </c>
      <c r="B38" s="84" t="s">
        <v>260</v>
      </c>
      <c r="C38" s="78">
        <f>VLOOKUP(GroupVertices[[#This Row],[Vertex]],Vertices[],MATCH("ID",Vertices[[#Headers],[Vertex]:[Vertex Content Word Count]],0),FALSE)</f>
        <v>51</v>
      </c>
    </row>
    <row r="39" spans="1:3" ht="15">
      <c r="A39" s="78" t="s">
        <v>1462</v>
      </c>
      <c r="B39" s="84" t="s">
        <v>259</v>
      </c>
      <c r="C39" s="78">
        <f>VLOOKUP(GroupVertices[[#This Row],[Vertex]],Vertices[],MATCH("ID",Vertices[[#Headers],[Vertex]:[Vertex Content Word Count]],0),FALSE)</f>
        <v>50</v>
      </c>
    </row>
    <row r="40" spans="1:3" ht="15">
      <c r="A40" s="78" t="s">
        <v>1463</v>
      </c>
      <c r="B40" s="84" t="s">
        <v>238</v>
      </c>
      <c r="C40" s="78">
        <f>VLOOKUP(GroupVertices[[#This Row],[Vertex]],Vertices[],MATCH("ID",Vertices[[#Headers],[Vertex]:[Vertex Content Word Count]],0),FALSE)</f>
        <v>36</v>
      </c>
    </row>
    <row r="41" spans="1:3" ht="15">
      <c r="A41" s="78" t="s">
        <v>1463</v>
      </c>
      <c r="B41" s="84" t="s">
        <v>258</v>
      </c>
      <c r="C41" s="78">
        <f>VLOOKUP(GroupVertices[[#This Row],[Vertex]],Vertices[],MATCH("ID",Vertices[[#Headers],[Vertex]:[Vertex Content Word Count]],0),FALSE)</f>
        <v>38</v>
      </c>
    </row>
    <row r="42" spans="1:3" ht="15">
      <c r="A42" s="78" t="s">
        <v>1463</v>
      </c>
      <c r="B42" s="84" t="s">
        <v>257</v>
      </c>
      <c r="C42" s="78">
        <f>VLOOKUP(GroupVertices[[#This Row],[Vertex]],Vertices[],MATCH("ID",Vertices[[#Headers],[Vertex]:[Vertex Content Word Count]],0),FALSE)</f>
        <v>37</v>
      </c>
    </row>
    <row r="43" spans="1:3" ht="15">
      <c r="A43" s="78" t="s">
        <v>1464</v>
      </c>
      <c r="B43" s="84" t="s">
        <v>247</v>
      </c>
      <c r="C43" s="78">
        <f>VLOOKUP(GroupVertices[[#This Row],[Vertex]],Vertices[],MATCH("ID",Vertices[[#Headers],[Vertex]:[Vertex Content Word Count]],0),FALSE)</f>
        <v>30</v>
      </c>
    </row>
    <row r="44" spans="1:3" ht="15">
      <c r="A44" s="78" t="s">
        <v>1464</v>
      </c>
      <c r="B44" s="84" t="s">
        <v>234</v>
      </c>
      <c r="C44" s="78">
        <f>VLOOKUP(GroupVertices[[#This Row],[Vertex]],Vertices[],MATCH("ID",Vertices[[#Headers],[Vertex]:[Vertex Content Word Count]],0),FALSE)</f>
        <v>28</v>
      </c>
    </row>
    <row r="45" spans="1:3" ht="15">
      <c r="A45" s="78" t="s">
        <v>1464</v>
      </c>
      <c r="B45" s="84" t="s">
        <v>253</v>
      </c>
      <c r="C45" s="78">
        <f>VLOOKUP(GroupVertices[[#This Row],[Vertex]],Vertices[],MATCH("ID",Vertices[[#Headers],[Vertex]:[Vertex Content Word Count]],0),FALSE)</f>
        <v>29</v>
      </c>
    </row>
    <row r="46" spans="1:3" ht="15">
      <c r="A46" s="78" t="s">
        <v>1465</v>
      </c>
      <c r="B46" s="84" t="s">
        <v>223</v>
      </c>
      <c r="C46" s="78">
        <f>VLOOKUP(GroupVertices[[#This Row],[Vertex]],Vertices[],MATCH("ID",Vertices[[#Headers],[Vertex]:[Vertex Content Word Count]],0),FALSE)</f>
        <v>16</v>
      </c>
    </row>
    <row r="47" spans="1:3" ht="15">
      <c r="A47" s="78" t="s">
        <v>1465</v>
      </c>
      <c r="B47" s="84" t="s">
        <v>222</v>
      </c>
      <c r="C47" s="78">
        <f>VLOOKUP(GroupVertices[[#This Row],[Vertex]],Vertices[],MATCH("ID",Vertices[[#Headers],[Vertex]:[Vertex Content Word Count]],0),FALSE)</f>
        <v>14</v>
      </c>
    </row>
    <row r="48" spans="1:3" ht="15">
      <c r="A48" s="78" t="s">
        <v>1465</v>
      </c>
      <c r="B48" s="84" t="s">
        <v>252</v>
      </c>
      <c r="C48" s="78">
        <f>VLOOKUP(GroupVertices[[#This Row],[Vertex]],Vertices[],MATCH("ID",Vertices[[#Headers],[Vertex]:[Vertex Content Word Count]],0),FALSE)</f>
        <v>15</v>
      </c>
    </row>
    <row r="49" spans="1:3" ht="15">
      <c r="A49" s="78" t="s">
        <v>1466</v>
      </c>
      <c r="B49" s="84" t="s">
        <v>219</v>
      </c>
      <c r="C49" s="78">
        <f>VLOOKUP(GroupVertices[[#This Row],[Vertex]],Vertices[],MATCH("ID",Vertices[[#Headers],[Vertex]:[Vertex Content Word Count]],0),FALSE)</f>
        <v>11</v>
      </c>
    </row>
    <row r="50" spans="1:3" ht="15">
      <c r="A50" s="78" t="s">
        <v>1466</v>
      </c>
      <c r="B50" s="84" t="s">
        <v>218</v>
      </c>
      <c r="C50" s="78">
        <f>VLOOKUP(GroupVertices[[#This Row],[Vertex]],Vertices[],MATCH("ID",Vertices[[#Headers],[Vertex]:[Vertex Content Word Count]],0),FALSE)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2078</v>
      </c>
      <c r="B2" s="34" t="s">
        <v>1419</v>
      </c>
      <c r="D2" s="31">
        <f>MIN(Vertices[Degree])</f>
        <v>0</v>
      </c>
      <c r="E2" s="3">
        <f>COUNTIF(Vertices[Degree],"&gt;= "&amp;D2)-COUNTIF(Vertices[Degree],"&gt;="&amp;D3)</f>
        <v>0</v>
      </c>
      <c r="F2" s="37">
        <f>MIN(Vertices[In-Degree])</f>
        <v>0</v>
      </c>
      <c r="G2" s="38">
        <f>COUNTIF(Vertices[In-Degree],"&gt;= "&amp;F2)-COUNTIF(Vertices[In-Degree],"&gt;="&amp;F3)</f>
        <v>25</v>
      </c>
      <c r="H2" s="37">
        <f>MIN(Vertices[Out-Degree])</f>
        <v>0</v>
      </c>
      <c r="I2" s="38">
        <f>COUNTIF(Vertices[Out-Degree],"&gt;= "&amp;H2)-COUNTIF(Vertices[Out-Degree],"&gt;="&amp;H3)</f>
        <v>9</v>
      </c>
      <c r="J2" s="37">
        <f>MIN(Vertices[Betweenness Centrality])</f>
        <v>0</v>
      </c>
      <c r="K2" s="38">
        <f>COUNTIF(Vertices[Betweenness Centrality],"&gt;= "&amp;J2)-COUNTIF(Vertices[Betweenness Centrality],"&gt;="&amp;J3)</f>
        <v>45</v>
      </c>
      <c r="L2" s="37">
        <f>MIN(Vertices[Closeness Centrality])</f>
        <v>0</v>
      </c>
      <c r="M2" s="38">
        <f>COUNTIF(Vertices[Closeness Centrality],"&gt;= "&amp;L2)-COUNTIF(Vertices[Closeness Centrality],"&gt;="&amp;L3)</f>
        <v>32</v>
      </c>
      <c r="N2" s="37">
        <f>MIN(Vertices[Eigenvector Centrality])</f>
        <v>0</v>
      </c>
      <c r="O2" s="38">
        <f>COUNTIF(Vertices[Eigenvector Centrality],"&gt;= "&amp;N2)-COUNTIF(Vertices[Eigenvector Centrality],"&gt;="&amp;N3)</f>
        <v>26</v>
      </c>
      <c r="P2" s="37">
        <f>MIN(Vertices[PageRank])</f>
        <v>0.448366</v>
      </c>
      <c r="Q2" s="38">
        <f>COUNTIF(Vertices[PageRank],"&gt;= "&amp;P2)-COUNTIF(Vertices[PageRank],"&gt;="&amp;P3)</f>
        <v>17</v>
      </c>
      <c r="R2" s="37">
        <f>MIN(Vertices[Clustering Coefficient])</f>
        <v>0</v>
      </c>
      <c r="S2" s="43">
        <f>COUNTIF(Vertices[Clustering Coefficient],"&gt;= "&amp;R2)-COUNTIF(Vertices[Clustering Coefficient],"&gt;="&amp;R3)</f>
        <v>36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0.34545454545454546</v>
      </c>
      <c r="G3" s="40">
        <f>COUNTIF(Vertices[In-Degree],"&gt;= "&amp;F3)-COUNTIF(Vertices[In-Degree],"&gt;="&amp;F4)</f>
        <v>0</v>
      </c>
      <c r="H3" s="39">
        <f aca="true" t="shared" si="3" ref="H3:H26">H2+($H$57-$H$2)/BinDivisor</f>
        <v>0.07272727272727272</v>
      </c>
      <c r="I3" s="40">
        <f>COUNTIF(Vertices[Out-Degree],"&gt;= "&amp;H3)-COUNTIF(Vertices[Out-Degree],"&gt;="&amp;H4)</f>
        <v>0</v>
      </c>
      <c r="J3" s="39">
        <f aca="true" t="shared" si="4" ref="J3:J26">J2+($J$57-$J$2)/BinDivisor</f>
        <v>10.218181818181819</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3</v>
      </c>
      <c r="N3" s="39">
        <f aca="true" t="shared" si="6" ref="N3:N26">N2+($N$57-$N$2)/BinDivisor</f>
        <v>0.0030579090909090907</v>
      </c>
      <c r="O3" s="40">
        <f>COUNTIF(Vertices[Eigenvector Centrality],"&gt;= "&amp;N3)-COUNTIF(Vertices[Eigenvector Centrality],"&gt;="&amp;N4)</f>
        <v>0</v>
      </c>
      <c r="P3" s="39">
        <f aca="true" t="shared" si="7" ref="P3:P26">P2+($P$57-$P$2)/BinDivisor</f>
        <v>0.5806219272727273</v>
      </c>
      <c r="Q3" s="40">
        <f>COUNTIF(Vertices[PageRank],"&gt;= "&amp;P3)-COUNTIF(Vertices[PageRank],"&gt;="&amp;P4)</f>
        <v>6</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49</v>
      </c>
      <c r="D4" s="32">
        <f t="shared" si="1"/>
        <v>0</v>
      </c>
      <c r="E4" s="3">
        <f>COUNTIF(Vertices[Degree],"&gt;= "&amp;D4)-COUNTIF(Vertices[Degree],"&gt;="&amp;D5)</f>
        <v>0</v>
      </c>
      <c r="F4" s="37">
        <f t="shared" si="2"/>
        <v>0.6909090909090909</v>
      </c>
      <c r="G4" s="38">
        <f>COUNTIF(Vertices[In-Degree],"&gt;= "&amp;F4)-COUNTIF(Vertices[In-Degree],"&gt;="&amp;F5)</f>
        <v>18</v>
      </c>
      <c r="H4" s="37">
        <f t="shared" si="3"/>
        <v>0.14545454545454545</v>
      </c>
      <c r="I4" s="38">
        <f>COUNTIF(Vertices[Out-Degree],"&gt;= "&amp;H4)-COUNTIF(Vertices[Out-Degree],"&gt;="&amp;H5)</f>
        <v>0</v>
      </c>
      <c r="J4" s="37">
        <f t="shared" si="4"/>
        <v>20.436363636363637</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0.0061158181818181815</v>
      </c>
      <c r="O4" s="38">
        <f>COUNTIF(Vertices[Eigenvector Centrality],"&gt;= "&amp;N4)-COUNTIF(Vertices[Eigenvector Centrality],"&gt;="&amp;N5)</f>
        <v>0</v>
      </c>
      <c r="P4" s="37">
        <f t="shared" si="7"/>
        <v>0.7128778545454546</v>
      </c>
      <c r="Q4" s="38">
        <f>COUNTIF(Vertices[PageRank],"&gt;= "&amp;P4)-COUNTIF(Vertices[PageRank],"&gt;="&amp;P5)</f>
        <v>6</v>
      </c>
      <c r="R4" s="37">
        <f t="shared" si="8"/>
        <v>0.01818181818181818</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1.0363636363636364</v>
      </c>
      <c r="G5" s="40">
        <f>COUNTIF(Vertices[In-Degree],"&gt;= "&amp;F5)-COUNTIF(Vertices[In-Degree],"&gt;="&amp;F6)</f>
        <v>0</v>
      </c>
      <c r="H5" s="39">
        <f t="shared" si="3"/>
        <v>0.21818181818181817</v>
      </c>
      <c r="I5" s="40">
        <f>COUNTIF(Vertices[Out-Degree],"&gt;= "&amp;H5)-COUNTIF(Vertices[Out-Degree],"&gt;="&amp;H6)</f>
        <v>0</v>
      </c>
      <c r="J5" s="39">
        <f t="shared" si="4"/>
        <v>30.654545454545456</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0.009173727272727273</v>
      </c>
      <c r="O5" s="40">
        <f>COUNTIF(Vertices[Eigenvector Centrality],"&gt;= "&amp;N5)-COUNTIF(Vertices[Eigenvector Centrality],"&gt;="&amp;N6)</f>
        <v>1</v>
      </c>
      <c r="P5" s="39">
        <f t="shared" si="7"/>
        <v>0.8451337818181819</v>
      </c>
      <c r="Q5" s="40">
        <f>COUNTIF(Vertices[PageRank],"&gt;= "&amp;P5)-COUNTIF(Vertices[PageRank],"&gt;="&amp;P6)</f>
        <v>0</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44</v>
      </c>
      <c r="D6" s="32">
        <f t="shared" si="1"/>
        <v>0</v>
      </c>
      <c r="E6" s="3">
        <f>COUNTIF(Vertices[Degree],"&gt;= "&amp;D6)-COUNTIF(Vertices[Degree],"&gt;="&amp;D7)</f>
        <v>0</v>
      </c>
      <c r="F6" s="37">
        <f t="shared" si="2"/>
        <v>1.3818181818181818</v>
      </c>
      <c r="G6" s="38">
        <f>COUNTIF(Vertices[In-Degree],"&gt;= "&amp;F6)-COUNTIF(Vertices[In-Degree],"&gt;="&amp;F7)</f>
        <v>0</v>
      </c>
      <c r="H6" s="37">
        <f t="shared" si="3"/>
        <v>0.2909090909090909</v>
      </c>
      <c r="I6" s="38">
        <f>COUNTIF(Vertices[Out-Degree],"&gt;= "&amp;H6)-COUNTIF(Vertices[Out-Degree],"&gt;="&amp;H7)</f>
        <v>0</v>
      </c>
      <c r="J6" s="37">
        <f t="shared" si="4"/>
        <v>40.872727272727275</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0.012231636363636363</v>
      </c>
      <c r="O6" s="38">
        <f>COUNTIF(Vertices[Eigenvector Centrality],"&gt;= "&amp;N6)-COUNTIF(Vertices[Eigenvector Centrality],"&gt;="&amp;N7)</f>
        <v>0</v>
      </c>
      <c r="P6" s="37">
        <f t="shared" si="7"/>
        <v>0.9773897090909092</v>
      </c>
      <c r="Q6" s="38">
        <f>COUNTIF(Vertices[PageRank],"&gt;= "&amp;P6)-COUNTIF(Vertices[PageRank],"&gt;="&amp;P7)</f>
        <v>12</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172</v>
      </c>
      <c r="D7" s="32">
        <f t="shared" si="1"/>
        <v>0</v>
      </c>
      <c r="E7" s="3">
        <f>COUNTIF(Vertices[Degree],"&gt;= "&amp;D7)-COUNTIF(Vertices[Degree],"&gt;="&amp;D8)</f>
        <v>0</v>
      </c>
      <c r="F7" s="39">
        <f t="shared" si="2"/>
        <v>1.7272727272727273</v>
      </c>
      <c r="G7" s="40">
        <f>COUNTIF(Vertices[In-Degree],"&gt;= "&amp;F7)-COUNTIF(Vertices[In-Degree],"&gt;="&amp;F8)</f>
        <v>3</v>
      </c>
      <c r="H7" s="39">
        <f t="shared" si="3"/>
        <v>0.36363636363636365</v>
      </c>
      <c r="I7" s="40">
        <f>COUNTIF(Vertices[Out-Degree],"&gt;= "&amp;H7)-COUNTIF(Vertices[Out-Degree],"&gt;="&amp;H8)</f>
        <v>0</v>
      </c>
      <c r="J7" s="39">
        <f t="shared" si="4"/>
        <v>51.09090909090909</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0.015289545454545453</v>
      </c>
      <c r="O7" s="40">
        <f>COUNTIF(Vertices[Eigenvector Centrality],"&gt;= "&amp;N7)-COUNTIF(Vertices[Eigenvector Centrality],"&gt;="&amp;N8)</f>
        <v>0</v>
      </c>
      <c r="P7" s="39">
        <f t="shared" si="7"/>
        <v>1.1096456363636364</v>
      </c>
      <c r="Q7" s="40">
        <f>COUNTIF(Vertices[PageRank],"&gt;= "&amp;P7)-COUNTIF(Vertices[PageRank],"&gt;="&amp;P8)</f>
        <v>2</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216</v>
      </c>
      <c r="D8" s="32">
        <f t="shared" si="1"/>
        <v>0</v>
      </c>
      <c r="E8" s="3">
        <f>COUNTIF(Vertices[Degree],"&gt;= "&amp;D8)-COUNTIF(Vertices[Degree],"&gt;="&amp;D9)</f>
        <v>0</v>
      </c>
      <c r="F8" s="37">
        <f t="shared" si="2"/>
        <v>2.0727272727272728</v>
      </c>
      <c r="G8" s="38">
        <f>COUNTIF(Vertices[In-Degree],"&gt;= "&amp;F8)-COUNTIF(Vertices[In-Degree],"&gt;="&amp;F9)</f>
        <v>0</v>
      </c>
      <c r="H8" s="37">
        <f t="shared" si="3"/>
        <v>0.4363636363636364</v>
      </c>
      <c r="I8" s="38">
        <f>COUNTIF(Vertices[Out-Degree],"&gt;= "&amp;H8)-COUNTIF(Vertices[Out-Degree],"&gt;="&amp;H9)</f>
        <v>0</v>
      </c>
      <c r="J8" s="37">
        <f t="shared" si="4"/>
        <v>61.30909090909091</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0.018347454545454545</v>
      </c>
      <c r="O8" s="38">
        <f>COUNTIF(Vertices[Eigenvector Centrality],"&gt;= "&amp;N8)-COUNTIF(Vertices[Eigenvector Centrality],"&gt;="&amp;N9)</f>
        <v>0</v>
      </c>
      <c r="P8" s="37">
        <f t="shared" si="7"/>
        <v>1.2419015636363637</v>
      </c>
      <c r="Q8" s="38">
        <f>COUNTIF(Vertices[PageRank],"&gt;= "&amp;P8)-COUNTIF(Vertices[PageRank],"&gt;="&amp;P9)</f>
        <v>1</v>
      </c>
      <c r="R8" s="37">
        <f t="shared" si="8"/>
        <v>0.05454545454545455</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2.418181818181818</v>
      </c>
      <c r="G9" s="40">
        <f>COUNTIF(Vertices[In-Degree],"&gt;= "&amp;F9)-COUNTIF(Vertices[In-Degree],"&gt;="&amp;F10)</f>
        <v>0</v>
      </c>
      <c r="H9" s="39">
        <f t="shared" si="3"/>
        <v>0.5090909090909091</v>
      </c>
      <c r="I9" s="40">
        <f>COUNTIF(Vertices[Out-Degree],"&gt;= "&amp;H9)-COUNTIF(Vertices[Out-Degree],"&gt;="&amp;H10)</f>
        <v>0</v>
      </c>
      <c r="J9" s="39">
        <f t="shared" si="4"/>
        <v>71.52727272727273</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0.021405363636363636</v>
      </c>
      <c r="O9" s="40">
        <f>COUNTIF(Vertices[Eigenvector Centrality],"&gt;= "&amp;N9)-COUNTIF(Vertices[Eigenvector Centrality],"&gt;="&amp;N10)</f>
        <v>0</v>
      </c>
      <c r="P9" s="39">
        <f t="shared" si="7"/>
        <v>1.374157490909091</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2079</v>
      </c>
      <c r="B10" s="34">
        <v>3</v>
      </c>
      <c r="D10" s="32">
        <f t="shared" si="1"/>
        <v>0</v>
      </c>
      <c r="E10" s="3">
        <f>COUNTIF(Vertices[Degree],"&gt;= "&amp;D10)-COUNTIF(Vertices[Degree],"&gt;="&amp;D11)</f>
        <v>0</v>
      </c>
      <c r="F10" s="37">
        <f t="shared" si="2"/>
        <v>2.7636363636363637</v>
      </c>
      <c r="G10" s="38">
        <f>COUNTIF(Vertices[In-Degree],"&gt;= "&amp;F10)-COUNTIF(Vertices[In-Degree],"&gt;="&amp;F11)</f>
        <v>0</v>
      </c>
      <c r="H10" s="37">
        <f t="shared" si="3"/>
        <v>0.5818181818181819</v>
      </c>
      <c r="I10" s="38">
        <f>COUNTIF(Vertices[Out-Degree],"&gt;= "&amp;H10)-COUNTIF(Vertices[Out-Degree],"&gt;="&amp;H11)</f>
        <v>0</v>
      </c>
      <c r="J10" s="37">
        <f t="shared" si="4"/>
        <v>81.74545454545455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0.024463272727272726</v>
      </c>
      <c r="O10" s="38">
        <f>COUNTIF(Vertices[Eigenvector Centrality],"&gt;= "&amp;N10)-COUNTIF(Vertices[Eigenvector Centrality],"&gt;="&amp;N11)</f>
        <v>0</v>
      </c>
      <c r="P10" s="37">
        <f t="shared" si="7"/>
        <v>1.5064134181818183</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3.1090909090909093</v>
      </c>
      <c r="G11" s="40">
        <f>COUNTIF(Vertices[In-Degree],"&gt;= "&amp;F11)-COUNTIF(Vertices[In-Degree],"&gt;="&amp;F12)</f>
        <v>0</v>
      </c>
      <c r="H11" s="39">
        <f t="shared" si="3"/>
        <v>0.6545454545454547</v>
      </c>
      <c r="I11" s="40">
        <f>COUNTIF(Vertices[Out-Degree],"&gt;= "&amp;H11)-COUNTIF(Vertices[Out-Degree],"&gt;="&amp;H12)</f>
        <v>0</v>
      </c>
      <c r="J11" s="39">
        <f t="shared" si="4"/>
        <v>91.96363636363637</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0.027521181818181816</v>
      </c>
      <c r="O11" s="40">
        <f>COUNTIF(Vertices[Eigenvector Centrality],"&gt;= "&amp;N11)-COUNTIF(Vertices[Eigenvector Centrality],"&gt;="&amp;N12)</f>
        <v>12</v>
      </c>
      <c r="P11" s="39">
        <f t="shared" si="7"/>
        <v>1.6386693454545456</v>
      </c>
      <c r="Q11" s="40">
        <f>COUNTIF(Vertices[PageRank],"&gt;= "&amp;P11)-COUNTIF(Vertices[PageRank],"&gt;="&amp;P12)</f>
        <v>2</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261</v>
      </c>
      <c r="B12" s="34">
        <v>122</v>
      </c>
      <c r="D12" s="32">
        <f t="shared" si="1"/>
        <v>0</v>
      </c>
      <c r="E12" s="3">
        <f>COUNTIF(Vertices[Degree],"&gt;= "&amp;D12)-COUNTIF(Vertices[Degree],"&gt;="&amp;D13)</f>
        <v>0</v>
      </c>
      <c r="F12" s="37">
        <f t="shared" si="2"/>
        <v>3.454545454545455</v>
      </c>
      <c r="G12" s="38">
        <f>COUNTIF(Vertices[In-Degree],"&gt;= "&amp;F12)-COUNTIF(Vertices[In-Degree],"&gt;="&amp;F13)</f>
        <v>0</v>
      </c>
      <c r="H12" s="37">
        <f t="shared" si="3"/>
        <v>0.7272727272727274</v>
      </c>
      <c r="I12" s="38">
        <f>COUNTIF(Vertices[Out-Degree],"&gt;= "&amp;H12)-COUNTIF(Vertices[Out-Degree],"&gt;="&amp;H13)</f>
        <v>0</v>
      </c>
      <c r="J12" s="37">
        <f t="shared" si="4"/>
        <v>102.18181818181819</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0.030579090909090906</v>
      </c>
      <c r="O12" s="38">
        <f>COUNTIF(Vertices[Eigenvector Centrality],"&gt;= "&amp;N12)-COUNTIF(Vertices[Eigenvector Centrality],"&gt;="&amp;N13)</f>
        <v>0</v>
      </c>
      <c r="P12" s="37">
        <f t="shared" si="7"/>
        <v>1.7709252727272728</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176</v>
      </c>
      <c r="B13" s="34">
        <v>93</v>
      </c>
      <c r="D13" s="32">
        <f t="shared" si="1"/>
        <v>0</v>
      </c>
      <c r="E13" s="3">
        <f>COUNTIF(Vertices[Degree],"&gt;= "&amp;D13)-COUNTIF(Vertices[Degree],"&gt;="&amp;D14)</f>
        <v>0</v>
      </c>
      <c r="F13" s="39">
        <f t="shared" si="2"/>
        <v>3.8000000000000007</v>
      </c>
      <c r="G13" s="40">
        <f>COUNTIF(Vertices[In-Degree],"&gt;= "&amp;F13)-COUNTIF(Vertices[In-Degree],"&gt;="&amp;F14)</f>
        <v>0</v>
      </c>
      <c r="H13" s="39">
        <f t="shared" si="3"/>
        <v>0.8000000000000002</v>
      </c>
      <c r="I13" s="40">
        <f>COUNTIF(Vertices[Out-Degree],"&gt;= "&amp;H13)-COUNTIF(Vertices[Out-Degree],"&gt;="&amp;H14)</f>
        <v>0</v>
      </c>
      <c r="J13" s="39">
        <f t="shared" si="4"/>
        <v>112.4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0.033637</v>
      </c>
      <c r="O13" s="40">
        <f>COUNTIF(Vertices[Eigenvector Centrality],"&gt;= "&amp;N13)-COUNTIF(Vertices[Eigenvector Centrality],"&gt;="&amp;N14)</f>
        <v>0</v>
      </c>
      <c r="P13" s="39">
        <f t="shared" si="7"/>
        <v>1.9031812000000001</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262</v>
      </c>
      <c r="B14" s="34">
        <v>1</v>
      </c>
      <c r="D14" s="32">
        <f t="shared" si="1"/>
        <v>0</v>
      </c>
      <c r="E14" s="3">
        <f>COUNTIF(Vertices[Degree],"&gt;= "&amp;D14)-COUNTIF(Vertices[Degree],"&gt;="&amp;D15)</f>
        <v>0</v>
      </c>
      <c r="F14" s="37">
        <f t="shared" si="2"/>
        <v>4.145454545454546</v>
      </c>
      <c r="G14" s="38">
        <f>COUNTIF(Vertices[In-Degree],"&gt;= "&amp;F14)-COUNTIF(Vertices[In-Degree],"&gt;="&amp;F15)</f>
        <v>0</v>
      </c>
      <c r="H14" s="37">
        <f t="shared" si="3"/>
        <v>0.8727272727272729</v>
      </c>
      <c r="I14" s="38">
        <f>COUNTIF(Vertices[Out-Degree],"&gt;= "&amp;H14)-COUNTIF(Vertices[Out-Degree],"&gt;="&amp;H15)</f>
        <v>0</v>
      </c>
      <c r="J14" s="37">
        <f t="shared" si="4"/>
        <v>122.61818181818182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0.03669490909090909</v>
      </c>
      <c r="O14" s="38">
        <f>COUNTIF(Vertices[Eigenvector Centrality],"&gt;= "&amp;N14)-COUNTIF(Vertices[Eigenvector Centrality],"&gt;="&amp;N15)</f>
        <v>0</v>
      </c>
      <c r="P14" s="37">
        <f t="shared" si="7"/>
        <v>2.0354371272727274</v>
      </c>
      <c r="Q14" s="38">
        <f>COUNTIF(Vertices[PageRank],"&gt;= "&amp;P14)-COUNTIF(Vertices[PageRank],"&gt;="&amp;P15)</f>
        <v>0</v>
      </c>
      <c r="R14" s="37">
        <f t="shared" si="8"/>
        <v>0.10909090909090911</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4.490909090909092</v>
      </c>
      <c r="G15" s="40">
        <f>COUNTIF(Vertices[In-Degree],"&gt;= "&amp;F15)-COUNTIF(Vertices[In-Degree],"&gt;="&amp;F16)</f>
        <v>0</v>
      </c>
      <c r="H15" s="39">
        <f t="shared" si="3"/>
        <v>0.9454545454545457</v>
      </c>
      <c r="I15" s="40">
        <f>COUNTIF(Vertices[Out-Degree],"&gt;= "&amp;H15)-COUNTIF(Vertices[Out-Degree],"&gt;="&amp;H16)</f>
        <v>27</v>
      </c>
      <c r="J15" s="39">
        <f t="shared" si="4"/>
        <v>132.83636363636364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0.03975281818181818</v>
      </c>
      <c r="O15" s="40">
        <f>COUNTIF(Vertices[Eigenvector Centrality],"&gt;= "&amp;N15)-COUNTIF(Vertices[Eigenvector Centrality],"&gt;="&amp;N16)</f>
        <v>0</v>
      </c>
      <c r="P15" s="39">
        <f t="shared" si="7"/>
        <v>2.1676930545454547</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93</v>
      </c>
      <c r="D16" s="32">
        <f t="shared" si="1"/>
        <v>0</v>
      </c>
      <c r="E16" s="3">
        <f>COUNTIF(Vertices[Degree],"&gt;= "&amp;D16)-COUNTIF(Vertices[Degree],"&gt;="&amp;D17)</f>
        <v>0</v>
      </c>
      <c r="F16" s="37">
        <f t="shared" si="2"/>
        <v>4.836363636363638</v>
      </c>
      <c r="G16" s="38">
        <f>COUNTIF(Vertices[In-Degree],"&gt;= "&amp;F16)-COUNTIF(Vertices[In-Degree],"&gt;="&amp;F17)</f>
        <v>0</v>
      </c>
      <c r="H16" s="37">
        <f t="shared" si="3"/>
        <v>1.0181818181818183</v>
      </c>
      <c r="I16" s="38">
        <f>COUNTIF(Vertices[Out-Degree],"&gt;= "&amp;H16)-COUNTIF(Vertices[Out-Degree],"&gt;="&amp;H17)</f>
        <v>0</v>
      </c>
      <c r="J16" s="37">
        <f t="shared" si="4"/>
        <v>143.05454545454546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0.04281072727272727</v>
      </c>
      <c r="O16" s="38">
        <f>COUNTIF(Vertices[Eigenvector Centrality],"&gt;= "&amp;N16)-COUNTIF(Vertices[Eigenvector Centrality],"&gt;="&amp;N17)</f>
        <v>6</v>
      </c>
      <c r="P16" s="37">
        <f t="shared" si="7"/>
        <v>2.299948981818182</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5.181818181818183</v>
      </c>
      <c r="G17" s="40">
        <f>COUNTIF(Vertices[In-Degree],"&gt;= "&amp;F17)-COUNTIF(Vertices[In-Degree],"&gt;="&amp;F18)</f>
        <v>0</v>
      </c>
      <c r="H17" s="39">
        <f t="shared" si="3"/>
        <v>1.090909090909091</v>
      </c>
      <c r="I17" s="40">
        <f>COUNTIF(Vertices[Out-Degree],"&gt;= "&amp;H17)-COUNTIF(Vertices[Out-Degree],"&gt;="&amp;H18)</f>
        <v>0</v>
      </c>
      <c r="J17" s="39">
        <f t="shared" si="4"/>
        <v>153.27272727272728</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0.04586863636363636</v>
      </c>
      <c r="O17" s="40">
        <f>COUNTIF(Vertices[Eigenvector Centrality],"&gt;= "&amp;N17)-COUNTIF(Vertices[Eigenvector Centrality],"&gt;="&amp;N18)</f>
        <v>1</v>
      </c>
      <c r="P17" s="39">
        <f t="shared" si="7"/>
        <v>2.4322049090909093</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5.527272727272729</v>
      </c>
      <c r="G18" s="38">
        <f>COUNTIF(Vertices[In-Degree],"&gt;= "&amp;F18)-COUNTIF(Vertices[In-Degree],"&gt;="&amp;F19)</f>
        <v>0</v>
      </c>
      <c r="H18" s="37">
        <f t="shared" si="3"/>
        <v>1.1636363636363638</v>
      </c>
      <c r="I18" s="38">
        <f>COUNTIF(Vertices[Out-Degree],"&gt;= "&amp;H18)-COUNTIF(Vertices[Out-Degree],"&gt;="&amp;H19)</f>
        <v>0</v>
      </c>
      <c r="J18" s="37">
        <f t="shared" si="4"/>
        <v>163.4909090909091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0.04892654545454545</v>
      </c>
      <c r="O18" s="38">
        <f>COUNTIF(Vertices[Eigenvector Centrality],"&gt;= "&amp;N18)-COUNTIF(Vertices[Eigenvector Centrality],"&gt;="&amp;N19)</f>
        <v>0</v>
      </c>
      <c r="P18" s="37">
        <f t="shared" si="7"/>
        <v>2.5644608363636365</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5.872727272727275</v>
      </c>
      <c r="G19" s="40">
        <f>COUNTIF(Vertices[In-Degree],"&gt;= "&amp;F19)-COUNTIF(Vertices[In-Degree],"&gt;="&amp;F20)</f>
        <v>0</v>
      </c>
      <c r="H19" s="39">
        <f t="shared" si="3"/>
        <v>1.2363636363636366</v>
      </c>
      <c r="I19" s="40">
        <f>COUNTIF(Vertices[Out-Degree],"&gt;= "&amp;H19)-COUNTIF(Vertices[Out-Degree],"&gt;="&amp;H20)</f>
        <v>0</v>
      </c>
      <c r="J19" s="39">
        <f t="shared" si="4"/>
        <v>173.70909090909092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0.05198445454545454</v>
      </c>
      <c r="O19" s="40">
        <f>COUNTIF(Vertices[Eigenvector Centrality],"&gt;= "&amp;N19)-COUNTIF(Vertices[Eigenvector Centrality],"&gt;="&amp;N20)</f>
        <v>1</v>
      </c>
      <c r="P19" s="39">
        <f t="shared" si="7"/>
        <v>2.696716763636364</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6.2181818181818205</v>
      </c>
      <c r="G20" s="38">
        <f>COUNTIF(Vertices[In-Degree],"&gt;= "&amp;F20)-COUNTIF(Vertices[In-Degree],"&gt;="&amp;F21)</f>
        <v>0</v>
      </c>
      <c r="H20" s="37">
        <f t="shared" si="3"/>
        <v>1.3090909090909093</v>
      </c>
      <c r="I20" s="38">
        <f>COUNTIF(Vertices[Out-Degree],"&gt;= "&amp;H20)-COUNTIF(Vertices[Out-Degree],"&gt;="&amp;H21)</f>
        <v>0</v>
      </c>
      <c r="J20" s="37">
        <f t="shared" si="4"/>
        <v>183.92727272727274</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0.05504236363636363</v>
      </c>
      <c r="O20" s="38">
        <f>COUNTIF(Vertices[Eigenvector Centrality],"&gt;= "&amp;N20)-COUNTIF(Vertices[Eigenvector Centrality],"&gt;="&amp;N21)</f>
        <v>0</v>
      </c>
      <c r="P20" s="37">
        <f t="shared" si="7"/>
        <v>2.828972690909091</v>
      </c>
      <c r="Q20" s="38">
        <f>COUNTIF(Vertices[PageRank],"&gt;= "&amp;P20)-COUNTIF(Vertices[PageRank],"&gt;="&amp;P21)</f>
        <v>1</v>
      </c>
      <c r="R20" s="37">
        <f t="shared" si="8"/>
        <v>0.16363636363636366</v>
      </c>
      <c r="S20" s="43">
        <f>COUNTIF(Vertices[Clustering Coefficient],"&gt;= "&amp;R20)-COUNTIF(Vertices[Clustering Coefficient],"&gt;="&amp;R21)</f>
        <v>1</v>
      </c>
      <c r="T20" s="37" t="e">
        <f ca="1" t="shared" si="9"/>
        <v>#REF!</v>
      </c>
      <c r="U20" s="38" t="e">
        <f ca="1" t="shared" si="0"/>
        <v>#REF!</v>
      </c>
    </row>
    <row r="21" spans="1:21" ht="15">
      <c r="A21" s="34" t="s">
        <v>152</v>
      </c>
      <c r="B21" s="34">
        <v>13</v>
      </c>
      <c r="D21" s="32">
        <f t="shared" si="1"/>
        <v>0</v>
      </c>
      <c r="E21" s="3">
        <f>COUNTIF(Vertices[Degree],"&gt;= "&amp;D21)-COUNTIF(Vertices[Degree],"&gt;="&amp;D22)</f>
        <v>0</v>
      </c>
      <c r="F21" s="39">
        <f t="shared" si="2"/>
        <v>6.563636363636366</v>
      </c>
      <c r="G21" s="40">
        <f>COUNTIF(Vertices[In-Degree],"&gt;= "&amp;F21)-COUNTIF(Vertices[In-Degree],"&gt;="&amp;F22)</f>
        <v>0</v>
      </c>
      <c r="H21" s="39">
        <f t="shared" si="3"/>
        <v>1.381818181818182</v>
      </c>
      <c r="I21" s="40">
        <f>COUNTIF(Vertices[Out-Degree],"&gt;= "&amp;H21)-COUNTIF(Vertices[Out-Degree],"&gt;="&amp;H22)</f>
        <v>0</v>
      </c>
      <c r="J21" s="39">
        <f t="shared" si="4"/>
        <v>194.14545454545456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0.05810027272727272</v>
      </c>
      <c r="O21" s="40">
        <f>COUNTIF(Vertices[Eigenvector Centrality],"&gt;= "&amp;N21)-COUNTIF(Vertices[Eigenvector Centrality],"&gt;="&amp;N22)</f>
        <v>0</v>
      </c>
      <c r="P21" s="39">
        <f t="shared" si="7"/>
        <v>2.9612286181818184</v>
      </c>
      <c r="Q21" s="40">
        <f>COUNTIF(Vertices[PageRank],"&gt;= "&amp;P21)-COUNTIF(Vertices[PageRank],"&gt;="&amp;P22)</f>
        <v>1</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7</v>
      </c>
      <c r="D22" s="32">
        <f t="shared" si="1"/>
        <v>0</v>
      </c>
      <c r="E22" s="3">
        <f>COUNTIF(Vertices[Degree],"&gt;= "&amp;D22)-COUNTIF(Vertices[Degree],"&gt;="&amp;D23)</f>
        <v>0</v>
      </c>
      <c r="F22" s="37">
        <f t="shared" si="2"/>
        <v>6.909090909090912</v>
      </c>
      <c r="G22" s="38">
        <f>COUNTIF(Vertices[In-Degree],"&gt;= "&amp;F22)-COUNTIF(Vertices[In-Degree],"&gt;="&amp;F23)</f>
        <v>1</v>
      </c>
      <c r="H22" s="37">
        <f t="shared" si="3"/>
        <v>1.4545454545454548</v>
      </c>
      <c r="I22" s="38">
        <f>COUNTIF(Vertices[Out-Degree],"&gt;= "&amp;H22)-COUNTIF(Vertices[Out-Degree],"&gt;="&amp;H23)</f>
        <v>0</v>
      </c>
      <c r="J22" s="37">
        <f t="shared" si="4"/>
        <v>204.36363636363637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0.06115818181818181</v>
      </c>
      <c r="O22" s="38">
        <f>COUNTIF(Vertices[Eigenvector Centrality],"&gt;= "&amp;N22)-COUNTIF(Vertices[Eigenvector Centrality],"&gt;="&amp;N23)</f>
        <v>0</v>
      </c>
      <c r="P22" s="37">
        <f t="shared" si="7"/>
        <v>3.0934845454545457</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28</v>
      </c>
      <c r="D23" s="32">
        <f t="shared" si="1"/>
        <v>0</v>
      </c>
      <c r="E23" s="3">
        <f>COUNTIF(Vertices[Degree],"&gt;= "&amp;D23)-COUNTIF(Vertices[Degree],"&gt;="&amp;D24)</f>
        <v>0</v>
      </c>
      <c r="F23" s="39">
        <f t="shared" si="2"/>
        <v>7.2545454545454575</v>
      </c>
      <c r="G23" s="40">
        <f>COUNTIF(Vertices[In-Degree],"&gt;= "&amp;F23)-COUNTIF(Vertices[In-Degree],"&gt;="&amp;F24)</f>
        <v>0</v>
      </c>
      <c r="H23" s="39">
        <f t="shared" si="3"/>
        <v>1.5272727272727276</v>
      </c>
      <c r="I23" s="40">
        <f>COUNTIF(Vertices[Out-Degree],"&gt;= "&amp;H23)-COUNTIF(Vertices[Out-Degree],"&gt;="&amp;H24)</f>
        <v>0</v>
      </c>
      <c r="J23" s="39">
        <f t="shared" si="4"/>
        <v>214.5818181818182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0.0642160909090909</v>
      </c>
      <c r="O23" s="40">
        <f>COUNTIF(Vertices[Eigenvector Centrality],"&gt;= "&amp;N23)-COUNTIF(Vertices[Eigenvector Centrality],"&gt;="&amp;N24)</f>
        <v>0</v>
      </c>
      <c r="P23" s="39">
        <f t="shared" si="7"/>
        <v>3.225740472727273</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141</v>
      </c>
      <c r="D24" s="32">
        <f t="shared" si="1"/>
        <v>0</v>
      </c>
      <c r="E24" s="3">
        <f>COUNTIF(Vertices[Degree],"&gt;= "&amp;D24)-COUNTIF(Vertices[Degree],"&gt;="&amp;D25)</f>
        <v>0</v>
      </c>
      <c r="F24" s="37">
        <f t="shared" si="2"/>
        <v>7.600000000000003</v>
      </c>
      <c r="G24" s="38">
        <f>COUNTIF(Vertices[In-Degree],"&gt;= "&amp;F24)-COUNTIF(Vertices[In-Degree],"&gt;="&amp;F25)</f>
        <v>0</v>
      </c>
      <c r="H24" s="37">
        <f t="shared" si="3"/>
        <v>1.6000000000000003</v>
      </c>
      <c r="I24" s="38">
        <f>COUNTIF(Vertices[Out-Degree],"&gt;= "&amp;H24)-COUNTIF(Vertices[Out-Degree],"&gt;="&amp;H25)</f>
        <v>0</v>
      </c>
      <c r="J24" s="37">
        <f t="shared" si="4"/>
        <v>224.8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0.067274</v>
      </c>
      <c r="O24" s="38">
        <f>COUNTIF(Vertices[Eigenvector Centrality],"&gt;= "&amp;N24)-COUNTIF(Vertices[Eigenvector Centrality],"&gt;="&amp;N25)</f>
        <v>0</v>
      </c>
      <c r="P24" s="37">
        <f t="shared" si="7"/>
        <v>3.3579964</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7.945454545454549</v>
      </c>
      <c r="G25" s="40">
        <f>COUNTIF(Vertices[In-Degree],"&gt;= "&amp;F25)-COUNTIF(Vertices[In-Degree],"&gt;="&amp;F26)</f>
        <v>0</v>
      </c>
      <c r="H25" s="39">
        <f t="shared" si="3"/>
        <v>1.672727272727273</v>
      </c>
      <c r="I25" s="40">
        <f>COUNTIF(Vertices[Out-Degree],"&gt;= "&amp;H25)-COUNTIF(Vertices[Out-Degree],"&gt;="&amp;H26)</f>
        <v>0</v>
      </c>
      <c r="J25" s="39">
        <f t="shared" si="4"/>
        <v>235.01818181818183</v>
      </c>
      <c r="K25" s="40">
        <f>COUNTIF(Vertices[Betweenness Centrality],"&gt;= "&amp;J25)-COUNTIF(Vertices[Betweenness Centrality],"&gt;="&amp;J26)</f>
        <v>1</v>
      </c>
      <c r="L25" s="39">
        <f t="shared" si="5"/>
        <v>0.41818181818181827</v>
      </c>
      <c r="M25" s="40">
        <f>COUNTIF(Vertices[Closeness Centrality],"&gt;= "&amp;L25)-COUNTIF(Vertices[Closeness Centrality],"&gt;="&amp;L26)</f>
        <v>0</v>
      </c>
      <c r="N25" s="39">
        <f t="shared" si="6"/>
        <v>0.0703319090909091</v>
      </c>
      <c r="O25" s="40">
        <f>COUNTIF(Vertices[Eigenvector Centrality],"&gt;= "&amp;N25)-COUNTIF(Vertices[Eigenvector Centrality],"&gt;="&amp;N26)</f>
        <v>0</v>
      </c>
      <c r="P25" s="39">
        <f t="shared" si="7"/>
        <v>3.4902523272727275</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8.290909090909095</v>
      </c>
      <c r="G26" s="38">
        <f>COUNTIF(Vertices[In-Degree],"&gt;= "&amp;F26)-COUNTIF(Vertices[In-Degree],"&gt;="&amp;F28)</f>
        <v>0</v>
      </c>
      <c r="H26" s="37">
        <f t="shared" si="3"/>
        <v>1.7454545454545458</v>
      </c>
      <c r="I26" s="38">
        <f>COUNTIF(Vertices[Out-Degree],"&gt;= "&amp;H26)-COUNTIF(Vertices[Out-Degree],"&gt;="&amp;H28)</f>
        <v>0</v>
      </c>
      <c r="J26" s="37">
        <f t="shared" si="4"/>
        <v>245.23636363636365</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0.0733898181818182</v>
      </c>
      <c r="O26" s="38">
        <f>COUNTIF(Vertices[Eigenvector Centrality],"&gt;= "&amp;N26)-COUNTIF(Vertices[Eigenvector Centrality],"&gt;="&amp;N28)</f>
        <v>0</v>
      </c>
      <c r="P26" s="37">
        <f t="shared" si="7"/>
        <v>3.6225082545454548</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2.300842</v>
      </c>
      <c r="D27" s="32"/>
      <c r="E27" s="3">
        <f>COUNTIF(Vertices[Degree],"&gt;= "&amp;D27)-COUNTIF(Vertices[Degree],"&gt;="&amp;D28)</f>
        <v>0</v>
      </c>
      <c r="F27" s="61"/>
      <c r="G27" s="62">
        <f>COUNTIF(Vertices[In-Degree],"&gt;= "&amp;F27)-COUNTIF(Vertices[In-Degree],"&gt;="&amp;F28)</f>
        <v>-2</v>
      </c>
      <c r="H27" s="61"/>
      <c r="I27" s="62">
        <f>COUNTIF(Vertices[Out-Degree],"&gt;= "&amp;H27)-COUNTIF(Vertices[Out-Degree],"&gt;="&amp;H28)</f>
        <v>-13</v>
      </c>
      <c r="J27" s="61"/>
      <c r="K27" s="62">
        <f>COUNTIF(Vertices[Betweenness Centrality],"&gt;= "&amp;J27)-COUNTIF(Vertices[Betweenness Centrality],"&gt;="&amp;J28)</f>
        <v>-1</v>
      </c>
      <c r="L27" s="61"/>
      <c r="M27" s="62">
        <f>COUNTIF(Vertices[Closeness Centrality],"&gt;= "&amp;L27)-COUNTIF(Vertices[Closeness Centrality],"&gt;="&amp;L28)</f>
        <v>-8</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-10</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8.63636363636364</v>
      </c>
      <c r="G28" s="40">
        <f>COUNTIF(Vertices[In-Degree],"&gt;= "&amp;F28)-COUNTIF(Vertices[In-Degree],"&gt;="&amp;F40)</f>
        <v>0</v>
      </c>
      <c r="H28" s="39">
        <f>H26+($H$57-$H$2)/BinDivisor</f>
        <v>1.8181818181818186</v>
      </c>
      <c r="I28" s="40">
        <f>COUNTIF(Vertices[Out-Degree],"&gt;= "&amp;H28)-COUNTIF(Vertices[Out-Degree],"&gt;="&amp;H40)</f>
        <v>0</v>
      </c>
      <c r="J28" s="39">
        <f>J26+($J$57-$J$2)/BinDivisor</f>
        <v>255.45454545454547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0.07644772727272729</v>
      </c>
      <c r="O28" s="40">
        <f>COUNTIF(Vertices[Eigenvector Centrality],"&gt;= "&amp;N28)-COUNTIF(Vertices[Eigenvector Centrality],"&gt;="&amp;N40)</f>
        <v>0</v>
      </c>
      <c r="P28" s="39">
        <f>P26+($P$57-$P$2)/BinDivisor</f>
        <v>3.754764181818182</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0.01913265306122449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2080</v>
      </c>
      <c r="B30" s="34">
        <v>0.182667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2081</v>
      </c>
      <c r="B32" s="34" t="s">
        <v>2091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2082</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2083</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2084</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2085</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-13</v>
      </c>
      <c r="J38" s="61"/>
      <c r="K38" s="62">
        <f>COUNTIF(Vertices[Betweenness Centrality],"&gt;= "&amp;J38)-COUNTIF(Vertices[Betweenness Centrality],"&gt;="&amp;J40)</f>
        <v>-1</v>
      </c>
      <c r="L38" s="61"/>
      <c r="M38" s="62">
        <f>COUNTIF(Vertices[Closeness Centrality],"&gt;= "&amp;L38)-COUNTIF(Vertices[Closeness Centrality],"&gt;="&amp;L40)</f>
        <v>-8</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-10</v>
      </c>
      <c r="T38" s="61"/>
      <c r="U38" s="62">
        <f ca="1">COUNTIF(Vertices[Clustering Coefficient],"&gt;= "&amp;T38)-COUNTIF(Vertices[Clustering Coefficient],"&gt;="&amp;T40)</f>
        <v>0</v>
      </c>
    </row>
    <row r="39" spans="1:21" ht="15">
      <c r="A39" s="34" t="s">
        <v>2078</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-13</v>
      </c>
      <c r="J39" s="61"/>
      <c r="K39" s="62">
        <f>COUNTIF(Vertices[Betweenness Centrality],"&gt;= "&amp;J39)-COUNTIF(Vertices[Betweenness Centrality],"&gt;="&amp;J40)</f>
        <v>-1</v>
      </c>
      <c r="L39" s="61"/>
      <c r="M39" s="62">
        <f>COUNTIF(Vertices[Closeness Centrality],"&gt;= "&amp;L39)-COUNTIF(Vertices[Closeness Centrality],"&gt;="&amp;L40)</f>
        <v>-8</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-10</v>
      </c>
      <c r="T39" s="61"/>
      <c r="U39" s="62">
        <f ca="1">COUNTIF(Vertices[Clustering Coefficient],"&gt;= "&amp;T39)-COUNTIF(Vertices[Clustering Coefficient],"&gt;="&amp;T40)</f>
        <v>0</v>
      </c>
    </row>
    <row r="40" spans="1:21" ht="15">
      <c r="A40" s="34" t="s">
        <v>2086</v>
      </c>
      <c r="B40" s="34" t="s">
        <v>85</v>
      </c>
      <c r="D40" s="32">
        <f>D28+($D$57-$D$2)/BinDivisor</f>
        <v>0</v>
      </c>
      <c r="E40" s="3">
        <f>COUNTIF(Vertices[Degree],"&gt;= "&amp;D40)-COUNTIF(Vertices[Degree],"&gt;="&amp;D41)</f>
        <v>0</v>
      </c>
      <c r="F40" s="37">
        <f>F28+($F$57-$F$2)/BinDivisor</f>
        <v>8.981818181818186</v>
      </c>
      <c r="G40" s="38">
        <f>COUNTIF(Vertices[In-Degree],"&gt;= "&amp;F40)-COUNTIF(Vertices[In-Degree],"&gt;="&amp;F41)</f>
        <v>1</v>
      </c>
      <c r="H40" s="37">
        <f>H28+($H$57-$H$2)/BinDivisor</f>
        <v>1.8909090909090913</v>
      </c>
      <c r="I40" s="38">
        <f>COUNTIF(Vertices[Out-Degree],"&gt;= "&amp;H40)-COUNTIF(Vertices[Out-Degree],"&gt;="&amp;H41)</f>
        <v>0</v>
      </c>
      <c r="J40" s="37">
        <f>J28+($J$57-$J$2)/BinDivisor</f>
        <v>265.6727272727273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0.07950563636363639</v>
      </c>
      <c r="O40" s="38">
        <f>COUNTIF(Vertices[Eigenvector Centrality],"&gt;= "&amp;N40)-COUNTIF(Vertices[Eigenvector Centrality],"&gt;="&amp;N41)</f>
        <v>0</v>
      </c>
      <c r="P40" s="37">
        <f>P28+($P$57-$P$2)/BinDivisor</f>
        <v>3.8870201090909093</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s="34" t="s">
        <v>2087</v>
      </c>
      <c r="B41" s="34" t="s">
        <v>85</v>
      </c>
      <c r="D41" s="32">
        <f aca="true" t="shared" si="10" ref="D41:D56">D40+($D$57-$D$2)/BinDivisor</f>
        <v>0</v>
      </c>
      <c r="E41" s="3">
        <f>COUNTIF(Vertices[Degree],"&gt;= "&amp;D41)-COUNTIF(Vertices[Degree],"&gt;="&amp;D42)</f>
        <v>0</v>
      </c>
      <c r="F41" s="39">
        <f aca="true" t="shared" si="11" ref="F41:F56">F40+($F$57-$F$2)/BinDivisor</f>
        <v>9.327272727272732</v>
      </c>
      <c r="G41" s="40">
        <f>COUNTIF(Vertices[In-Degree],"&gt;= "&amp;F41)-COUNTIF(Vertices[In-Degree],"&gt;="&amp;F42)</f>
        <v>0</v>
      </c>
      <c r="H41" s="39">
        <f aca="true" t="shared" si="12" ref="H41:H56">H40+($H$57-$H$2)/BinDivisor</f>
        <v>1.963636363636364</v>
      </c>
      <c r="I41" s="40">
        <f>COUNTIF(Vertices[Out-Degree],"&gt;= "&amp;H41)-COUNTIF(Vertices[Out-Degree],"&gt;="&amp;H42)</f>
        <v>8</v>
      </c>
      <c r="J41" s="39">
        <f aca="true" t="shared" si="13" ref="J41:J56">J40+($J$57-$J$2)/BinDivisor</f>
        <v>275.8909090909091</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6</v>
      </c>
      <c r="N41" s="39">
        <f aca="true" t="shared" si="15" ref="N41:N56">N40+($N$57-$N$2)/BinDivisor</f>
        <v>0.08256354545454549</v>
      </c>
      <c r="O41" s="40">
        <f>COUNTIF(Vertices[Eigenvector Centrality],"&gt;= "&amp;N41)-COUNTIF(Vertices[Eigenvector Centrality],"&gt;="&amp;N42)</f>
        <v>0</v>
      </c>
      <c r="P41" s="39">
        <f aca="true" t="shared" si="16" ref="P41:P56">P40+($P$57-$P$2)/BinDivisor</f>
        <v>4.019276036363637</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4" t="s">
        <v>2088</v>
      </c>
      <c r="B42" s="34" t="s">
        <v>85</v>
      </c>
      <c r="D42" s="32">
        <f t="shared" si="10"/>
        <v>0</v>
      </c>
      <c r="E42" s="3">
        <f>COUNTIF(Vertices[Degree],"&gt;= "&amp;D42)-COUNTIF(Vertices[Degree],"&gt;="&amp;D43)</f>
        <v>0</v>
      </c>
      <c r="F42" s="37">
        <f t="shared" si="11"/>
        <v>9.672727272727277</v>
      </c>
      <c r="G42" s="38">
        <f>COUNTIF(Vertices[In-Degree],"&gt;= "&amp;F42)-COUNTIF(Vertices[In-Degree],"&gt;="&amp;F43)</f>
        <v>0</v>
      </c>
      <c r="H42" s="37">
        <f t="shared" si="12"/>
        <v>2.0363636363636366</v>
      </c>
      <c r="I42" s="38">
        <f>COUNTIF(Vertices[Out-Degree],"&gt;= "&amp;H42)-COUNTIF(Vertices[Out-Degree],"&gt;="&amp;H43)</f>
        <v>0</v>
      </c>
      <c r="J42" s="37">
        <f t="shared" si="13"/>
        <v>286.1090909090909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0.08562145454545458</v>
      </c>
      <c r="O42" s="38">
        <f>COUNTIF(Vertices[Eigenvector Centrality],"&gt;= "&amp;N42)-COUNTIF(Vertices[Eigenvector Centrality],"&gt;="&amp;N43)</f>
        <v>0</v>
      </c>
      <c r="P42" s="37">
        <f t="shared" si="16"/>
        <v>4.151531963636364</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4" t="s">
        <v>2089</v>
      </c>
      <c r="B43" s="34" t="s">
        <v>85</v>
      </c>
      <c r="D43" s="32">
        <f t="shared" si="10"/>
        <v>0</v>
      </c>
      <c r="E43" s="3">
        <f>COUNTIF(Vertices[Degree],"&gt;= "&amp;D43)-COUNTIF(Vertices[Degree],"&gt;="&amp;D44)</f>
        <v>0</v>
      </c>
      <c r="F43" s="39">
        <f t="shared" si="11"/>
        <v>10.018181818181823</v>
      </c>
      <c r="G43" s="40">
        <f>COUNTIF(Vertices[In-Degree],"&gt;= "&amp;F43)-COUNTIF(Vertices[In-Degree],"&gt;="&amp;F44)</f>
        <v>0</v>
      </c>
      <c r="H43" s="39">
        <f t="shared" si="12"/>
        <v>2.1090909090909093</v>
      </c>
      <c r="I43" s="40">
        <f>COUNTIF(Vertices[Out-Degree],"&gt;= "&amp;H43)-COUNTIF(Vertices[Out-Degree],"&gt;="&amp;H44)</f>
        <v>0</v>
      </c>
      <c r="J43" s="39">
        <f t="shared" si="13"/>
        <v>296.32727272727277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0.08867936363636368</v>
      </c>
      <c r="O43" s="40">
        <f>COUNTIF(Vertices[Eigenvector Centrality],"&gt;= "&amp;N43)-COUNTIF(Vertices[Eigenvector Centrality],"&gt;="&amp;N44)</f>
        <v>0</v>
      </c>
      <c r="P43" s="39">
        <f t="shared" si="16"/>
        <v>4.283787890909091</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4" t="s">
        <v>2090</v>
      </c>
      <c r="B44" s="34" t="s">
        <v>85</v>
      </c>
      <c r="D44" s="32">
        <f t="shared" si="10"/>
        <v>0</v>
      </c>
      <c r="E44" s="3">
        <f>COUNTIF(Vertices[Degree],"&gt;= "&amp;D44)-COUNTIF(Vertices[Degree],"&gt;="&amp;D45)</f>
        <v>0</v>
      </c>
      <c r="F44" s="37">
        <f t="shared" si="11"/>
        <v>10.363636363636369</v>
      </c>
      <c r="G44" s="38">
        <f>COUNTIF(Vertices[In-Degree],"&gt;= "&amp;F44)-COUNTIF(Vertices[In-Degree],"&gt;="&amp;F45)</f>
        <v>0</v>
      </c>
      <c r="H44" s="37">
        <f t="shared" si="12"/>
        <v>2.181818181818182</v>
      </c>
      <c r="I44" s="38">
        <f>COUNTIF(Vertices[Out-Degree],"&gt;= "&amp;H44)-COUNTIF(Vertices[Out-Degree],"&gt;="&amp;H45)</f>
        <v>0</v>
      </c>
      <c r="J44" s="37">
        <f t="shared" si="13"/>
        <v>306.5454545454546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0.09173727272727278</v>
      </c>
      <c r="O44" s="38">
        <f>COUNTIF(Vertices[Eigenvector Centrality],"&gt;= "&amp;N44)-COUNTIF(Vertices[Eigenvector Centrality],"&gt;="&amp;N45)</f>
        <v>1</v>
      </c>
      <c r="P44" s="37">
        <f t="shared" si="16"/>
        <v>4.416043818181818</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10.709090909090914</v>
      </c>
      <c r="G45" s="40">
        <f>COUNTIF(Vertices[In-Degree],"&gt;= "&amp;F45)-COUNTIF(Vertices[In-Degree],"&gt;="&amp;F46)</f>
        <v>0</v>
      </c>
      <c r="H45" s="39">
        <f t="shared" si="12"/>
        <v>2.254545454545455</v>
      </c>
      <c r="I45" s="40">
        <f>COUNTIF(Vertices[Out-Degree],"&gt;= "&amp;H45)-COUNTIF(Vertices[Out-Degree],"&gt;="&amp;H46)</f>
        <v>0</v>
      </c>
      <c r="J45" s="39">
        <f t="shared" si="13"/>
        <v>316.76363636363646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0.09479518181818188</v>
      </c>
      <c r="O45" s="40">
        <f>COUNTIF(Vertices[Eigenvector Centrality],"&gt;= "&amp;N45)-COUNTIF(Vertices[Eigenvector Centrality],"&gt;="&amp;N46)</f>
        <v>0</v>
      </c>
      <c r="P45" s="39">
        <f t="shared" si="16"/>
        <v>4.548299745454544</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11.05454545454546</v>
      </c>
      <c r="G46" s="38">
        <f>COUNTIF(Vertices[In-Degree],"&gt;= "&amp;F46)-COUNTIF(Vertices[In-Degree],"&gt;="&amp;F47)</f>
        <v>0</v>
      </c>
      <c r="H46" s="37">
        <f t="shared" si="12"/>
        <v>2.3272727272727276</v>
      </c>
      <c r="I46" s="38">
        <f>COUNTIF(Vertices[Out-Degree],"&gt;= "&amp;H46)-COUNTIF(Vertices[Out-Degree],"&gt;="&amp;H47)</f>
        <v>0</v>
      </c>
      <c r="J46" s="37">
        <f t="shared" si="13"/>
        <v>326.9818181818183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0.09785309090909097</v>
      </c>
      <c r="O46" s="38">
        <f>COUNTIF(Vertices[Eigenvector Centrality],"&gt;= "&amp;N46)-COUNTIF(Vertices[Eigenvector Centrality],"&gt;="&amp;N47)</f>
        <v>0</v>
      </c>
      <c r="P46" s="37">
        <f t="shared" si="16"/>
        <v>4.680555672727271</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11.400000000000006</v>
      </c>
      <c r="G47" s="40">
        <f>COUNTIF(Vertices[In-Degree],"&gt;= "&amp;F47)-COUNTIF(Vertices[In-Degree],"&gt;="&amp;F48)</f>
        <v>0</v>
      </c>
      <c r="H47" s="39">
        <f t="shared" si="12"/>
        <v>2.4000000000000004</v>
      </c>
      <c r="I47" s="40">
        <f>COUNTIF(Vertices[Out-Degree],"&gt;= "&amp;H47)-COUNTIF(Vertices[Out-Degree],"&gt;="&amp;H48)</f>
        <v>0</v>
      </c>
      <c r="J47" s="39">
        <f t="shared" si="13"/>
        <v>337.20000000000016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0.10091100000000007</v>
      </c>
      <c r="O47" s="40">
        <f>COUNTIF(Vertices[Eigenvector Centrality],"&gt;= "&amp;N47)-COUNTIF(Vertices[Eigenvector Centrality],"&gt;="&amp;N48)</f>
        <v>0</v>
      </c>
      <c r="P47" s="39">
        <f t="shared" si="16"/>
        <v>4.812811599999998</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11.745454545454551</v>
      </c>
      <c r="G48" s="38">
        <f>COUNTIF(Vertices[In-Degree],"&gt;= "&amp;F48)-COUNTIF(Vertices[In-Degree],"&gt;="&amp;F49)</f>
        <v>0</v>
      </c>
      <c r="H48" s="37">
        <f t="shared" si="12"/>
        <v>2.472727272727273</v>
      </c>
      <c r="I48" s="38">
        <f>COUNTIF(Vertices[Out-Degree],"&gt;= "&amp;H48)-COUNTIF(Vertices[Out-Degree],"&gt;="&amp;H49)</f>
        <v>0</v>
      </c>
      <c r="J48" s="37">
        <f t="shared" si="13"/>
        <v>347.418181818182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0.10396890909090917</v>
      </c>
      <c r="O48" s="38">
        <f>COUNTIF(Vertices[Eigenvector Centrality],"&gt;= "&amp;N48)-COUNTIF(Vertices[Eigenvector Centrality],"&gt;="&amp;N49)</f>
        <v>0</v>
      </c>
      <c r="P48" s="37">
        <f t="shared" si="16"/>
        <v>4.945067527272725</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12.090909090909097</v>
      </c>
      <c r="G49" s="40">
        <f>COUNTIF(Vertices[In-Degree],"&gt;= "&amp;F49)-COUNTIF(Vertices[In-Degree],"&gt;="&amp;F50)</f>
        <v>0</v>
      </c>
      <c r="H49" s="39">
        <f t="shared" si="12"/>
        <v>2.545454545454546</v>
      </c>
      <c r="I49" s="40">
        <f>COUNTIF(Vertices[Out-Degree],"&gt;= "&amp;H49)-COUNTIF(Vertices[Out-Degree],"&gt;="&amp;H50)</f>
        <v>0</v>
      </c>
      <c r="J49" s="39">
        <f t="shared" si="13"/>
        <v>357.63636363636385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0.10702681818181826</v>
      </c>
      <c r="O49" s="40">
        <f>COUNTIF(Vertices[Eigenvector Centrality],"&gt;= "&amp;N49)-COUNTIF(Vertices[Eigenvector Centrality],"&gt;="&amp;N50)</f>
        <v>0</v>
      </c>
      <c r="P49" s="39">
        <f t="shared" si="16"/>
        <v>5.077323454545452</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12.436363636363643</v>
      </c>
      <c r="G50" s="38">
        <f>COUNTIF(Vertices[In-Degree],"&gt;= "&amp;F50)-COUNTIF(Vertices[In-Degree],"&gt;="&amp;F51)</f>
        <v>0</v>
      </c>
      <c r="H50" s="37">
        <f t="shared" si="12"/>
        <v>2.6181818181818186</v>
      </c>
      <c r="I50" s="38">
        <f>COUNTIF(Vertices[Out-Degree],"&gt;= "&amp;H50)-COUNTIF(Vertices[Out-Degree],"&gt;="&amp;H51)</f>
        <v>0</v>
      </c>
      <c r="J50" s="37">
        <f t="shared" si="13"/>
        <v>367.8545454545457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0.11008472727272736</v>
      </c>
      <c r="O50" s="38">
        <f>COUNTIF(Vertices[Eigenvector Centrality],"&gt;= "&amp;N50)-COUNTIF(Vertices[Eigenvector Centrality],"&gt;="&amp;N51)</f>
        <v>0</v>
      </c>
      <c r="P50" s="37">
        <f t="shared" si="16"/>
        <v>5.209579381818179</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12.781818181818188</v>
      </c>
      <c r="G51" s="40">
        <f>COUNTIF(Vertices[In-Degree],"&gt;= "&amp;F51)-COUNTIF(Vertices[In-Degree],"&gt;="&amp;F52)</f>
        <v>0</v>
      </c>
      <c r="H51" s="39">
        <f t="shared" si="12"/>
        <v>2.6909090909090914</v>
      </c>
      <c r="I51" s="40">
        <f>COUNTIF(Vertices[Out-Degree],"&gt;= "&amp;H51)-COUNTIF(Vertices[Out-Degree],"&gt;="&amp;H52)</f>
        <v>0</v>
      </c>
      <c r="J51" s="39">
        <f t="shared" si="13"/>
        <v>378.07272727272755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0.11314263636363646</v>
      </c>
      <c r="O51" s="40">
        <f>COUNTIF(Vertices[Eigenvector Centrality],"&gt;= "&amp;N51)-COUNTIF(Vertices[Eigenvector Centrality],"&gt;="&amp;N52)</f>
        <v>0</v>
      </c>
      <c r="P51" s="39">
        <f t="shared" si="16"/>
        <v>5.341835309090905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13.127272727272734</v>
      </c>
      <c r="G52" s="38">
        <f>COUNTIF(Vertices[In-Degree],"&gt;= "&amp;F52)-COUNTIF(Vertices[In-Degree],"&gt;="&amp;F53)</f>
        <v>0</v>
      </c>
      <c r="H52" s="37">
        <f t="shared" si="12"/>
        <v>2.763636363636364</v>
      </c>
      <c r="I52" s="38">
        <f>COUNTIF(Vertices[Out-Degree],"&gt;= "&amp;H52)-COUNTIF(Vertices[Out-Degree],"&gt;="&amp;H53)</f>
        <v>0</v>
      </c>
      <c r="J52" s="37">
        <f t="shared" si="13"/>
        <v>388.2909090909094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0.11620054545454556</v>
      </c>
      <c r="O52" s="38">
        <f>COUNTIF(Vertices[Eigenvector Centrality],"&gt;= "&amp;N52)-COUNTIF(Vertices[Eigenvector Centrality],"&gt;="&amp;N53)</f>
        <v>0</v>
      </c>
      <c r="P52" s="37">
        <f t="shared" si="16"/>
        <v>5.474091236363632</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13.47272727272728</v>
      </c>
      <c r="G53" s="40">
        <f>COUNTIF(Vertices[In-Degree],"&gt;= "&amp;F53)-COUNTIF(Vertices[In-Degree],"&gt;="&amp;F54)</f>
        <v>0</v>
      </c>
      <c r="H53" s="39">
        <f t="shared" si="12"/>
        <v>2.836363636363637</v>
      </c>
      <c r="I53" s="40">
        <f>COUNTIF(Vertices[Out-Degree],"&gt;= "&amp;H53)-COUNTIF(Vertices[Out-Degree],"&gt;="&amp;H54)</f>
        <v>0</v>
      </c>
      <c r="J53" s="39">
        <f t="shared" si="13"/>
        <v>398.50909090909124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0.11925845454545465</v>
      </c>
      <c r="O53" s="40">
        <f>COUNTIF(Vertices[Eigenvector Centrality],"&gt;= "&amp;N53)-COUNTIF(Vertices[Eigenvector Centrality],"&gt;="&amp;N54)</f>
        <v>0</v>
      </c>
      <c r="P53" s="39">
        <f t="shared" si="16"/>
        <v>5.606347163636359</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13.818181818181825</v>
      </c>
      <c r="G54" s="38">
        <f>COUNTIF(Vertices[In-Degree],"&gt;= "&amp;F54)-COUNTIF(Vertices[In-Degree],"&gt;="&amp;F55)</f>
        <v>0</v>
      </c>
      <c r="H54" s="37">
        <f t="shared" si="12"/>
        <v>2.9090909090909096</v>
      </c>
      <c r="I54" s="38">
        <f>COUNTIF(Vertices[Out-Degree],"&gt;= "&amp;H54)-COUNTIF(Vertices[Out-Degree],"&gt;="&amp;H55)</f>
        <v>0</v>
      </c>
      <c r="J54" s="37">
        <f t="shared" si="13"/>
        <v>408.7272727272731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0.12231636363636375</v>
      </c>
      <c r="O54" s="38">
        <f>COUNTIF(Vertices[Eigenvector Centrality],"&gt;= "&amp;N54)-COUNTIF(Vertices[Eigenvector Centrality],"&gt;="&amp;N55)</f>
        <v>0</v>
      </c>
      <c r="P54" s="37">
        <f t="shared" si="16"/>
        <v>5.738603090909086</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14.163636363636371</v>
      </c>
      <c r="G55" s="40">
        <f>COUNTIF(Vertices[In-Degree],"&gt;= "&amp;F55)-COUNTIF(Vertices[In-Degree],"&gt;="&amp;F56)</f>
        <v>0</v>
      </c>
      <c r="H55" s="39">
        <f t="shared" si="12"/>
        <v>2.9818181818181824</v>
      </c>
      <c r="I55" s="40">
        <f>COUNTIF(Vertices[Out-Degree],"&gt;= "&amp;H55)-COUNTIF(Vertices[Out-Degree],"&gt;="&amp;H56)</f>
        <v>4</v>
      </c>
      <c r="J55" s="39">
        <f t="shared" si="13"/>
        <v>418.94545454545494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0.12537427272727283</v>
      </c>
      <c r="O55" s="40">
        <f>COUNTIF(Vertices[Eigenvector Centrality],"&gt;= "&amp;N55)-COUNTIF(Vertices[Eigenvector Centrality],"&gt;="&amp;N56)</f>
        <v>0</v>
      </c>
      <c r="P55" s="39">
        <f t="shared" si="16"/>
        <v>5.870859018181813</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14.509090909090917</v>
      </c>
      <c r="G56" s="38">
        <f>COUNTIF(Vertices[In-Degree],"&gt;= "&amp;F56)-COUNTIF(Vertices[In-Degree],"&gt;="&amp;F57)</f>
        <v>0</v>
      </c>
      <c r="H56" s="37">
        <f t="shared" si="12"/>
        <v>3.054545454545455</v>
      </c>
      <c r="I56" s="38">
        <f>COUNTIF(Vertices[Out-Degree],"&gt;= "&amp;H56)-COUNTIF(Vertices[Out-Degree],"&gt;="&amp;H57)</f>
        <v>0</v>
      </c>
      <c r="J56" s="37">
        <f t="shared" si="13"/>
        <v>429.1636363636368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0.12843218181818192</v>
      </c>
      <c r="O56" s="38">
        <f>COUNTIF(Vertices[Eigenvector Centrality],"&gt;= "&amp;N56)-COUNTIF(Vertices[Eigenvector Centrality],"&gt;="&amp;N57)</f>
        <v>0</v>
      </c>
      <c r="P56" s="37">
        <f t="shared" si="16"/>
        <v>6.00311494545454</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19</v>
      </c>
      <c r="G57" s="42">
        <f>COUNTIF(Vertices[In-Degree],"&gt;= "&amp;F57)-COUNTIF(Vertices[In-Degree],"&gt;="&amp;F58)</f>
        <v>1</v>
      </c>
      <c r="H57" s="41">
        <f>MAX(Vertices[Out-Degree])</f>
        <v>4</v>
      </c>
      <c r="I57" s="42">
        <f>COUNTIF(Vertices[Out-Degree],"&gt;= "&amp;H57)-COUNTIF(Vertices[Out-Degree],"&gt;="&amp;H58)</f>
        <v>1</v>
      </c>
      <c r="J57" s="41">
        <f>MAX(Vertices[Betweenness Centrality])</f>
        <v>562</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0.168185</v>
      </c>
      <c r="O57" s="42">
        <f>COUNTIF(Vertices[Eigenvector Centrality],"&gt;= "&amp;N57)-COUNTIF(Vertices[Eigenvector Centrality],"&gt;="&amp;N58)</f>
        <v>1</v>
      </c>
      <c r="P57" s="41">
        <f>MAX(Vertices[PageRank])</f>
        <v>7.722442</v>
      </c>
      <c r="Q57" s="42">
        <f>COUNTIF(Vertices[PageRank],"&gt;= "&amp;P57)-COUNTIF(Vertices[PageRank],"&gt;="&amp;P58)</f>
        <v>1</v>
      </c>
      <c r="R57" s="41">
        <f>MAX(Vertices[Clustering Coefficient])</f>
        <v>0.5</v>
      </c>
      <c r="S57" s="45">
        <f>COUNTIF(Vertices[Clustering Coefficient],"&gt;= "&amp;R57)-COUNTIF(Vertices[Clustering Coefficient],"&gt;="&amp;R58)</f>
        <v>10</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19</v>
      </c>
    </row>
    <row r="75" spans="1:2" ht="15">
      <c r="A75" s="33" t="s">
        <v>90</v>
      </c>
      <c r="B75" s="47">
        <f>_xlfn.IFERROR(AVERAGE(Vertices[In-Degree]),NoMetricMessage)</f>
        <v>1.2040816326530612</v>
      </c>
    </row>
    <row r="76" spans="1:2" ht="15">
      <c r="A76" s="33" t="s">
        <v>91</v>
      </c>
      <c r="B76" s="47">
        <f>_xlfn.IFERROR(MEDIAN(Vertices[In-Degree]),NoMetricMessage)</f>
        <v>0</v>
      </c>
    </row>
    <row r="87" spans="1:2" ht="15">
      <c r="A87" s="33" t="s">
        <v>94</v>
      </c>
      <c r="B87" s="46">
        <f>IF(COUNT(Vertices[Out-Degree])&gt;0,H2,NoMetricMessage)</f>
        <v>0</v>
      </c>
    </row>
    <row r="88" spans="1:2" ht="15">
      <c r="A88" s="33" t="s">
        <v>95</v>
      </c>
      <c r="B88" s="46">
        <f>IF(COUNT(Vertices[Out-Degree])&gt;0,H57,NoMetricMessage)</f>
        <v>4</v>
      </c>
    </row>
    <row r="89" spans="1:2" ht="15">
      <c r="A89" s="33" t="s">
        <v>96</v>
      </c>
      <c r="B89" s="47">
        <f>_xlfn.IFERROR(AVERAGE(Vertices[Out-Degree]),NoMetricMessage)</f>
        <v>1.2040816326530612</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562</v>
      </c>
    </row>
    <row r="103" spans="1:2" ht="15">
      <c r="A103" s="33" t="s">
        <v>102</v>
      </c>
      <c r="B103" s="47">
        <f>_xlfn.IFERROR(AVERAGE(Vertices[Betweenness Centrality]),NoMetricMessage)</f>
        <v>23.06122448979592</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0.15169842857142848</v>
      </c>
    </row>
    <row r="118" spans="1:2" ht="15">
      <c r="A118" s="33" t="s">
        <v>109</v>
      </c>
      <c r="B118" s="47">
        <f>_xlfn.IFERROR(MEDIAN(Vertices[Closeness Centrality]),NoMetricMessage)</f>
        <v>0.015625</v>
      </c>
    </row>
    <row r="129" spans="1:2" ht="15">
      <c r="A129" s="33" t="s">
        <v>112</v>
      </c>
      <c r="B129" s="47">
        <f>IF(COUNT(Vertices[Eigenvector Centrality])&gt;0,N2,NoMetricMessage)</f>
        <v>0</v>
      </c>
    </row>
    <row r="130" spans="1:2" ht="15">
      <c r="A130" s="33" t="s">
        <v>113</v>
      </c>
      <c r="B130" s="47">
        <f>IF(COUNT(Vertices[Eigenvector Centrality])&gt;0,N57,NoMetricMessage)</f>
        <v>0.168185</v>
      </c>
    </row>
    <row r="131" spans="1:2" ht="15">
      <c r="A131" s="33" t="s">
        <v>114</v>
      </c>
      <c r="B131" s="47">
        <f>_xlfn.IFERROR(AVERAGE(Vertices[Eigenvector Centrality]),NoMetricMessage)</f>
        <v>0.020408204081632655</v>
      </c>
    </row>
    <row r="132" spans="1:2" ht="15">
      <c r="A132" s="33" t="s">
        <v>115</v>
      </c>
      <c r="B132" s="47">
        <f>_xlfn.IFERROR(MEDIAN(Vertices[Eigenvector Centrality]),NoMetricMessage)</f>
        <v>0.002039</v>
      </c>
    </row>
    <row r="143" spans="1:2" ht="15">
      <c r="A143" s="33" t="s">
        <v>140</v>
      </c>
      <c r="B143" s="47">
        <f>IF(COUNT(Vertices[PageRank])&gt;0,P2,NoMetricMessage)</f>
        <v>0.448366</v>
      </c>
    </row>
    <row r="144" spans="1:2" ht="15">
      <c r="A144" s="33" t="s">
        <v>141</v>
      </c>
      <c r="B144" s="47">
        <f>IF(COUNT(Vertices[PageRank])&gt;0,P57,NoMetricMessage)</f>
        <v>7.722442</v>
      </c>
    </row>
    <row r="145" spans="1:2" ht="15">
      <c r="A145" s="33" t="s">
        <v>142</v>
      </c>
      <c r="B145" s="47">
        <f>_xlfn.IFERROR(AVERAGE(Vertices[PageRank]),NoMetricMessage)</f>
        <v>0.9999887551020411</v>
      </c>
    </row>
    <row r="146" spans="1:2" ht="15">
      <c r="A146" s="33" t="s">
        <v>143</v>
      </c>
      <c r="B146" s="47">
        <f>_xlfn.IFERROR(MEDIAN(Vertices[PageRank]),NoMetricMessage)</f>
        <v>0.720117</v>
      </c>
    </row>
    <row r="157" spans="1:2" ht="15">
      <c r="A157" s="33" t="s">
        <v>118</v>
      </c>
      <c r="B157" s="47">
        <f>IF(COUNT(Vertices[Clustering Coefficient])&gt;0,R2,NoMetricMessage)</f>
        <v>0</v>
      </c>
    </row>
    <row r="158" spans="1:2" ht="15">
      <c r="A158" s="33" t="s">
        <v>119</v>
      </c>
      <c r="B158" s="47">
        <f>IF(COUNT(Vertices[Clustering Coefficient])&gt;0,R57,NoMetricMessage)</f>
        <v>0.5</v>
      </c>
    </row>
    <row r="159" spans="1:2" ht="15">
      <c r="A159" s="33" t="s">
        <v>120</v>
      </c>
      <c r="B159" s="47">
        <f>_xlfn.IFERROR(AVERAGE(Vertices[Clustering Coefficient]),NoMetricMessage)</f>
        <v>0.10809847748623258</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1421</v>
      </c>
      <c r="K7" s="13" t="s">
        <v>1422</v>
      </c>
    </row>
    <row r="8" spans="1:11" ht="409.5">
      <c r="A8"/>
      <c r="B8">
        <v>2</v>
      </c>
      <c r="C8">
        <v>2</v>
      </c>
      <c r="D8" t="s">
        <v>61</v>
      </c>
      <c r="E8" t="s">
        <v>61</v>
      </c>
      <c r="H8" t="s">
        <v>73</v>
      </c>
      <c r="J8" t="s">
        <v>1423</v>
      </c>
      <c r="K8" s="13" t="s">
        <v>1424</v>
      </c>
    </row>
    <row r="9" spans="1:11" ht="409.5">
      <c r="A9"/>
      <c r="B9">
        <v>3</v>
      </c>
      <c r="C9">
        <v>4</v>
      </c>
      <c r="D9" t="s">
        <v>62</v>
      </c>
      <c r="E9" t="s">
        <v>62</v>
      </c>
      <c r="H9" t="s">
        <v>74</v>
      </c>
      <c r="J9" t="s">
        <v>1425</v>
      </c>
      <c r="K9" s="13" t="s">
        <v>1426</v>
      </c>
    </row>
    <row r="10" spans="1:11" ht="409.5">
      <c r="A10"/>
      <c r="B10">
        <v>4</v>
      </c>
      <c r="D10" t="s">
        <v>63</v>
      </c>
      <c r="E10" t="s">
        <v>63</v>
      </c>
      <c r="H10" t="s">
        <v>75</v>
      </c>
      <c r="J10" t="s">
        <v>1427</v>
      </c>
      <c r="K10" s="13" t="s">
        <v>1428</v>
      </c>
    </row>
    <row r="11" spans="1:11" ht="15">
      <c r="A11"/>
      <c r="B11">
        <v>5</v>
      </c>
      <c r="D11" t="s">
        <v>46</v>
      </c>
      <c r="E11">
        <v>1</v>
      </c>
      <c r="H11" t="s">
        <v>76</v>
      </c>
      <c r="J11" t="s">
        <v>1429</v>
      </c>
      <c r="K11" t="s">
        <v>1430</v>
      </c>
    </row>
    <row r="12" spans="1:11" ht="15">
      <c r="A12"/>
      <c r="B12"/>
      <c r="D12" t="s">
        <v>64</v>
      </c>
      <c r="E12">
        <v>2</v>
      </c>
      <c r="H12">
        <v>0</v>
      </c>
      <c r="J12" t="s">
        <v>1431</v>
      </c>
      <c r="K12" t="s">
        <v>1432</v>
      </c>
    </row>
    <row r="13" spans="1:11" ht="15">
      <c r="A13"/>
      <c r="B13"/>
      <c r="D13">
        <v>1</v>
      </c>
      <c r="E13">
        <v>3</v>
      </c>
      <c r="H13">
        <v>1</v>
      </c>
      <c r="J13" t="s">
        <v>1433</v>
      </c>
      <c r="K13" t="s">
        <v>1434</v>
      </c>
    </row>
    <row r="14" spans="4:11" ht="15">
      <c r="D14">
        <v>2</v>
      </c>
      <c r="E14">
        <v>4</v>
      </c>
      <c r="H14">
        <v>2</v>
      </c>
      <c r="J14" t="s">
        <v>1435</v>
      </c>
      <c r="K14" t="s">
        <v>1436</v>
      </c>
    </row>
    <row r="15" spans="4:11" ht="15">
      <c r="D15">
        <v>3</v>
      </c>
      <c r="E15">
        <v>5</v>
      </c>
      <c r="H15">
        <v>3</v>
      </c>
      <c r="J15" t="s">
        <v>1437</v>
      </c>
      <c r="K15" t="s">
        <v>1438</v>
      </c>
    </row>
    <row r="16" spans="4:11" ht="15">
      <c r="D16">
        <v>4</v>
      </c>
      <c r="E16">
        <v>6</v>
      </c>
      <c r="H16">
        <v>4</v>
      </c>
      <c r="J16" t="s">
        <v>1439</v>
      </c>
      <c r="K16" t="s">
        <v>1440</v>
      </c>
    </row>
    <row r="17" spans="4:11" ht="15">
      <c r="D17">
        <v>5</v>
      </c>
      <c r="E17">
        <v>7</v>
      </c>
      <c r="H17">
        <v>5</v>
      </c>
      <c r="J17" t="s">
        <v>1441</v>
      </c>
      <c r="K17" t="s">
        <v>1442</v>
      </c>
    </row>
    <row r="18" spans="4:11" ht="15">
      <c r="D18">
        <v>6</v>
      </c>
      <c r="E18">
        <v>8</v>
      </c>
      <c r="H18">
        <v>6</v>
      </c>
      <c r="J18" t="s">
        <v>1443</v>
      </c>
      <c r="K18" t="s">
        <v>1444</v>
      </c>
    </row>
    <row r="19" spans="4:11" ht="15">
      <c r="D19">
        <v>7</v>
      </c>
      <c r="E19">
        <v>9</v>
      </c>
      <c r="H19">
        <v>7</v>
      </c>
      <c r="J19" t="s">
        <v>1445</v>
      </c>
      <c r="K19" t="s">
        <v>1446</v>
      </c>
    </row>
    <row r="20" spans="4:11" ht="15">
      <c r="D20">
        <v>8</v>
      </c>
      <c r="H20">
        <v>8</v>
      </c>
      <c r="J20" t="s">
        <v>1447</v>
      </c>
      <c r="K20" t="s">
        <v>1448</v>
      </c>
    </row>
    <row r="21" spans="4:11" ht="409.5">
      <c r="D21">
        <v>9</v>
      </c>
      <c r="H21">
        <v>9</v>
      </c>
      <c r="J21" t="s">
        <v>1449</v>
      </c>
      <c r="K21" s="13" t="s">
        <v>1450</v>
      </c>
    </row>
    <row r="22" spans="4:11" ht="409.5">
      <c r="D22">
        <v>10</v>
      </c>
      <c r="J22" t="s">
        <v>1451</v>
      </c>
      <c r="K22" s="13" t="s">
        <v>1452</v>
      </c>
    </row>
    <row r="23" spans="4:11" ht="409.5">
      <c r="D23">
        <v>11</v>
      </c>
      <c r="J23" t="s">
        <v>1453</v>
      </c>
      <c r="K23" s="13" t="s">
        <v>1454</v>
      </c>
    </row>
    <row r="24" spans="10:11" ht="409.5">
      <c r="J24" t="s">
        <v>1455</v>
      </c>
      <c r="K24" s="13" t="s">
        <v>2162</v>
      </c>
    </row>
    <row r="25" spans="10:11" ht="15">
      <c r="J25" t="s">
        <v>1456</v>
      </c>
      <c r="K25" t="b">
        <v>0</v>
      </c>
    </row>
    <row r="26" spans="10:11" ht="15">
      <c r="J26" t="s">
        <v>2160</v>
      </c>
      <c r="K26" t="s">
        <v>2161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1480</v>
      </c>
      <c r="B1" s="13" t="s">
        <v>1481</v>
      </c>
      <c r="C1" s="13" t="s">
        <v>1482</v>
      </c>
      <c r="D1" s="13" t="s">
        <v>1484</v>
      </c>
      <c r="E1" s="13" t="s">
        <v>1483</v>
      </c>
      <c r="F1" s="13" t="s">
        <v>1486</v>
      </c>
      <c r="G1" s="13" t="s">
        <v>1485</v>
      </c>
      <c r="H1" s="13" t="s">
        <v>1488</v>
      </c>
      <c r="I1" s="13" t="s">
        <v>1487</v>
      </c>
      <c r="J1" s="13" t="s">
        <v>1490</v>
      </c>
      <c r="K1" s="13" t="s">
        <v>1489</v>
      </c>
      <c r="L1" s="13" t="s">
        <v>1492</v>
      </c>
      <c r="M1" s="13" t="s">
        <v>1491</v>
      </c>
      <c r="N1" s="13" t="s">
        <v>1494</v>
      </c>
      <c r="O1" s="13" t="s">
        <v>1493</v>
      </c>
      <c r="P1" s="13" t="s">
        <v>1496</v>
      </c>
      <c r="Q1" s="78" t="s">
        <v>1495</v>
      </c>
      <c r="R1" s="78" t="s">
        <v>1498</v>
      </c>
      <c r="S1" s="78" t="s">
        <v>1497</v>
      </c>
      <c r="T1" s="78" t="s">
        <v>1499</v>
      </c>
    </row>
    <row r="2" spans="1:20" ht="15">
      <c r="A2" s="82" t="s">
        <v>413</v>
      </c>
      <c r="B2" s="78">
        <v>7</v>
      </c>
      <c r="C2" s="82" t="s">
        <v>424</v>
      </c>
      <c r="D2" s="78">
        <v>1</v>
      </c>
      <c r="E2" s="82" t="s">
        <v>413</v>
      </c>
      <c r="F2" s="78">
        <v>1</v>
      </c>
      <c r="G2" s="82" t="s">
        <v>410</v>
      </c>
      <c r="H2" s="78">
        <v>1</v>
      </c>
      <c r="I2" s="82" t="s">
        <v>413</v>
      </c>
      <c r="J2" s="78">
        <v>6</v>
      </c>
      <c r="K2" s="82" t="s">
        <v>505</v>
      </c>
      <c r="L2" s="78">
        <v>2</v>
      </c>
      <c r="M2" s="82" t="s">
        <v>419</v>
      </c>
      <c r="N2" s="78">
        <v>1</v>
      </c>
      <c r="O2" s="82" t="s">
        <v>423</v>
      </c>
      <c r="P2" s="78">
        <v>1</v>
      </c>
      <c r="Q2" s="78"/>
      <c r="R2" s="78"/>
      <c r="S2" s="78"/>
      <c r="T2" s="78"/>
    </row>
    <row r="3" spans="1:20" ht="15">
      <c r="A3" s="82" t="s">
        <v>412</v>
      </c>
      <c r="B3" s="78">
        <v>3</v>
      </c>
      <c r="C3" s="82" t="s">
        <v>416</v>
      </c>
      <c r="D3" s="78">
        <v>1</v>
      </c>
      <c r="E3" s="82" t="s">
        <v>417</v>
      </c>
      <c r="F3" s="78">
        <v>1</v>
      </c>
      <c r="G3" s="82" t="s">
        <v>411</v>
      </c>
      <c r="H3" s="78">
        <v>1</v>
      </c>
      <c r="I3" s="82" t="s">
        <v>412</v>
      </c>
      <c r="J3" s="78">
        <v>3</v>
      </c>
      <c r="K3" s="82" t="s">
        <v>460</v>
      </c>
      <c r="L3" s="78">
        <v>1</v>
      </c>
      <c r="M3" s="82" t="s">
        <v>420</v>
      </c>
      <c r="N3" s="78">
        <v>1</v>
      </c>
      <c r="O3" s="82" t="s">
        <v>422</v>
      </c>
      <c r="P3" s="78">
        <v>1</v>
      </c>
      <c r="Q3" s="78"/>
      <c r="R3" s="78"/>
      <c r="S3" s="78"/>
      <c r="T3" s="78"/>
    </row>
    <row r="4" spans="1:20" ht="15">
      <c r="A4" s="82" t="s">
        <v>505</v>
      </c>
      <c r="B4" s="78">
        <v>2</v>
      </c>
      <c r="C4" s="78"/>
      <c r="D4" s="78"/>
      <c r="E4" s="82" t="s">
        <v>418</v>
      </c>
      <c r="F4" s="78">
        <v>1</v>
      </c>
      <c r="G4" s="82" t="s">
        <v>414</v>
      </c>
      <c r="H4" s="78">
        <v>1</v>
      </c>
      <c r="I4" s="78"/>
      <c r="J4" s="78"/>
      <c r="K4" s="82" t="s">
        <v>461</v>
      </c>
      <c r="L4" s="78">
        <v>1</v>
      </c>
      <c r="M4" s="82" t="s">
        <v>421</v>
      </c>
      <c r="N4" s="78">
        <v>1</v>
      </c>
      <c r="O4" s="82" t="s">
        <v>415</v>
      </c>
      <c r="P4" s="78">
        <v>1</v>
      </c>
      <c r="Q4" s="78"/>
      <c r="R4" s="78"/>
      <c r="S4" s="78"/>
      <c r="T4" s="78"/>
    </row>
    <row r="5" spans="1:20" ht="15">
      <c r="A5" s="82" t="s">
        <v>411</v>
      </c>
      <c r="B5" s="78">
        <v>2</v>
      </c>
      <c r="C5" s="78"/>
      <c r="D5" s="78"/>
      <c r="E5" s="78"/>
      <c r="F5" s="78"/>
      <c r="G5" s="78"/>
      <c r="H5" s="78"/>
      <c r="I5" s="78"/>
      <c r="J5" s="78"/>
      <c r="K5" s="82" t="s">
        <v>462</v>
      </c>
      <c r="L5" s="78">
        <v>1</v>
      </c>
      <c r="M5" s="78"/>
      <c r="N5" s="78"/>
      <c r="O5" s="78"/>
      <c r="P5" s="78"/>
      <c r="Q5" s="78"/>
      <c r="R5" s="78"/>
      <c r="S5" s="78"/>
      <c r="T5" s="78"/>
    </row>
    <row r="6" spans="1:20" ht="15">
      <c r="A6" s="82" t="s">
        <v>460</v>
      </c>
      <c r="B6" s="78">
        <v>1</v>
      </c>
      <c r="C6" s="78"/>
      <c r="D6" s="78"/>
      <c r="E6" s="78"/>
      <c r="F6" s="78"/>
      <c r="G6" s="78"/>
      <c r="H6" s="78"/>
      <c r="I6" s="78"/>
      <c r="J6" s="78"/>
      <c r="K6" s="82" t="s">
        <v>463</v>
      </c>
      <c r="L6" s="78">
        <v>1</v>
      </c>
      <c r="M6" s="78"/>
      <c r="N6" s="78"/>
      <c r="O6" s="78"/>
      <c r="P6" s="78"/>
      <c r="Q6" s="78"/>
      <c r="R6" s="78"/>
      <c r="S6" s="78"/>
      <c r="T6" s="78"/>
    </row>
    <row r="7" spans="1:20" ht="15">
      <c r="A7" s="82" t="s">
        <v>459</v>
      </c>
      <c r="B7" s="78">
        <v>1</v>
      </c>
      <c r="C7" s="78"/>
      <c r="D7" s="78"/>
      <c r="E7" s="78"/>
      <c r="F7" s="78"/>
      <c r="G7" s="78"/>
      <c r="H7" s="78"/>
      <c r="I7" s="78"/>
      <c r="J7" s="78"/>
      <c r="K7" s="82" t="s">
        <v>464</v>
      </c>
      <c r="L7" s="78">
        <v>1</v>
      </c>
      <c r="M7" s="78"/>
      <c r="N7" s="78"/>
      <c r="O7" s="78"/>
      <c r="P7" s="78"/>
      <c r="Q7" s="78"/>
      <c r="R7" s="78"/>
      <c r="S7" s="78"/>
      <c r="T7" s="78"/>
    </row>
    <row r="8" spans="1:20" ht="15">
      <c r="A8" s="82" t="s">
        <v>458</v>
      </c>
      <c r="B8" s="78">
        <v>1</v>
      </c>
      <c r="C8" s="78"/>
      <c r="D8" s="78"/>
      <c r="E8" s="78"/>
      <c r="F8" s="78"/>
      <c r="G8" s="78"/>
      <c r="H8" s="78"/>
      <c r="I8" s="78"/>
      <c r="J8" s="78"/>
      <c r="K8" s="82" t="s">
        <v>465</v>
      </c>
      <c r="L8" s="78">
        <v>1</v>
      </c>
      <c r="M8" s="78"/>
      <c r="N8" s="78"/>
      <c r="O8" s="78"/>
      <c r="P8" s="78"/>
      <c r="Q8" s="78"/>
      <c r="R8" s="78"/>
      <c r="S8" s="78"/>
      <c r="T8" s="78"/>
    </row>
    <row r="9" spans="1:20" ht="15">
      <c r="A9" s="82" t="s">
        <v>457</v>
      </c>
      <c r="B9" s="78">
        <v>1</v>
      </c>
      <c r="C9" s="78"/>
      <c r="D9" s="78"/>
      <c r="E9" s="78"/>
      <c r="F9" s="78"/>
      <c r="G9" s="78"/>
      <c r="H9" s="78"/>
      <c r="I9" s="78"/>
      <c r="J9" s="78"/>
      <c r="K9" s="82" t="s">
        <v>466</v>
      </c>
      <c r="L9" s="78">
        <v>1</v>
      </c>
      <c r="M9" s="78"/>
      <c r="N9" s="78"/>
      <c r="O9" s="78"/>
      <c r="P9" s="78"/>
      <c r="Q9" s="78"/>
      <c r="R9" s="78"/>
      <c r="S9" s="78"/>
      <c r="T9" s="78"/>
    </row>
    <row r="10" spans="1:20" ht="15">
      <c r="A10" s="82" t="s">
        <v>456</v>
      </c>
      <c r="B10" s="78">
        <v>1</v>
      </c>
      <c r="C10" s="78"/>
      <c r="D10" s="78"/>
      <c r="E10" s="78"/>
      <c r="F10" s="78"/>
      <c r="G10" s="78"/>
      <c r="H10" s="78"/>
      <c r="I10" s="78"/>
      <c r="J10" s="78"/>
      <c r="K10" s="82" t="s">
        <v>467</v>
      </c>
      <c r="L10" s="78">
        <v>1</v>
      </c>
      <c r="M10" s="78"/>
      <c r="N10" s="78"/>
      <c r="O10" s="78"/>
      <c r="P10" s="78"/>
      <c r="Q10" s="78"/>
      <c r="R10" s="78"/>
      <c r="S10" s="78"/>
      <c r="T10" s="78"/>
    </row>
    <row r="11" spans="1:20" ht="15">
      <c r="A11" s="82" t="s">
        <v>455</v>
      </c>
      <c r="B11" s="78">
        <v>1</v>
      </c>
      <c r="C11" s="78"/>
      <c r="D11" s="78"/>
      <c r="E11" s="78"/>
      <c r="F11" s="78"/>
      <c r="G11" s="78"/>
      <c r="H11" s="78"/>
      <c r="I11" s="78"/>
      <c r="J11" s="78"/>
      <c r="K11" s="82" t="s">
        <v>468</v>
      </c>
      <c r="L11" s="78">
        <v>1</v>
      </c>
      <c r="M11" s="78"/>
      <c r="N11" s="78"/>
      <c r="O11" s="78"/>
      <c r="P11" s="78"/>
      <c r="Q11" s="78"/>
      <c r="R11" s="78"/>
      <c r="S11" s="78"/>
      <c r="T11" s="78"/>
    </row>
    <row r="14" spans="1:20" ht="15" customHeight="1">
      <c r="A14" s="13" t="s">
        <v>1508</v>
      </c>
      <c r="B14" s="13" t="s">
        <v>1481</v>
      </c>
      <c r="C14" s="13" t="s">
        <v>1509</v>
      </c>
      <c r="D14" s="13" t="s">
        <v>1484</v>
      </c>
      <c r="E14" s="13" t="s">
        <v>1510</v>
      </c>
      <c r="F14" s="13" t="s">
        <v>1486</v>
      </c>
      <c r="G14" s="13" t="s">
        <v>1511</v>
      </c>
      <c r="H14" s="13" t="s">
        <v>1488</v>
      </c>
      <c r="I14" s="13" t="s">
        <v>1512</v>
      </c>
      <c r="J14" s="13" t="s">
        <v>1490</v>
      </c>
      <c r="K14" s="13" t="s">
        <v>1513</v>
      </c>
      <c r="L14" s="13" t="s">
        <v>1492</v>
      </c>
      <c r="M14" s="13" t="s">
        <v>1514</v>
      </c>
      <c r="N14" s="13" t="s">
        <v>1494</v>
      </c>
      <c r="O14" s="13" t="s">
        <v>1515</v>
      </c>
      <c r="P14" s="13" t="s">
        <v>1496</v>
      </c>
      <c r="Q14" s="78" t="s">
        <v>1516</v>
      </c>
      <c r="R14" s="78" t="s">
        <v>1498</v>
      </c>
      <c r="S14" s="78" t="s">
        <v>1517</v>
      </c>
      <c r="T14" s="78" t="s">
        <v>1499</v>
      </c>
    </row>
    <row r="15" spans="1:20" ht="15">
      <c r="A15" s="78" t="s">
        <v>528</v>
      </c>
      <c r="B15" s="78">
        <v>105</v>
      </c>
      <c r="C15" s="78" t="s">
        <v>532</v>
      </c>
      <c r="D15" s="78">
        <v>2</v>
      </c>
      <c r="E15" s="78" t="s">
        <v>527</v>
      </c>
      <c r="F15" s="78">
        <v>2</v>
      </c>
      <c r="G15" s="78" t="s">
        <v>527</v>
      </c>
      <c r="H15" s="78">
        <v>1</v>
      </c>
      <c r="I15" s="78" t="s">
        <v>529</v>
      </c>
      <c r="J15" s="78">
        <v>9</v>
      </c>
      <c r="K15" s="78" t="s">
        <v>528</v>
      </c>
      <c r="L15" s="78">
        <v>104</v>
      </c>
      <c r="M15" s="78" t="s">
        <v>527</v>
      </c>
      <c r="N15" s="78">
        <v>3</v>
      </c>
      <c r="O15" s="78" t="s">
        <v>534</v>
      </c>
      <c r="P15" s="78">
        <v>1</v>
      </c>
      <c r="Q15" s="78"/>
      <c r="R15" s="78"/>
      <c r="S15" s="78"/>
      <c r="T15" s="78"/>
    </row>
    <row r="16" spans="1:20" ht="15">
      <c r="A16" s="78" t="s">
        <v>529</v>
      </c>
      <c r="B16" s="78">
        <v>10</v>
      </c>
      <c r="C16" s="78"/>
      <c r="D16" s="78"/>
      <c r="E16" s="78" t="s">
        <v>529</v>
      </c>
      <c r="F16" s="78">
        <v>1</v>
      </c>
      <c r="G16" s="78" t="s">
        <v>528</v>
      </c>
      <c r="H16" s="78">
        <v>1</v>
      </c>
      <c r="I16" s="78"/>
      <c r="J16" s="78"/>
      <c r="K16" s="78"/>
      <c r="L16" s="78"/>
      <c r="M16" s="78"/>
      <c r="N16" s="78"/>
      <c r="O16" s="78" t="s">
        <v>533</v>
      </c>
      <c r="P16" s="78">
        <v>1</v>
      </c>
      <c r="Q16" s="78"/>
      <c r="R16" s="78"/>
      <c r="S16" s="78"/>
      <c r="T16" s="78"/>
    </row>
    <row r="17" spans="1:20" ht="15">
      <c r="A17" s="78" t="s">
        <v>527</v>
      </c>
      <c r="B17" s="78">
        <v>6</v>
      </c>
      <c r="C17" s="78"/>
      <c r="D17" s="78"/>
      <c r="E17" s="78"/>
      <c r="F17" s="78"/>
      <c r="G17" s="78" t="s">
        <v>530</v>
      </c>
      <c r="H17" s="78">
        <v>1</v>
      </c>
      <c r="I17" s="78"/>
      <c r="J17" s="78"/>
      <c r="K17" s="78"/>
      <c r="L17" s="78"/>
      <c r="M17" s="78"/>
      <c r="N17" s="78"/>
      <c r="O17" s="78" t="s">
        <v>531</v>
      </c>
      <c r="P17" s="78">
        <v>1</v>
      </c>
      <c r="Q17" s="78"/>
      <c r="R17" s="78"/>
      <c r="S17" s="78"/>
      <c r="T17" s="78"/>
    </row>
    <row r="18" spans="1:20" ht="15">
      <c r="A18" s="78" t="s">
        <v>532</v>
      </c>
      <c r="B18" s="78">
        <v>2</v>
      </c>
      <c r="C18" s="78"/>
      <c r="D18" s="78"/>
      <c r="E18" s="78"/>
      <c r="F18" s="78"/>
      <c r="G18" s="78"/>
      <c r="H18" s="78"/>
      <c r="I18" s="78"/>
      <c r="J18" s="78"/>
      <c r="K18" s="78"/>
      <c r="L18" s="78"/>
      <c r="M18" s="78"/>
      <c r="N18" s="78"/>
      <c r="O18" s="78"/>
      <c r="P18" s="78"/>
      <c r="Q18" s="78"/>
      <c r="R18" s="78"/>
      <c r="S18" s="78"/>
      <c r="T18" s="78"/>
    </row>
    <row r="19" spans="1:20" ht="15">
      <c r="A19" s="78" t="s">
        <v>534</v>
      </c>
      <c r="B19" s="78">
        <v>1</v>
      </c>
      <c r="C19" s="78"/>
      <c r="D19" s="78"/>
      <c r="E19" s="78"/>
      <c r="F19" s="78"/>
      <c r="G19" s="78"/>
      <c r="H19" s="78"/>
      <c r="I19" s="78"/>
      <c r="J19" s="78"/>
      <c r="K19" s="78"/>
      <c r="L19" s="78"/>
      <c r="M19" s="78"/>
      <c r="N19" s="78"/>
      <c r="O19" s="78"/>
      <c r="P19" s="78"/>
      <c r="Q19" s="78"/>
      <c r="R19" s="78"/>
      <c r="S19" s="78"/>
      <c r="T19" s="78"/>
    </row>
    <row r="20" spans="1:20" ht="15">
      <c r="A20" s="78" t="s">
        <v>533</v>
      </c>
      <c r="B20" s="78">
        <v>1</v>
      </c>
      <c r="C20" s="78"/>
      <c r="D20" s="78"/>
      <c r="E20" s="78"/>
      <c r="F20" s="78"/>
      <c r="G20" s="78"/>
      <c r="H20" s="78"/>
      <c r="I20" s="78"/>
      <c r="J20" s="78"/>
      <c r="K20" s="78"/>
      <c r="L20" s="78"/>
      <c r="M20" s="78"/>
      <c r="N20" s="78"/>
      <c r="O20" s="78"/>
      <c r="P20" s="78"/>
      <c r="Q20" s="78"/>
      <c r="R20" s="78"/>
      <c r="S20" s="78"/>
      <c r="T20" s="78"/>
    </row>
    <row r="21" spans="1:20" ht="15">
      <c r="A21" s="78" t="s">
        <v>531</v>
      </c>
      <c r="B21" s="78">
        <v>1</v>
      </c>
      <c r="C21" s="78"/>
      <c r="D21" s="78"/>
      <c r="E21" s="78"/>
      <c r="F21" s="78"/>
      <c r="G21" s="78"/>
      <c r="H21" s="78"/>
      <c r="I21" s="78"/>
      <c r="J21" s="78"/>
      <c r="K21" s="78"/>
      <c r="L21" s="78"/>
      <c r="M21" s="78"/>
      <c r="N21" s="78"/>
      <c r="O21" s="78"/>
      <c r="P21" s="78"/>
      <c r="Q21" s="78"/>
      <c r="R21" s="78"/>
      <c r="S21" s="78"/>
      <c r="T21" s="78"/>
    </row>
    <row r="22" spans="1:20" ht="15">
      <c r="A22" s="78" t="s">
        <v>530</v>
      </c>
      <c r="B22" s="78">
        <v>1</v>
      </c>
      <c r="C22" s="78"/>
      <c r="D22" s="78"/>
      <c r="E22" s="78"/>
      <c r="F22" s="78"/>
      <c r="G22" s="78"/>
      <c r="H22" s="78"/>
      <c r="I22" s="78"/>
      <c r="J22" s="78"/>
      <c r="K22" s="78"/>
      <c r="L22" s="78"/>
      <c r="M22" s="78"/>
      <c r="N22" s="78"/>
      <c r="O22" s="78"/>
      <c r="P22" s="78"/>
      <c r="Q22" s="78"/>
      <c r="R22" s="78"/>
      <c r="S22" s="78"/>
      <c r="T22" s="78"/>
    </row>
    <row r="25" spans="1:20" ht="15" customHeight="1">
      <c r="A25" s="13" t="s">
        <v>1522</v>
      </c>
      <c r="B25" s="13" t="s">
        <v>1481</v>
      </c>
      <c r="C25" s="13" t="s">
        <v>1532</v>
      </c>
      <c r="D25" s="13" t="s">
        <v>1484</v>
      </c>
      <c r="E25" s="13" t="s">
        <v>1539</v>
      </c>
      <c r="F25" s="13" t="s">
        <v>1486</v>
      </c>
      <c r="G25" s="13" t="s">
        <v>1541</v>
      </c>
      <c r="H25" s="13" t="s">
        <v>1488</v>
      </c>
      <c r="I25" s="13" t="s">
        <v>1547</v>
      </c>
      <c r="J25" s="13" t="s">
        <v>1490</v>
      </c>
      <c r="K25" s="13" t="s">
        <v>1548</v>
      </c>
      <c r="L25" s="13" t="s">
        <v>1492</v>
      </c>
      <c r="M25" s="13" t="s">
        <v>1549</v>
      </c>
      <c r="N25" s="13" t="s">
        <v>1494</v>
      </c>
      <c r="O25" s="13" t="s">
        <v>1552</v>
      </c>
      <c r="P25" s="13" t="s">
        <v>1496</v>
      </c>
      <c r="Q25" s="13" t="s">
        <v>1557</v>
      </c>
      <c r="R25" s="13" t="s">
        <v>1498</v>
      </c>
      <c r="S25" s="13" t="s">
        <v>1565</v>
      </c>
      <c r="T25" s="13" t="s">
        <v>1499</v>
      </c>
    </row>
    <row r="26" spans="1:20" ht="15">
      <c r="A26" s="78" t="s">
        <v>1523</v>
      </c>
      <c r="B26" s="78">
        <v>152</v>
      </c>
      <c r="C26" s="78" t="s">
        <v>1524</v>
      </c>
      <c r="D26" s="78">
        <v>16</v>
      </c>
      <c r="E26" s="78" t="s">
        <v>1524</v>
      </c>
      <c r="F26" s="78">
        <v>12</v>
      </c>
      <c r="G26" s="78" t="s">
        <v>1523</v>
      </c>
      <c r="H26" s="78">
        <v>8</v>
      </c>
      <c r="I26" s="78" t="s">
        <v>551</v>
      </c>
      <c r="J26" s="78">
        <v>9</v>
      </c>
      <c r="K26" s="78" t="s">
        <v>1525</v>
      </c>
      <c r="L26" s="78">
        <v>106</v>
      </c>
      <c r="M26" s="78" t="s">
        <v>1524</v>
      </c>
      <c r="N26" s="78">
        <v>3</v>
      </c>
      <c r="O26" s="78" t="s">
        <v>1523</v>
      </c>
      <c r="P26" s="78">
        <v>4</v>
      </c>
      <c r="Q26" s="78" t="s">
        <v>1558</v>
      </c>
      <c r="R26" s="78">
        <v>2</v>
      </c>
      <c r="S26" s="78" t="s">
        <v>1523</v>
      </c>
      <c r="T26" s="78">
        <v>2</v>
      </c>
    </row>
    <row r="27" spans="1:20" ht="15">
      <c r="A27" s="78" t="s">
        <v>551</v>
      </c>
      <c r="B27" s="78">
        <v>145</v>
      </c>
      <c r="C27" s="78" t="s">
        <v>1523</v>
      </c>
      <c r="D27" s="78">
        <v>15</v>
      </c>
      <c r="E27" s="78" t="s">
        <v>551</v>
      </c>
      <c r="F27" s="78">
        <v>12</v>
      </c>
      <c r="G27" s="78" t="s">
        <v>551</v>
      </c>
      <c r="H27" s="78">
        <v>4</v>
      </c>
      <c r="I27" s="78" t="s">
        <v>1540</v>
      </c>
      <c r="J27" s="78">
        <v>9</v>
      </c>
      <c r="K27" s="78" t="s">
        <v>1527</v>
      </c>
      <c r="L27" s="78">
        <v>106</v>
      </c>
      <c r="M27" s="78" t="s">
        <v>1523</v>
      </c>
      <c r="N27" s="78">
        <v>3</v>
      </c>
      <c r="O27" s="78" t="s">
        <v>1553</v>
      </c>
      <c r="P27" s="78">
        <v>2</v>
      </c>
      <c r="Q27" s="78" t="s">
        <v>1542</v>
      </c>
      <c r="R27" s="78">
        <v>2</v>
      </c>
      <c r="S27" s="78" t="s">
        <v>1566</v>
      </c>
      <c r="T27" s="78">
        <v>2</v>
      </c>
    </row>
    <row r="28" spans="1:20" ht="15">
      <c r="A28" s="78" t="s">
        <v>1524</v>
      </c>
      <c r="B28" s="78">
        <v>142</v>
      </c>
      <c r="C28" s="78" t="s">
        <v>551</v>
      </c>
      <c r="D28" s="78">
        <v>15</v>
      </c>
      <c r="E28" s="78" t="s">
        <v>1523</v>
      </c>
      <c r="F28" s="78">
        <v>4</v>
      </c>
      <c r="G28" s="78" t="s">
        <v>1542</v>
      </c>
      <c r="H28" s="78">
        <v>3</v>
      </c>
      <c r="I28" s="78" t="s">
        <v>1523</v>
      </c>
      <c r="J28" s="78">
        <v>9</v>
      </c>
      <c r="K28" s="78" t="s">
        <v>1526</v>
      </c>
      <c r="L28" s="78">
        <v>106</v>
      </c>
      <c r="M28" s="78" t="s">
        <v>1550</v>
      </c>
      <c r="N28" s="78">
        <v>3</v>
      </c>
      <c r="O28" s="78" t="s">
        <v>551</v>
      </c>
      <c r="P28" s="78">
        <v>2</v>
      </c>
      <c r="Q28" s="78" t="s">
        <v>1525</v>
      </c>
      <c r="R28" s="78">
        <v>2</v>
      </c>
      <c r="S28" s="78" t="s">
        <v>1567</v>
      </c>
      <c r="T28" s="78">
        <v>2</v>
      </c>
    </row>
    <row r="29" spans="1:20" ht="15">
      <c r="A29" s="78" t="s">
        <v>1525</v>
      </c>
      <c r="B29" s="78">
        <v>113</v>
      </c>
      <c r="C29" s="78" t="s">
        <v>1533</v>
      </c>
      <c r="D29" s="78">
        <v>9</v>
      </c>
      <c r="E29" s="78" t="s">
        <v>1533</v>
      </c>
      <c r="F29" s="78">
        <v>2</v>
      </c>
      <c r="G29" s="78" t="s">
        <v>1524</v>
      </c>
      <c r="H29" s="78">
        <v>3</v>
      </c>
      <c r="I29" s="78" t="s">
        <v>1524</v>
      </c>
      <c r="J29" s="78">
        <v>6</v>
      </c>
      <c r="K29" s="78" t="s">
        <v>1523</v>
      </c>
      <c r="L29" s="78">
        <v>106</v>
      </c>
      <c r="M29" s="78" t="s">
        <v>551</v>
      </c>
      <c r="N29" s="78">
        <v>2</v>
      </c>
      <c r="O29" s="78" t="s">
        <v>1526</v>
      </c>
      <c r="P29" s="78">
        <v>2</v>
      </c>
      <c r="Q29" s="78" t="s">
        <v>1559</v>
      </c>
      <c r="R29" s="78">
        <v>2</v>
      </c>
      <c r="S29" s="78" t="s">
        <v>1568</v>
      </c>
      <c r="T29" s="78">
        <v>2</v>
      </c>
    </row>
    <row r="30" spans="1:20" ht="15">
      <c r="A30" s="78" t="s">
        <v>1526</v>
      </c>
      <c r="B30" s="78">
        <v>110</v>
      </c>
      <c r="C30" s="78" t="s">
        <v>1534</v>
      </c>
      <c r="D30" s="78">
        <v>9</v>
      </c>
      <c r="E30" s="78" t="s">
        <v>1535</v>
      </c>
      <c r="F30" s="78">
        <v>2</v>
      </c>
      <c r="G30" s="78" t="s">
        <v>1525</v>
      </c>
      <c r="H30" s="78">
        <v>3</v>
      </c>
      <c r="I30" s="78"/>
      <c r="J30" s="78"/>
      <c r="K30" s="78" t="s">
        <v>1524</v>
      </c>
      <c r="L30" s="78">
        <v>101</v>
      </c>
      <c r="M30" s="78" t="s">
        <v>1525</v>
      </c>
      <c r="N30" s="78">
        <v>1</v>
      </c>
      <c r="O30" s="78" t="s">
        <v>1540</v>
      </c>
      <c r="P30" s="78">
        <v>1</v>
      </c>
      <c r="Q30" s="78" t="s">
        <v>1560</v>
      </c>
      <c r="R30" s="78">
        <v>2</v>
      </c>
      <c r="S30" s="78"/>
      <c r="T30" s="78"/>
    </row>
    <row r="31" spans="1:20" ht="15">
      <c r="A31" s="78" t="s">
        <v>1527</v>
      </c>
      <c r="B31" s="78">
        <v>107</v>
      </c>
      <c r="C31" s="78" t="s">
        <v>545</v>
      </c>
      <c r="D31" s="78">
        <v>8</v>
      </c>
      <c r="E31" s="78" t="s">
        <v>1534</v>
      </c>
      <c r="F31" s="78">
        <v>2</v>
      </c>
      <c r="G31" s="78" t="s">
        <v>1543</v>
      </c>
      <c r="H31" s="78">
        <v>2</v>
      </c>
      <c r="I31" s="78"/>
      <c r="J31" s="78"/>
      <c r="K31" s="78" t="s">
        <v>551</v>
      </c>
      <c r="L31" s="78">
        <v>101</v>
      </c>
      <c r="M31" s="78" t="s">
        <v>1551</v>
      </c>
      <c r="N31" s="78">
        <v>1</v>
      </c>
      <c r="O31" s="78" t="s">
        <v>1554</v>
      </c>
      <c r="P31" s="78">
        <v>1</v>
      </c>
      <c r="Q31" s="78" t="s">
        <v>1561</v>
      </c>
      <c r="R31" s="78">
        <v>2</v>
      </c>
      <c r="S31" s="78"/>
      <c r="T31" s="78"/>
    </row>
    <row r="32" spans="1:20" ht="15">
      <c r="A32" s="78" t="s">
        <v>1528</v>
      </c>
      <c r="B32" s="78">
        <v>67</v>
      </c>
      <c r="C32" s="78" t="s">
        <v>1535</v>
      </c>
      <c r="D32" s="78">
        <v>8</v>
      </c>
      <c r="E32" s="78" t="s">
        <v>1538</v>
      </c>
      <c r="F32" s="78">
        <v>2</v>
      </c>
      <c r="G32" s="78" t="s">
        <v>1544</v>
      </c>
      <c r="H32" s="78">
        <v>2</v>
      </c>
      <c r="I32" s="78"/>
      <c r="J32" s="78"/>
      <c r="K32" s="78" t="s">
        <v>1528</v>
      </c>
      <c r="L32" s="78">
        <v>67</v>
      </c>
      <c r="M32" s="78"/>
      <c r="N32" s="78"/>
      <c r="O32" s="78" t="s">
        <v>1555</v>
      </c>
      <c r="P32" s="78">
        <v>1</v>
      </c>
      <c r="Q32" s="78" t="s">
        <v>1562</v>
      </c>
      <c r="R32" s="78">
        <v>2</v>
      </c>
      <c r="S32" s="78"/>
      <c r="T32" s="78"/>
    </row>
    <row r="33" spans="1:20" ht="15">
      <c r="A33" s="78" t="s">
        <v>1529</v>
      </c>
      <c r="B33" s="78">
        <v>67</v>
      </c>
      <c r="C33" s="78" t="s">
        <v>1536</v>
      </c>
      <c r="D33" s="78">
        <v>7</v>
      </c>
      <c r="E33" s="78" t="s">
        <v>1540</v>
      </c>
      <c r="F33" s="78">
        <v>1</v>
      </c>
      <c r="G33" s="78" t="s">
        <v>1545</v>
      </c>
      <c r="H33" s="78">
        <v>2</v>
      </c>
      <c r="I33" s="78"/>
      <c r="J33" s="78"/>
      <c r="K33" s="78" t="s">
        <v>1529</v>
      </c>
      <c r="L33" s="78">
        <v>67</v>
      </c>
      <c r="M33" s="78"/>
      <c r="N33" s="78"/>
      <c r="O33" s="78" t="s">
        <v>1556</v>
      </c>
      <c r="P33" s="78">
        <v>1</v>
      </c>
      <c r="Q33" s="78" t="s">
        <v>1563</v>
      </c>
      <c r="R33" s="78">
        <v>1</v>
      </c>
      <c r="S33" s="78"/>
      <c r="T33" s="78"/>
    </row>
    <row r="34" spans="1:20" ht="15">
      <c r="A34" s="78" t="s">
        <v>1530</v>
      </c>
      <c r="B34" s="78">
        <v>40</v>
      </c>
      <c r="C34" s="78" t="s">
        <v>1537</v>
      </c>
      <c r="D34" s="78">
        <v>6</v>
      </c>
      <c r="E34" s="78" t="s">
        <v>1536</v>
      </c>
      <c r="F34" s="78">
        <v>1</v>
      </c>
      <c r="G34" s="78" t="s">
        <v>1546</v>
      </c>
      <c r="H34" s="78">
        <v>2</v>
      </c>
      <c r="I34" s="78"/>
      <c r="J34" s="78"/>
      <c r="K34" s="78" t="s">
        <v>1530</v>
      </c>
      <c r="L34" s="78">
        <v>39</v>
      </c>
      <c r="M34" s="78"/>
      <c r="N34" s="78"/>
      <c r="O34" s="78" t="s">
        <v>1542</v>
      </c>
      <c r="P34" s="78">
        <v>1</v>
      </c>
      <c r="Q34" s="78" t="s">
        <v>1564</v>
      </c>
      <c r="R34" s="78">
        <v>1</v>
      </c>
      <c r="S34" s="78"/>
      <c r="T34" s="78"/>
    </row>
    <row r="35" spans="1:20" ht="15">
      <c r="A35" s="78" t="s">
        <v>1531</v>
      </c>
      <c r="B35" s="78">
        <v>40</v>
      </c>
      <c r="C35" s="78" t="s">
        <v>1538</v>
      </c>
      <c r="D35" s="78">
        <v>6</v>
      </c>
      <c r="E35" s="78" t="s">
        <v>545</v>
      </c>
      <c r="F35" s="78">
        <v>1</v>
      </c>
      <c r="G35" s="78" t="s">
        <v>1536</v>
      </c>
      <c r="H35" s="78">
        <v>1</v>
      </c>
      <c r="I35" s="78"/>
      <c r="J35" s="78"/>
      <c r="K35" s="78" t="s">
        <v>1531</v>
      </c>
      <c r="L35" s="78">
        <v>39</v>
      </c>
      <c r="M35" s="78"/>
      <c r="N35" s="78"/>
      <c r="O35" s="78"/>
      <c r="P35" s="78"/>
      <c r="Q35" s="78" t="s">
        <v>1526</v>
      </c>
      <c r="R35" s="78">
        <v>1</v>
      </c>
      <c r="S35" s="78"/>
      <c r="T35" s="78"/>
    </row>
    <row r="38" spans="1:20" ht="15" customHeight="1">
      <c r="A38" s="13" t="s">
        <v>1577</v>
      </c>
      <c r="B38" s="13" t="s">
        <v>1481</v>
      </c>
      <c r="C38" s="13" t="s">
        <v>1588</v>
      </c>
      <c r="D38" s="13" t="s">
        <v>1484</v>
      </c>
      <c r="E38" s="13" t="s">
        <v>1594</v>
      </c>
      <c r="F38" s="13" t="s">
        <v>1486</v>
      </c>
      <c r="G38" s="13" t="s">
        <v>1599</v>
      </c>
      <c r="H38" s="13" t="s">
        <v>1488</v>
      </c>
      <c r="I38" s="13" t="s">
        <v>1605</v>
      </c>
      <c r="J38" s="13" t="s">
        <v>1490</v>
      </c>
      <c r="K38" s="13" t="s">
        <v>1611</v>
      </c>
      <c r="L38" s="13" t="s">
        <v>1492</v>
      </c>
      <c r="M38" s="13" t="s">
        <v>1615</v>
      </c>
      <c r="N38" s="13" t="s">
        <v>1494</v>
      </c>
      <c r="O38" s="13" t="s">
        <v>1617</v>
      </c>
      <c r="P38" s="13" t="s">
        <v>1496</v>
      </c>
      <c r="Q38" s="13" t="s">
        <v>1625</v>
      </c>
      <c r="R38" s="13" t="s">
        <v>1498</v>
      </c>
      <c r="S38" s="13" t="s">
        <v>1634</v>
      </c>
      <c r="T38" s="13" t="s">
        <v>1499</v>
      </c>
    </row>
    <row r="39" spans="1:20" ht="15">
      <c r="A39" s="84" t="s">
        <v>1578</v>
      </c>
      <c r="B39" s="84">
        <v>14</v>
      </c>
      <c r="C39" s="84" t="s">
        <v>1587</v>
      </c>
      <c r="D39" s="84">
        <v>16</v>
      </c>
      <c r="E39" s="84" t="s">
        <v>1587</v>
      </c>
      <c r="F39" s="84">
        <v>12</v>
      </c>
      <c r="G39" s="84" t="s">
        <v>1583</v>
      </c>
      <c r="H39" s="84">
        <v>56</v>
      </c>
      <c r="I39" s="84" t="s">
        <v>1586</v>
      </c>
      <c r="J39" s="84">
        <v>9</v>
      </c>
      <c r="K39" s="84" t="s">
        <v>1583</v>
      </c>
      <c r="L39" s="84">
        <v>1732</v>
      </c>
      <c r="M39" s="84" t="s">
        <v>1587</v>
      </c>
      <c r="N39" s="84">
        <v>3</v>
      </c>
      <c r="O39" s="84" t="s">
        <v>1585</v>
      </c>
      <c r="P39" s="84">
        <v>4</v>
      </c>
      <c r="Q39" s="84" t="s">
        <v>1626</v>
      </c>
      <c r="R39" s="84">
        <v>6</v>
      </c>
      <c r="S39" s="84" t="s">
        <v>1585</v>
      </c>
      <c r="T39" s="84">
        <v>2</v>
      </c>
    </row>
    <row r="40" spans="1:20" ht="15">
      <c r="A40" s="84" t="s">
        <v>1579</v>
      </c>
      <c r="B40" s="84">
        <v>33</v>
      </c>
      <c r="C40" s="84" t="s">
        <v>236</v>
      </c>
      <c r="D40" s="84">
        <v>15</v>
      </c>
      <c r="E40" s="84" t="s">
        <v>1586</v>
      </c>
      <c r="F40" s="84">
        <v>12</v>
      </c>
      <c r="G40" s="84" t="s">
        <v>1584</v>
      </c>
      <c r="H40" s="84">
        <v>15</v>
      </c>
      <c r="I40" s="84" t="s">
        <v>1606</v>
      </c>
      <c r="J40" s="84">
        <v>9</v>
      </c>
      <c r="K40" s="84" t="s">
        <v>1584</v>
      </c>
      <c r="L40" s="84">
        <v>324</v>
      </c>
      <c r="M40" s="84" t="s">
        <v>1585</v>
      </c>
      <c r="N40" s="84">
        <v>3</v>
      </c>
      <c r="O40" s="84" t="s">
        <v>1618</v>
      </c>
      <c r="P40" s="84">
        <v>2</v>
      </c>
      <c r="Q40" s="84" t="s">
        <v>1627</v>
      </c>
      <c r="R40" s="84">
        <v>2</v>
      </c>
      <c r="S40" s="84" t="s">
        <v>1635</v>
      </c>
      <c r="T40" s="84">
        <v>2</v>
      </c>
    </row>
    <row r="41" spans="1:20" ht="15">
      <c r="A41" s="84" t="s">
        <v>1580</v>
      </c>
      <c r="B41" s="84">
        <v>0</v>
      </c>
      <c r="C41" s="84" t="s">
        <v>1585</v>
      </c>
      <c r="D41" s="84">
        <v>15</v>
      </c>
      <c r="E41" s="84" t="s">
        <v>236</v>
      </c>
      <c r="F41" s="84">
        <v>9</v>
      </c>
      <c r="G41" s="84" t="s">
        <v>1585</v>
      </c>
      <c r="H41" s="84">
        <v>8</v>
      </c>
      <c r="I41" s="84" t="s">
        <v>1607</v>
      </c>
      <c r="J41" s="84">
        <v>9</v>
      </c>
      <c r="K41" s="84" t="s">
        <v>1603</v>
      </c>
      <c r="L41" s="84">
        <v>106</v>
      </c>
      <c r="M41" s="84" t="s">
        <v>1616</v>
      </c>
      <c r="N41" s="84">
        <v>3</v>
      </c>
      <c r="O41" s="84" t="s">
        <v>1586</v>
      </c>
      <c r="P41" s="84">
        <v>2</v>
      </c>
      <c r="Q41" s="84" t="s">
        <v>1628</v>
      </c>
      <c r="R41" s="84">
        <v>2</v>
      </c>
      <c r="S41" s="84" t="s">
        <v>1636</v>
      </c>
      <c r="T41" s="84">
        <v>2</v>
      </c>
    </row>
    <row r="42" spans="1:20" ht="15">
      <c r="A42" s="84" t="s">
        <v>1581</v>
      </c>
      <c r="B42" s="84">
        <v>4855</v>
      </c>
      <c r="C42" s="84" t="s">
        <v>1586</v>
      </c>
      <c r="D42" s="84">
        <v>15</v>
      </c>
      <c r="E42" s="84" t="s">
        <v>1595</v>
      </c>
      <c r="F42" s="84">
        <v>9</v>
      </c>
      <c r="G42" s="84" t="s">
        <v>1600</v>
      </c>
      <c r="H42" s="84">
        <v>5</v>
      </c>
      <c r="I42" s="84" t="s">
        <v>1608</v>
      </c>
      <c r="J42" s="84">
        <v>9</v>
      </c>
      <c r="K42" s="84" t="s">
        <v>1612</v>
      </c>
      <c r="L42" s="84">
        <v>106</v>
      </c>
      <c r="M42" s="84" t="s">
        <v>1586</v>
      </c>
      <c r="N42" s="84">
        <v>2</v>
      </c>
      <c r="O42" s="84" t="s">
        <v>1619</v>
      </c>
      <c r="P42" s="84">
        <v>2</v>
      </c>
      <c r="Q42" s="84" t="s">
        <v>1629</v>
      </c>
      <c r="R42" s="84">
        <v>2</v>
      </c>
      <c r="S42" s="84" t="s">
        <v>1637</v>
      </c>
      <c r="T42" s="84">
        <v>2</v>
      </c>
    </row>
    <row r="43" spans="1:20" ht="15">
      <c r="A43" s="84" t="s">
        <v>1582</v>
      </c>
      <c r="B43" s="84">
        <v>4902</v>
      </c>
      <c r="C43" s="84" t="s">
        <v>1540</v>
      </c>
      <c r="D43" s="84">
        <v>12</v>
      </c>
      <c r="E43" s="84" t="s">
        <v>256</v>
      </c>
      <c r="F43" s="84">
        <v>8</v>
      </c>
      <c r="G43" s="84" t="s">
        <v>1586</v>
      </c>
      <c r="H43" s="84">
        <v>4</v>
      </c>
      <c r="I43" s="84" t="s">
        <v>1609</v>
      </c>
      <c r="J43" s="84">
        <v>9</v>
      </c>
      <c r="K43" s="84" t="s">
        <v>1613</v>
      </c>
      <c r="L43" s="84">
        <v>106</v>
      </c>
      <c r="M43" s="84"/>
      <c r="N43" s="84"/>
      <c r="O43" s="84" t="s">
        <v>1620</v>
      </c>
      <c r="P43" s="84">
        <v>2</v>
      </c>
      <c r="Q43" s="84" t="s">
        <v>1630</v>
      </c>
      <c r="R43" s="84">
        <v>2</v>
      </c>
      <c r="S43" s="84"/>
      <c r="T43" s="84"/>
    </row>
    <row r="44" spans="1:20" ht="15">
      <c r="A44" s="84" t="s">
        <v>1583</v>
      </c>
      <c r="B44" s="84">
        <v>1788</v>
      </c>
      <c r="C44" s="84" t="s">
        <v>1589</v>
      </c>
      <c r="D44" s="84">
        <v>11</v>
      </c>
      <c r="E44" s="84" t="s">
        <v>1596</v>
      </c>
      <c r="F44" s="84">
        <v>8</v>
      </c>
      <c r="G44" s="84" t="s">
        <v>1601</v>
      </c>
      <c r="H44" s="84">
        <v>4</v>
      </c>
      <c r="I44" s="84" t="s">
        <v>1610</v>
      </c>
      <c r="J44" s="84">
        <v>9</v>
      </c>
      <c r="K44" s="84" t="s">
        <v>1585</v>
      </c>
      <c r="L44" s="84">
        <v>106</v>
      </c>
      <c r="M44" s="84"/>
      <c r="N44" s="84"/>
      <c r="O44" s="84" t="s">
        <v>1621</v>
      </c>
      <c r="P44" s="84">
        <v>2</v>
      </c>
      <c r="Q44" s="84" t="s">
        <v>1631</v>
      </c>
      <c r="R44" s="84">
        <v>2</v>
      </c>
      <c r="S44" s="84"/>
      <c r="T44" s="84"/>
    </row>
    <row r="45" spans="1:20" ht="15">
      <c r="A45" s="84" t="s">
        <v>1584</v>
      </c>
      <c r="B45" s="84">
        <v>339</v>
      </c>
      <c r="C45" s="84" t="s">
        <v>1590</v>
      </c>
      <c r="D45" s="84">
        <v>9</v>
      </c>
      <c r="E45" s="84" t="s">
        <v>1597</v>
      </c>
      <c r="F45" s="84">
        <v>8</v>
      </c>
      <c r="G45" s="84" t="s">
        <v>1602</v>
      </c>
      <c r="H45" s="84">
        <v>3</v>
      </c>
      <c r="I45" s="84" t="s">
        <v>1585</v>
      </c>
      <c r="J45" s="84">
        <v>9</v>
      </c>
      <c r="K45" s="84" t="s">
        <v>1587</v>
      </c>
      <c r="L45" s="84">
        <v>101</v>
      </c>
      <c r="M45" s="84"/>
      <c r="N45" s="84"/>
      <c r="O45" s="84" t="s">
        <v>1622</v>
      </c>
      <c r="P45" s="84">
        <v>2</v>
      </c>
      <c r="Q45" s="84" t="s">
        <v>1632</v>
      </c>
      <c r="R45" s="84">
        <v>2</v>
      </c>
      <c r="S45" s="84"/>
      <c r="T45" s="84"/>
    </row>
    <row r="46" spans="1:20" ht="15">
      <c r="A46" s="84" t="s">
        <v>1585</v>
      </c>
      <c r="B46" s="84">
        <v>152</v>
      </c>
      <c r="C46" s="84" t="s">
        <v>1591</v>
      </c>
      <c r="D46" s="84">
        <v>9</v>
      </c>
      <c r="E46" s="84" t="s">
        <v>1553</v>
      </c>
      <c r="F46" s="84">
        <v>8</v>
      </c>
      <c r="G46" s="84" t="s">
        <v>1587</v>
      </c>
      <c r="H46" s="84">
        <v>3</v>
      </c>
      <c r="I46" s="84" t="s">
        <v>245</v>
      </c>
      <c r="J46" s="84">
        <v>7</v>
      </c>
      <c r="K46" s="84" t="s">
        <v>1586</v>
      </c>
      <c r="L46" s="84">
        <v>101</v>
      </c>
      <c r="M46" s="84"/>
      <c r="N46" s="84"/>
      <c r="O46" s="84" t="s">
        <v>1623</v>
      </c>
      <c r="P46" s="84">
        <v>2</v>
      </c>
      <c r="Q46" s="84" t="s">
        <v>1602</v>
      </c>
      <c r="R46" s="84">
        <v>2</v>
      </c>
      <c r="S46" s="84"/>
      <c r="T46" s="84"/>
    </row>
    <row r="47" spans="1:20" ht="15">
      <c r="A47" s="84" t="s">
        <v>1586</v>
      </c>
      <c r="B47" s="84">
        <v>145</v>
      </c>
      <c r="C47" s="84" t="s">
        <v>1592</v>
      </c>
      <c r="D47" s="84">
        <v>9</v>
      </c>
      <c r="E47" s="84" t="s">
        <v>1598</v>
      </c>
      <c r="F47" s="84">
        <v>8</v>
      </c>
      <c r="G47" s="84" t="s">
        <v>1603</v>
      </c>
      <c r="H47" s="84">
        <v>3</v>
      </c>
      <c r="I47" s="84" t="s">
        <v>1587</v>
      </c>
      <c r="J47" s="84">
        <v>6</v>
      </c>
      <c r="K47" s="84" t="s">
        <v>1601</v>
      </c>
      <c r="L47" s="84">
        <v>78</v>
      </c>
      <c r="M47" s="84"/>
      <c r="N47" s="84"/>
      <c r="O47" s="84" t="s">
        <v>1624</v>
      </c>
      <c r="P47" s="84">
        <v>2</v>
      </c>
      <c r="Q47" s="84" t="s">
        <v>1603</v>
      </c>
      <c r="R47" s="84">
        <v>2</v>
      </c>
      <c r="S47" s="84"/>
      <c r="T47" s="84"/>
    </row>
    <row r="48" spans="1:20" ht="15">
      <c r="A48" s="84" t="s">
        <v>1587</v>
      </c>
      <c r="B48" s="84">
        <v>142</v>
      </c>
      <c r="C48" s="84" t="s">
        <v>1593</v>
      </c>
      <c r="D48" s="84">
        <v>8</v>
      </c>
      <c r="E48" s="84" t="s">
        <v>1592</v>
      </c>
      <c r="F48" s="84">
        <v>8</v>
      </c>
      <c r="G48" s="84" t="s">
        <v>1604</v>
      </c>
      <c r="H48" s="84">
        <v>2</v>
      </c>
      <c r="I48" s="84"/>
      <c r="J48" s="84"/>
      <c r="K48" s="84" t="s">
        <v>1614</v>
      </c>
      <c r="L48" s="84">
        <v>67</v>
      </c>
      <c r="M48" s="84"/>
      <c r="N48" s="84"/>
      <c r="O48" s="84" t="s">
        <v>1606</v>
      </c>
      <c r="P48" s="84">
        <v>2</v>
      </c>
      <c r="Q48" s="84" t="s">
        <v>1633</v>
      </c>
      <c r="R48" s="84">
        <v>2</v>
      </c>
      <c r="S48" s="84"/>
      <c r="T48" s="84"/>
    </row>
    <row r="51" spans="1:20" ht="15" customHeight="1">
      <c r="A51" s="13" t="s">
        <v>1648</v>
      </c>
      <c r="B51" s="13" t="s">
        <v>1481</v>
      </c>
      <c r="C51" s="13" t="s">
        <v>1659</v>
      </c>
      <c r="D51" s="13" t="s">
        <v>1484</v>
      </c>
      <c r="E51" s="13" t="s">
        <v>1670</v>
      </c>
      <c r="F51" s="13" t="s">
        <v>1486</v>
      </c>
      <c r="G51" s="13" t="s">
        <v>1681</v>
      </c>
      <c r="H51" s="13" t="s">
        <v>1488</v>
      </c>
      <c r="I51" s="13" t="s">
        <v>1688</v>
      </c>
      <c r="J51" s="13" t="s">
        <v>1490</v>
      </c>
      <c r="K51" s="13" t="s">
        <v>1699</v>
      </c>
      <c r="L51" s="13" t="s">
        <v>1492</v>
      </c>
      <c r="M51" s="13" t="s">
        <v>1700</v>
      </c>
      <c r="N51" s="13" t="s">
        <v>1494</v>
      </c>
      <c r="O51" s="13" t="s">
        <v>1703</v>
      </c>
      <c r="P51" s="13" t="s">
        <v>1496</v>
      </c>
      <c r="Q51" s="13" t="s">
        <v>1714</v>
      </c>
      <c r="R51" s="13" t="s">
        <v>1498</v>
      </c>
      <c r="S51" s="13" t="s">
        <v>1725</v>
      </c>
      <c r="T51" s="13" t="s">
        <v>1499</v>
      </c>
    </row>
    <row r="52" spans="1:20" ht="15">
      <c r="A52" s="84" t="s">
        <v>1649</v>
      </c>
      <c r="B52" s="84">
        <v>1274</v>
      </c>
      <c r="C52" s="84" t="s">
        <v>1660</v>
      </c>
      <c r="D52" s="84">
        <v>7</v>
      </c>
      <c r="E52" s="84" t="s">
        <v>1671</v>
      </c>
      <c r="F52" s="84">
        <v>8</v>
      </c>
      <c r="G52" s="84" t="s">
        <v>1649</v>
      </c>
      <c r="H52" s="84">
        <v>34</v>
      </c>
      <c r="I52" s="84" t="s">
        <v>1689</v>
      </c>
      <c r="J52" s="84">
        <v>9</v>
      </c>
      <c r="K52" s="84" t="s">
        <v>1649</v>
      </c>
      <c r="L52" s="84">
        <v>1240</v>
      </c>
      <c r="M52" s="84" t="s">
        <v>1701</v>
      </c>
      <c r="N52" s="84">
        <v>3</v>
      </c>
      <c r="O52" s="84" t="s">
        <v>1704</v>
      </c>
      <c r="P52" s="84">
        <v>2</v>
      </c>
      <c r="Q52" s="84" t="s">
        <v>1715</v>
      </c>
      <c r="R52" s="84">
        <v>2</v>
      </c>
      <c r="S52" s="84" t="s">
        <v>1726</v>
      </c>
      <c r="T52" s="84">
        <v>2</v>
      </c>
    </row>
    <row r="53" spans="1:20" ht="15">
      <c r="A53" s="84" t="s">
        <v>1650</v>
      </c>
      <c r="B53" s="84">
        <v>295</v>
      </c>
      <c r="C53" s="84" t="s">
        <v>1661</v>
      </c>
      <c r="D53" s="84">
        <v>6</v>
      </c>
      <c r="E53" s="84" t="s">
        <v>1672</v>
      </c>
      <c r="F53" s="84">
        <v>8</v>
      </c>
      <c r="G53" s="84" t="s">
        <v>1650</v>
      </c>
      <c r="H53" s="84">
        <v>12</v>
      </c>
      <c r="I53" s="84" t="s">
        <v>1690</v>
      </c>
      <c r="J53" s="84">
        <v>9</v>
      </c>
      <c r="K53" s="84" t="s">
        <v>1650</v>
      </c>
      <c r="L53" s="84">
        <v>283</v>
      </c>
      <c r="M53" s="84" t="s">
        <v>1702</v>
      </c>
      <c r="N53" s="84">
        <v>2</v>
      </c>
      <c r="O53" s="84" t="s">
        <v>1705</v>
      </c>
      <c r="P53" s="84">
        <v>2</v>
      </c>
      <c r="Q53" s="84" t="s">
        <v>1716</v>
      </c>
      <c r="R53" s="84">
        <v>2</v>
      </c>
      <c r="S53" s="84" t="s">
        <v>1727</v>
      </c>
      <c r="T53" s="84">
        <v>2</v>
      </c>
    </row>
    <row r="54" spans="1:20" ht="15">
      <c r="A54" s="84" t="s">
        <v>1651</v>
      </c>
      <c r="B54" s="84">
        <v>263</v>
      </c>
      <c r="C54" s="84" t="s">
        <v>1662</v>
      </c>
      <c r="D54" s="84">
        <v>6</v>
      </c>
      <c r="E54" s="84" t="s">
        <v>1673</v>
      </c>
      <c r="F54" s="84">
        <v>8</v>
      </c>
      <c r="G54" s="84" t="s">
        <v>1651</v>
      </c>
      <c r="H54" s="84">
        <v>10</v>
      </c>
      <c r="I54" s="84" t="s">
        <v>1691</v>
      </c>
      <c r="J54" s="84">
        <v>9</v>
      </c>
      <c r="K54" s="84" t="s">
        <v>1651</v>
      </c>
      <c r="L54" s="84">
        <v>253</v>
      </c>
      <c r="M54" s="84" t="s">
        <v>1683</v>
      </c>
      <c r="N54" s="84">
        <v>2</v>
      </c>
      <c r="O54" s="84" t="s">
        <v>1706</v>
      </c>
      <c r="P54" s="84">
        <v>2</v>
      </c>
      <c r="Q54" s="84" t="s">
        <v>1717</v>
      </c>
      <c r="R54" s="84">
        <v>2</v>
      </c>
      <c r="S54" s="84" t="s">
        <v>1728</v>
      </c>
      <c r="T54" s="84">
        <v>2</v>
      </c>
    </row>
    <row r="55" spans="1:20" ht="15">
      <c r="A55" s="84" t="s">
        <v>1652</v>
      </c>
      <c r="B55" s="84">
        <v>108</v>
      </c>
      <c r="C55" s="84" t="s">
        <v>1663</v>
      </c>
      <c r="D55" s="84">
        <v>6</v>
      </c>
      <c r="E55" s="84" t="s">
        <v>1674</v>
      </c>
      <c r="F55" s="84">
        <v>8</v>
      </c>
      <c r="G55" s="84" t="s">
        <v>1682</v>
      </c>
      <c r="H55" s="84">
        <v>4</v>
      </c>
      <c r="I55" s="84" t="s">
        <v>1692</v>
      </c>
      <c r="J55" s="84">
        <v>9</v>
      </c>
      <c r="K55" s="84" t="s">
        <v>1653</v>
      </c>
      <c r="L55" s="84">
        <v>106</v>
      </c>
      <c r="M55" s="84"/>
      <c r="N55" s="84"/>
      <c r="O55" s="84" t="s">
        <v>1707</v>
      </c>
      <c r="P55" s="84">
        <v>2</v>
      </c>
      <c r="Q55" s="84" t="s">
        <v>1718</v>
      </c>
      <c r="R55" s="84">
        <v>2</v>
      </c>
      <c r="S55" s="84"/>
      <c r="T55" s="84"/>
    </row>
    <row r="56" spans="1:20" ht="15">
      <c r="A56" s="84" t="s">
        <v>1653</v>
      </c>
      <c r="B56" s="84">
        <v>107</v>
      </c>
      <c r="C56" s="84" t="s">
        <v>1664</v>
      </c>
      <c r="D56" s="84">
        <v>6</v>
      </c>
      <c r="E56" s="84" t="s">
        <v>1675</v>
      </c>
      <c r="F56" s="84">
        <v>8</v>
      </c>
      <c r="G56" s="84" t="s">
        <v>1683</v>
      </c>
      <c r="H56" s="84">
        <v>3</v>
      </c>
      <c r="I56" s="84" t="s">
        <v>1693</v>
      </c>
      <c r="J56" s="84">
        <v>6</v>
      </c>
      <c r="K56" s="84" t="s">
        <v>1654</v>
      </c>
      <c r="L56" s="84">
        <v>106</v>
      </c>
      <c r="M56" s="84"/>
      <c r="N56" s="84"/>
      <c r="O56" s="84" t="s">
        <v>1708</v>
      </c>
      <c r="P56" s="84">
        <v>2</v>
      </c>
      <c r="Q56" s="84" t="s">
        <v>1719</v>
      </c>
      <c r="R56" s="84">
        <v>2</v>
      </c>
      <c r="S56" s="84"/>
      <c r="T56" s="84"/>
    </row>
    <row r="57" spans="1:20" ht="15">
      <c r="A57" s="84" t="s">
        <v>1654</v>
      </c>
      <c r="B57" s="84">
        <v>107</v>
      </c>
      <c r="C57" s="84" t="s">
        <v>1665</v>
      </c>
      <c r="D57" s="84">
        <v>6</v>
      </c>
      <c r="E57" s="84" t="s">
        <v>1676</v>
      </c>
      <c r="F57" s="84">
        <v>8</v>
      </c>
      <c r="G57" s="84" t="s">
        <v>1656</v>
      </c>
      <c r="H57" s="84">
        <v>3</v>
      </c>
      <c r="I57" s="84" t="s">
        <v>1694</v>
      </c>
      <c r="J57" s="84">
        <v>6</v>
      </c>
      <c r="K57" s="84" t="s">
        <v>1652</v>
      </c>
      <c r="L57" s="84">
        <v>106</v>
      </c>
      <c r="M57" s="84"/>
      <c r="N57" s="84"/>
      <c r="O57" s="84" t="s">
        <v>1709</v>
      </c>
      <c r="P57" s="84">
        <v>2</v>
      </c>
      <c r="Q57" s="84" t="s">
        <v>1720</v>
      </c>
      <c r="R57" s="84">
        <v>2</v>
      </c>
      <c r="S57" s="84"/>
      <c r="T57" s="84"/>
    </row>
    <row r="58" spans="1:20" ht="15">
      <c r="A58" s="84" t="s">
        <v>1655</v>
      </c>
      <c r="B58" s="84">
        <v>101</v>
      </c>
      <c r="C58" s="84" t="s">
        <v>1666</v>
      </c>
      <c r="D58" s="84">
        <v>6</v>
      </c>
      <c r="E58" s="84" t="s">
        <v>1677</v>
      </c>
      <c r="F58" s="84">
        <v>8</v>
      </c>
      <c r="G58" s="84" t="s">
        <v>1684</v>
      </c>
      <c r="H58" s="84">
        <v>3</v>
      </c>
      <c r="I58" s="84" t="s">
        <v>1695</v>
      </c>
      <c r="J58" s="84">
        <v>6</v>
      </c>
      <c r="K58" s="84" t="s">
        <v>1655</v>
      </c>
      <c r="L58" s="84">
        <v>101</v>
      </c>
      <c r="M58" s="84"/>
      <c r="N58" s="84"/>
      <c r="O58" s="84" t="s">
        <v>1710</v>
      </c>
      <c r="P58" s="84">
        <v>2</v>
      </c>
      <c r="Q58" s="84" t="s">
        <v>1721</v>
      </c>
      <c r="R58" s="84">
        <v>2</v>
      </c>
      <c r="S58" s="84"/>
      <c r="T58" s="84"/>
    </row>
    <row r="59" spans="1:20" ht="15">
      <c r="A59" s="84" t="s">
        <v>1656</v>
      </c>
      <c r="B59" s="84">
        <v>80</v>
      </c>
      <c r="C59" s="84" t="s">
        <v>1667</v>
      </c>
      <c r="D59" s="84">
        <v>6</v>
      </c>
      <c r="E59" s="84" t="s">
        <v>1678</v>
      </c>
      <c r="F59" s="84">
        <v>8</v>
      </c>
      <c r="G59" s="84" t="s">
        <v>1685</v>
      </c>
      <c r="H59" s="84">
        <v>2</v>
      </c>
      <c r="I59" s="84" t="s">
        <v>1696</v>
      </c>
      <c r="J59" s="84">
        <v>5</v>
      </c>
      <c r="K59" s="84" t="s">
        <v>1656</v>
      </c>
      <c r="L59" s="84">
        <v>77</v>
      </c>
      <c r="M59" s="84"/>
      <c r="N59" s="84"/>
      <c r="O59" s="84" t="s">
        <v>1711</v>
      </c>
      <c r="P59" s="84">
        <v>2</v>
      </c>
      <c r="Q59" s="84" t="s">
        <v>1722</v>
      </c>
      <c r="R59" s="84">
        <v>2</v>
      </c>
      <c r="S59" s="84"/>
      <c r="T59" s="84"/>
    </row>
    <row r="60" spans="1:20" ht="15">
      <c r="A60" s="84" t="s">
        <v>1657</v>
      </c>
      <c r="B60" s="84">
        <v>67</v>
      </c>
      <c r="C60" s="84" t="s">
        <v>1668</v>
      </c>
      <c r="D60" s="84">
        <v>6</v>
      </c>
      <c r="E60" s="84" t="s">
        <v>1679</v>
      </c>
      <c r="F60" s="84">
        <v>8</v>
      </c>
      <c r="G60" s="84" t="s">
        <v>1686</v>
      </c>
      <c r="H60" s="84">
        <v>2</v>
      </c>
      <c r="I60" s="84" t="s">
        <v>1697</v>
      </c>
      <c r="J60" s="84">
        <v>3</v>
      </c>
      <c r="K60" s="84" t="s">
        <v>1657</v>
      </c>
      <c r="L60" s="84">
        <v>67</v>
      </c>
      <c r="M60" s="84"/>
      <c r="N60" s="84"/>
      <c r="O60" s="84" t="s">
        <v>1712</v>
      </c>
      <c r="P60" s="84">
        <v>2</v>
      </c>
      <c r="Q60" s="84" t="s">
        <v>1723</v>
      </c>
      <c r="R60" s="84">
        <v>2</v>
      </c>
      <c r="S60" s="84"/>
      <c r="T60" s="84"/>
    </row>
    <row r="61" spans="1:20" ht="15">
      <c r="A61" s="84" t="s">
        <v>1658</v>
      </c>
      <c r="B61" s="84">
        <v>67</v>
      </c>
      <c r="C61" s="84" t="s">
        <v>1669</v>
      </c>
      <c r="D61" s="84">
        <v>5</v>
      </c>
      <c r="E61" s="84" t="s">
        <v>1680</v>
      </c>
      <c r="F61" s="84">
        <v>8</v>
      </c>
      <c r="G61" s="84" t="s">
        <v>1687</v>
      </c>
      <c r="H61" s="84">
        <v>2</v>
      </c>
      <c r="I61" s="84" t="s">
        <v>1698</v>
      </c>
      <c r="J61" s="84">
        <v>3</v>
      </c>
      <c r="K61" s="84" t="s">
        <v>1658</v>
      </c>
      <c r="L61" s="84">
        <v>67</v>
      </c>
      <c r="M61" s="84"/>
      <c r="N61" s="84"/>
      <c r="O61" s="84" t="s">
        <v>1713</v>
      </c>
      <c r="P61" s="84">
        <v>2</v>
      </c>
      <c r="Q61" s="84" t="s">
        <v>1724</v>
      </c>
      <c r="R61" s="84">
        <v>2</v>
      </c>
      <c r="S61" s="84"/>
      <c r="T61" s="84"/>
    </row>
    <row r="64" spans="1:20" ht="15" customHeight="1">
      <c r="A64" s="13" t="s">
        <v>1739</v>
      </c>
      <c r="B64" s="13" t="s">
        <v>1481</v>
      </c>
      <c r="C64" s="13" t="s">
        <v>1741</v>
      </c>
      <c r="D64" s="13" t="s">
        <v>1484</v>
      </c>
      <c r="E64" s="78" t="s">
        <v>1742</v>
      </c>
      <c r="F64" s="78" t="s">
        <v>1486</v>
      </c>
      <c r="G64" s="78" t="s">
        <v>1745</v>
      </c>
      <c r="H64" s="78" t="s">
        <v>1488</v>
      </c>
      <c r="I64" s="78" t="s">
        <v>1747</v>
      </c>
      <c r="J64" s="78" t="s">
        <v>1490</v>
      </c>
      <c r="K64" s="78" t="s">
        <v>1749</v>
      </c>
      <c r="L64" s="78" t="s">
        <v>1492</v>
      </c>
      <c r="M64" s="78" t="s">
        <v>1751</v>
      </c>
      <c r="N64" s="78" t="s">
        <v>1494</v>
      </c>
      <c r="O64" s="78" t="s">
        <v>1753</v>
      </c>
      <c r="P64" s="78" t="s">
        <v>1496</v>
      </c>
      <c r="Q64" s="78" t="s">
        <v>1755</v>
      </c>
      <c r="R64" s="78" t="s">
        <v>1498</v>
      </c>
      <c r="S64" s="78" t="s">
        <v>1757</v>
      </c>
      <c r="T64" s="78" t="s">
        <v>1499</v>
      </c>
    </row>
    <row r="65" spans="1:20" ht="15">
      <c r="A65" s="78" t="s">
        <v>256</v>
      </c>
      <c r="B65" s="78">
        <v>1</v>
      </c>
      <c r="C65" s="78" t="s">
        <v>256</v>
      </c>
      <c r="D65" s="78">
        <v>1</v>
      </c>
      <c r="E65" s="78"/>
      <c r="F65" s="78"/>
      <c r="G65" s="78"/>
      <c r="H65" s="78"/>
      <c r="I65" s="78"/>
      <c r="J65" s="78"/>
      <c r="K65" s="78"/>
      <c r="L65" s="78"/>
      <c r="M65" s="78"/>
      <c r="N65" s="78"/>
      <c r="O65" s="78"/>
      <c r="P65" s="78"/>
      <c r="Q65" s="78"/>
      <c r="R65" s="78"/>
      <c r="S65" s="78"/>
      <c r="T65" s="78"/>
    </row>
    <row r="68" spans="1:20" ht="15" customHeight="1">
      <c r="A68" s="13" t="s">
        <v>1740</v>
      </c>
      <c r="B68" s="13" t="s">
        <v>1481</v>
      </c>
      <c r="C68" s="13" t="s">
        <v>1743</v>
      </c>
      <c r="D68" s="13" t="s">
        <v>1484</v>
      </c>
      <c r="E68" s="13" t="s">
        <v>1744</v>
      </c>
      <c r="F68" s="13" t="s">
        <v>1486</v>
      </c>
      <c r="G68" s="13" t="s">
        <v>1746</v>
      </c>
      <c r="H68" s="13" t="s">
        <v>1488</v>
      </c>
      <c r="I68" s="13" t="s">
        <v>1748</v>
      </c>
      <c r="J68" s="13" t="s">
        <v>1490</v>
      </c>
      <c r="K68" s="13" t="s">
        <v>1750</v>
      </c>
      <c r="L68" s="13" t="s">
        <v>1492</v>
      </c>
      <c r="M68" s="13" t="s">
        <v>1752</v>
      </c>
      <c r="N68" s="13" t="s">
        <v>1494</v>
      </c>
      <c r="O68" s="13" t="s">
        <v>1754</v>
      </c>
      <c r="P68" s="13" t="s">
        <v>1496</v>
      </c>
      <c r="Q68" s="13" t="s">
        <v>1756</v>
      </c>
      <c r="R68" s="13" t="s">
        <v>1498</v>
      </c>
      <c r="S68" s="13" t="s">
        <v>1758</v>
      </c>
      <c r="T68" s="13" t="s">
        <v>1499</v>
      </c>
    </row>
    <row r="69" spans="1:20" ht="15">
      <c r="A69" s="78" t="s">
        <v>260</v>
      </c>
      <c r="B69" s="78">
        <v>36</v>
      </c>
      <c r="C69" s="78" t="s">
        <v>236</v>
      </c>
      <c r="D69" s="78">
        <v>15</v>
      </c>
      <c r="E69" s="78" t="s">
        <v>236</v>
      </c>
      <c r="F69" s="78">
        <v>9</v>
      </c>
      <c r="G69" s="78" t="s">
        <v>221</v>
      </c>
      <c r="H69" s="78">
        <v>1</v>
      </c>
      <c r="I69" s="78" t="s">
        <v>245</v>
      </c>
      <c r="J69" s="78">
        <v>7</v>
      </c>
      <c r="K69" s="78" t="s">
        <v>260</v>
      </c>
      <c r="L69" s="78">
        <v>36</v>
      </c>
      <c r="M69" s="78" t="s">
        <v>258</v>
      </c>
      <c r="N69" s="78">
        <v>1</v>
      </c>
      <c r="O69" s="78" t="s">
        <v>247</v>
      </c>
      <c r="P69" s="78">
        <v>1</v>
      </c>
      <c r="Q69" s="78" t="s">
        <v>252</v>
      </c>
      <c r="R69" s="78">
        <v>2</v>
      </c>
      <c r="S69" s="78" t="s">
        <v>218</v>
      </c>
      <c r="T69" s="78">
        <v>1</v>
      </c>
    </row>
    <row r="70" spans="1:20" ht="15">
      <c r="A70" s="78" t="s">
        <v>259</v>
      </c>
      <c r="B70" s="78">
        <v>36</v>
      </c>
      <c r="C70" s="78" t="s">
        <v>255</v>
      </c>
      <c r="D70" s="78">
        <v>1</v>
      </c>
      <c r="E70" s="78" t="s">
        <v>256</v>
      </c>
      <c r="F70" s="78">
        <v>8</v>
      </c>
      <c r="G70" s="78"/>
      <c r="H70" s="78"/>
      <c r="I70" s="78"/>
      <c r="J70" s="78"/>
      <c r="K70" s="78" t="s">
        <v>259</v>
      </c>
      <c r="L70" s="78">
        <v>36</v>
      </c>
      <c r="M70" s="78" t="s">
        <v>257</v>
      </c>
      <c r="N70" s="78">
        <v>1</v>
      </c>
      <c r="O70" s="78" t="s">
        <v>253</v>
      </c>
      <c r="P70" s="78">
        <v>1</v>
      </c>
      <c r="Q70" s="78" t="s">
        <v>222</v>
      </c>
      <c r="R70" s="78">
        <v>1</v>
      </c>
      <c r="S70" s="78"/>
      <c r="T70" s="78"/>
    </row>
    <row r="71" spans="1:20" ht="15">
      <c r="A71" s="78" t="s">
        <v>236</v>
      </c>
      <c r="B71" s="78">
        <v>24</v>
      </c>
      <c r="C71" s="78" t="s">
        <v>254</v>
      </c>
      <c r="D71" s="78">
        <v>1</v>
      </c>
      <c r="E71" s="78" t="s">
        <v>245</v>
      </c>
      <c r="F71" s="78">
        <v>1</v>
      </c>
      <c r="G71" s="78"/>
      <c r="H71" s="78"/>
      <c r="I71" s="78"/>
      <c r="J71" s="78"/>
      <c r="K71" s="78"/>
      <c r="L71" s="78"/>
      <c r="M71" s="78"/>
      <c r="N71" s="78"/>
      <c r="O71" s="78"/>
      <c r="P71" s="78"/>
      <c r="Q71" s="78"/>
      <c r="R71" s="78"/>
      <c r="S71" s="78"/>
      <c r="T71" s="78"/>
    </row>
    <row r="72" spans="1:20" ht="15">
      <c r="A72" s="78" t="s">
        <v>256</v>
      </c>
      <c r="B72" s="78">
        <v>8</v>
      </c>
      <c r="C72" s="78"/>
      <c r="D72" s="78"/>
      <c r="E72" s="78"/>
      <c r="F72" s="78"/>
      <c r="G72" s="78"/>
      <c r="H72" s="78"/>
      <c r="I72" s="78"/>
      <c r="J72" s="78"/>
      <c r="K72" s="78"/>
      <c r="L72" s="78"/>
      <c r="M72" s="78"/>
      <c r="N72" s="78"/>
      <c r="O72" s="78"/>
      <c r="P72" s="78"/>
      <c r="Q72" s="78"/>
      <c r="R72" s="78"/>
      <c r="S72" s="78"/>
      <c r="T72" s="78"/>
    </row>
    <row r="73" spans="1:20" ht="15">
      <c r="A73" s="78" t="s">
        <v>245</v>
      </c>
      <c r="B73" s="78">
        <v>8</v>
      </c>
      <c r="C73" s="78"/>
      <c r="D73" s="78"/>
      <c r="E73" s="78"/>
      <c r="F73" s="78"/>
      <c r="G73" s="78"/>
      <c r="H73" s="78"/>
      <c r="I73" s="78"/>
      <c r="J73" s="78"/>
      <c r="K73" s="78"/>
      <c r="L73" s="78"/>
      <c r="M73" s="78"/>
      <c r="N73" s="78"/>
      <c r="O73" s="78"/>
      <c r="P73" s="78"/>
      <c r="Q73" s="78"/>
      <c r="R73" s="78"/>
      <c r="S73" s="78"/>
      <c r="T73" s="78"/>
    </row>
    <row r="74" spans="1:20" ht="15">
      <c r="A74" s="78" t="s">
        <v>252</v>
      </c>
      <c r="B74" s="78">
        <v>2</v>
      </c>
      <c r="C74" s="78"/>
      <c r="D74" s="78"/>
      <c r="E74" s="78"/>
      <c r="F74" s="78"/>
      <c r="G74" s="78"/>
      <c r="H74" s="78"/>
      <c r="I74" s="78"/>
      <c r="J74" s="78"/>
      <c r="K74" s="78"/>
      <c r="L74" s="78"/>
      <c r="M74" s="78"/>
      <c r="N74" s="78"/>
      <c r="O74" s="78"/>
      <c r="P74" s="78"/>
      <c r="Q74" s="78"/>
      <c r="R74" s="78"/>
      <c r="S74" s="78"/>
      <c r="T74" s="78"/>
    </row>
    <row r="75" spans="1:20" ht="15">
      <c r="A75" s="78" t="s">
        <v>258</v>
      </c>
      <c r="B75" s="78">
        <v>1</v>
      </c>
      <c r="C75" s="78"/>
      <c r="D75" s="78"/>
      <c r="E75" s="78"/>
      <c r="F75" s="78"/>
      <c r="G75" s="78"/>
      <c r="H75" s="78"/>
      <c r="I75" s="78"/>
      <c r="J75" s="78"/>
      <c r="K75" s="78"/>
      <c r="L75" s="78"/>
      <c r="M75" s="78"/>
      <c r="N75" s="78"/>
      <c r="O75" s="78"/>
      <c r="P75" s="78"/>
      <c r="Q75" s="78"/>
      <c r="R75" s="78"/>
      <c r="S75" s="78"/>
      <c r="T75" s="78"/>
    </row>
    <row r="76" spans="1:20" ht="15">
      <c r="A76" s="78" t="s">
        <v>257</v>
      </c>
      <c r="B76" s="78">
        <v>1</v>
      </c>
      <c r="C76" s="78"/>
      <c r="D76" s="78"/>
      <c r="E76" s="78"/>
      <c r="F76" s="78"/>
      <c r="G76" s="78"/>
      <c r="H76" s="78"/>
      <c r="I76" s="78"/>
      <c r="J76" s="78"/>
      <c r="K76" s="78"/>
      <c r="L76" s="78"/>
      <c r="M76" s="78"/>
      <c r="N76" s="78"/>
      <c r="O76" s="78"/>
      <c r="P76" s="78"/>
      <c r="Q76" s="78"/>
      <c r="R76" s="78"/>
      <c r="S76" s="78"/>
      <c r="T76" s="78"/>
    </row>
    <row r="77" spans="1:20" ht="15">
      <c r="A77" s="78" t="s">
        <v>255</v>
      </c>
      <c r="B77" s="78">
        <v>1</v>
      </c>
      <c r="C77" s="78"/>
      <c r="D77" s="78"/>
      <c r="E77" s="78"/>
      <c r="F77" s="78"/>
      <c r="G77" s="78"/>
      <c r="H77" s="78"/>
      <c r="I77" s="78"/>
      <c r="J77" s="78"/>
      <c r="K77" s="78"/>
      <c r="L77" s="78"/>
      <c r="M77" s="78"/>
      <c r="N77" s="78"/>
      <c r="O77" s="78"/>
      <c r="P77" s="78"/>
      <c r="Q77" s="78"/>
      <c r="R77" s="78"/>
      <c r="S77" s="78"/>
      <c r="T77" s="78"/>
    </row>
    <row r="78" spans="1:20" ht="15">
      <c r="A78" s="78" t="s">
        <v>254</v>
      </c>
      <c r="B78" s="78">
        <v>1</v>
      </c>
      <c r="C78" s="78"/>
      <c r="D78" s="78"/>
      <c r="E78" s="78"/>
      <c r="F78" s="78"/>
      <c r="G78" s="78"/>
      <c r="H78" s="78"/>
      <c r="I78" s="78"/>
      <c r="J78" s="78"/>
      <c r="K78" s="78"/>
      <c r="L78" s="78"/>
      <c r="M78" s="78"/>
      <c r="N78" s="78"/>
      <c r="O78" s="78"/>
      <c r="P78" s="78"/>
      <c r="Q78" s="78"/>
      <c r="R78" s="78"/>
      <c r="S78" s="78"/>
      <c r="T78" s="78"/>
    </row>
    <row r="81" spans="1:20" ht="15" customHeight="1">
      <c r="A81" s="13" t="s">
        <v>1767</v>
      </c>
      <c r="B81" s="13" t="s">
        <v>1481</v>
      </c>
      <c r="C81" s="13" t="s">
        <v>1768</v>
      </c>
      <c r="D81" s="13" t="s">
        <v>1484</v>
      </c>
      <c r="E81" s="13" t="s">
        <v>1769</v>
      </c>
      <c r="F81" s="13" t="s">
        <v>1486</v>
      </c>
      <c r="G81" s="13" t="s">
        <v>1770</v>
      </c>
      <c r="H81" s="13" t="s">
        <v>1488</v>
      </c>
      <c r="I81" s="13" t="s">
        <v>1771</v>
      </c>
      <c r="J81" s="13" t="s">
        <v>1490</v>
      </c>
      <c r="K81" s="13" t="s">
        <v>1772</v>
      </c>
      <c r="L81" s="13" t="s">
        <v>1492</v>
      </c>
      <c r="M81" s="13" t="s">
        <v>1773</v>
      </c>
      <c r="N81" s="13" t="s">
        <v>1494</v>
      </c>
      <c r="O81" s="13" t="s">
        <v>1774</v>
      </c>
      <c r="P81" s="13" t="s">
        <v>1496</v>
      </c>
      <c r="Q81" s="13" t="s">
        <v>1775</v>
      </c>
      <c r="R81" s="13" t="s">
        <v>1498</v>
      </c>
      <c r="S81" s="13" t="s">
        <v>1776</v>
      </c>
      <c r="T81" s="13" t="s">
        <v>1499</v>
      </c>
    </row>
    <row r="82" spans="1:20" ht="15">
      <c r="A82" s="114" t="s">
        <v>249</v>
      </c>
      <c r="B82" s="78">
        <v>320578</v>
      </c>
      <c r="C82" s="114" t="s">
        <v>249</v>
      </c>
      <c r="D82" s="78">
        <v>320578</v>
      </c>
      <c r="E82" s="114" t="s">
        <v>246</v>
      </c>
      <c r="F82" s="78">
        <v>27784</v>
      </c>
      <c r="G82" s="114" t="s">
        <v>221</v>
      </c>
      <c r="H82" s="78">
        <v>68270</v>
      </c>
      <c r="I82" s="114" t="s">
        <v>228</v>
      </c>
      <c r="J82" s="78">
        <v>48703</v>
      </c>
      <c r="K82" s="114" t="s">
        <v>251</v>
      </c>
      <c r="L82" s="78">
        <v>22161</v>
      </c>
      <c r="M82" s="114" t="s">
        <v>238</v>
      </c>
      <c r="N82" s="78">
        <v>10404</v>
      </c>
      <c r="O82" s="114" t="s">
        <v>247</v>
      </c>
      <c r="P82" s="78">
        <v>8124</v>
      </c>
      <c r="Q82" s="114" t="s">
        <v>252</v>
      </c>
      <c r="R82" s="78">
        <v>13457</v>
      </c>
      <c r="S82" s="114" t="s">
        <v>219</v>
      </c>
      <c r="T82" s="78">
        <v>21240</v>
      </c>
    </row>
    <row r="83" spans="1:20" ht="15">
      <c r="A83" s="114" t="s">
        <v>221</v>
      </c>
      <c r="B83" s="78">
        <v>68270</v>
      </c>
      <c r="C83" s="114" t="s">
        <v>220</v>
      </c>
      <c r="D83" s="78">
        <v>48572</v>
      </c>
      <c r="E83" s="114" t="s">
        <v>240</v>
      </c>
      <c r="F83" s="78">
        <v>6608</v>
      </c>
      <c r="G83" s="114" t="s">
        <v>233</v>
      </c>
      <c r="H83" s="78">
        <v>9094</v>
      </c>
      <c r="I83" s="114" t="s">
        <v>229</v>
      </c>
      <c r="J83" s="78">
        <v>33021</v>
      </c>
      <c r="K83" s="114" t="s">
        <v>260</v>
      </c>
      <c r="L83" s="78">
        <v>2928</v>
      </c>
      <c r="M83" s="114" t="s">
        <v>257</v>
      </c>
      <c r="N83" s="78">
        <v>5893</v>
      </c>
      <c r="O83" s="114" t="s">
        <v>234</v>
      </c>
      <c r="P83" s="78">
        <v>7898</v>
      </c>
      <c r="Q83" s="114" t="s">
        <v>223</v>
      </c>
      <c r="R83" s="78">
        <v>1515</v>
      </c>
      <c r="S83" s="114" t="s">
        <v>218</v>
      </c>
      <c r="T83" s="78">
        <v>96</v>
      </c>
    </row>
    <row r="84" spans="1:20" ht="15">
      <c r="A84" s="114" t="s">
        <v>228</v>
      </c>
      <c r="B84" s="78">
        <v>48703</v>
      </c>
      <c r="C84" s="114" t="s">
        <v>225</v>
      </c>
      <c r="D84" s="78">
        <v>12490</v>
      </c>
      <c r="E84" s="114" t="s">
        <v>243</v>
      </c>
      <c r="F84" s="78">
        <v>5942</v>
      </c>
      <c r="G84" s="114" t="s">
        <v>235</v>
      </c>
      <c r="H84" s="78">
        <v>8828</v>
      </c>
      <c r="I84" s="114" t="s">
        <v>232</v>
      </c>
      <c r="J84" s="78">
        <v>13799</v>
      </c>
      <c r="K84" s="114" t="s">
        <v>259</v>
      </c>
      <c r="L84" s="78">
        <v>378</v>
      </c>
      <c r="M84" s="114" t="s">
        <v>258</v>
      </c>
      <c r="N84" s="78">
        <v>3767</v>
      </c>
      <c r="O84" s="114" t="s">
        <v>253</v>
      </c>
      <c r="P84" s="78">
        <v>181</v>
      </c>
      <c r="Q84" s="114" t="s">
        <v>222</v>
      </c>
      <c r="R84" s="78">
        <v>8</v>
      </c>
      <c r="S84" s="114"/>
      <c r="T84" s="78"/>
    </row>
    <row r="85" spans="1:20" ht="15">
      <c r="A85" s="114" t="s">
        <v>220</v>
      </c>
      <c r="B85" s="78">
        <v>48572</v>
      </c>
      <c r="C85" s="114" t="s">
        <v>224</v>
      </c>
      <c r="D85" s="78">
        <v>12230</v>
      </c>
      <c r="E85" s="114" t="s">
        <v>244</v>
      </c>
      <c r="F85" s="78">
        <v>4684</v>
      </c>
      <c r="G85" s="114" t="s">
        <v>212</v>
      </c>
      <c r="H85" s="78">
        <v>2719</v>
      </c>
      <c r="I85" s="114" t="s">
        <v>245</v>
      </c>
      <c r="J85" s="78">
        <v>11897</v>
      </c>
      <c r="K85" s="114"/>
      <c r="L85" s="78"/>
      <c r="M85" s="114"/>
      <c r="N85" s="78"/>
      <c r="O85" s="114"/>
      <c r="P85" s="78"/>
      <c r="Q85" s="114"/>
      <c r="R85" s="78"/>
      <c r="S85" s="114"/>
      <c r="T85" s="78"/>
    </row>
    <row r="86" spans="1:20" ht="15">
      <c r="A86" s="114" t="s">
        <v>229</v>
      </c>
      <c r="B86" s="78">
        <v>33021</v>
      </c>
      <c r="C86" s="114" t="s">
        <v>248</v>
      </c>
      <c r="D86" s="78">
        <v>7843</v>
      </c>
      <c r="E86" s="114" t="s">
        <v>237</v>
      </c>
      <c r="F86" s="78">
        <v>4543</v>
      </c>
      <c r="G86" s="114" t="s">
        <v>217</v>
      </c>
      <c r="H86" s="78">
        <v>1661</v>
      </c>
      <c r="I86" s="114" t="s">
        <v>231</v>
      </c>
      <c r="J86" s="78">
        <v>7849</v>
      </c>
      <c r="K86" s="114"/>
      <c r="L86" s="78"/>
      <c r="M86" s="114"/>
      <c r="N86" s="78"/>
      <c r="O86" s="114"/>
      <c r="P86" s="78"/>
      <c r="Q86" s="114"/>
      <c r="R86" s="78"/>
      <c r="S86" s="114"/>
      <c r="T86" s="78"/>
    </row>
    <row r="87" spans="1:20" ht="15">
      <c r="A87" s="114" t="s">
        <v>246</v>
      </c>
      <c r="B87" s="78">
        <v>27784</v>
      </c>
      <c r="C87" s="114" t="s">
        <v>227</v>
      </c>
      <c r="D87" s="78">
        <v>5406</v>
      </c>
      <c r="E87" s="114" t="s">
        <v>256</v>
      </c>
      <c r="F87" s="78">
        <v>3575</v>
      </c>
      <c r="G87" s="114" t="s">
        <v>213</v>
      </c>
      <c r="H87" s="78">
        <v>10</v>
      </c>
      <c r="I87" s="114" t="s">
        <v>230</v>
      </c>
      <c r="J87" s="78">
        <v>7132</v>
      </c>
      <c r="K87" s="114"/>
      <c r="L87" s="78"/>
      <c r="M87" s="114"/>
      <c r="N87" s="78"/>
      <c r="O87" s="114"/>
      <c r="P87" s="78"/>
      <c r="Q87" s="114"/>
      <c r="R87" s="78"/>
      <c r="S87" s="114"/>
      <c r="T87" s="78"/>
    </row>
    <row r="88" spans="1:20" ht="15">
      <c r="A88" s="114" t="s">
        <v>251</v>
      </c>
      <c r="B88" s="78">
        <v>22161</v>
      </c>
      <c r="C88" s="114" t="s">
        <v>215</v>
      </c>
      <c r="D88" s="78">
        <v>4756</v>
      </c>
      <c r="E88" s="114" t="s">
        <v>242</v>
      </c>
      <c r="F88" s="78">
        <v>2930</v>
      </c>
      <c r="G88" s="114" t="s">
        <v>250</v>
      </c>
      <c r="H88" s="78">
        <v>4</v>
      </c>
      <c r="I88" s="114"/>
      <c r="J88" s="78"/>
      <c r="K88" s="114"/>
      <c r="L88" s="78"/>
      <c r="M88" s="114"/>
      <c r="N88" s="78"/>
      <c r="O88" s="114"/>
      <c r="P88" s="78"/>
      <c r="Q88" s="114"/>
      <c r="R88" s="78"/>
      <c r="S88" s="114"/>
      <c r="T88" s="78"/>
    </row>
    <row r="89" spans="1:20" ht="15">
      <c r="A89" s="114" t="s">
        <v>219</v>
      </c>
      <c r="B89" s="78">
        <v>21240</v>
      </c>
      <c r="C89" s="114" t="s">
        <v>236</v>
      </c>
      <c r="D89" s="78">
        <v>3231</v>
      </c>
      <c r="E89" s="114" t="s">
        <v>241</v>
      </c>
      <c r="F89" s="78">
        <v>2121</v>
      </c>
      <c r="G89" s="114"/>
      <c r="H89" s="78"/>
      <c r="I89" s="114"/>
      <c r="J89" s="78"/>
      <c r="K89" s="114"/>
      <c r="L89" s="78"/>
      <c r="M89" s="114"/>
      <c r="N89" s="78"/>
      <c r="O89" s="114"/>
      <c r="P89" s="78"/>
      <c r="Q89" s="114"/>
      <c r="R89" s="78"/>
      <c r="S89" s="114"/>
      <c r="T89" s="78"/>
    </row>
    <row r="90" spans="1:20" ht="15">
      <c r="A90" s="114" t="s">
        <v>232</v>
      </c>
      <c r="B90" s="78">
        <v>13799</v>
      </c>
      <c r="C90" s="114" t="s">
        <v>216</v>
      </c>
      <c r="D90" s="78">
        <v>3127</v>
      </c>
      <c r="E90" s="114" t="s">
        <v>239</v>
      </c>
      <c r="F90" s="78">
        <v>854</v>
      </c>
      <c r="G90" s="114"/>
      <c r="H90" s="78"/>
      <c r="I90" s="114"/>
      <c r="J90" s="78"/>
      <c r="K90" s="114"/>
      <c r="L90" s="78"/>
      <c r="M90" s="114"/>
      <c r="N90" s="78"/>
      <c r="O90" s="114"/>
      <c r="P90" s="78"/>
      <c r="Q90" s="114"/>
      <c r="R90" s="78"/>
      <c r="S90" s="114"/>
      <c r="T90" s="78"/>
    </row>
    <row r="91" spans="1:20" ht="15">
      <c r="A91" s="114" t="s">
        <v>252</v>
      </c>
      <c r="B91" s="78">
        <v>13457</v>
      </c>
      <c r="C91" s="114" t="s">
        <v>226</v>
      </c>
      <c r="D91" s="78">
        <v>2389</v>
      </c>
      <c r="E91" s="114"/>
      <c r="F91" s="78"/>
      <c r="G91" s="114"/>
      <c r="H91" s="78"/>
      <c r="I91" s="114"/>
      <c r="J91" s="78"/>
      <c r="K91" s="114"/>
      <c r="L91" s="78"/>
      <c r="M91" s="114"/>
      <c r="N91" s="78"/>
      <c r="O91" s="114"/>
      <c r="P91" s="78"/>
      <c r="Q91" s="114"/>
      <c r="R91" s="78"/>
      <c r="S91" s="114"/>
      <c r="T91" s="78"/>
    </row>
  </sheetData>
  <hyperlinks>
    <hyperlink ref="A2" r:id="rId1" display="https://en.azvision.az/news/112868/--photo--of-azerbaijani-civilian-killed-as-a-result-of-armenian-provocation-.html#.XZXQPk7cYnM.twitter"/>
    <hyperlink ref="A3" r:id="rId2" display="https://en.azvision.az/news/112851/news.html"/>
    <hyperlink ref="A4" r:id="rId3" display="http://hayatsk.info/news/92457"/>
    <hyperlink ref="A5" r:id="rId4" display="http://hayatsk.info/news/92249"/>
    <hyperlink ref="A6" r:id="rId5" display="http://hayatsk.info/news/93001"/>
    <hyperlink ref="A7" r:id="rId6" display="http://hayatsk.info/news/92997"/>
    <hyperlink ref="A8" r:id="rId7" display="http://hayatsk.info/news/92986"/>
    <hyperlink ref="A9" r:id="rId8" display="http://hayatsk.info/news/92995"/>
    <hyperlink ref="A10" r:id="rId9" display="http://hayatsk.info/news/92999"/>
    <hyperlink ref="A11" r:id="rId10" display="http://hayatsk.info/news/92992"/>
    <hyperlink ref="C2" r:id="rId11" display="https://www.youtube.com/watch?v=d9vh_IFGN_I&amp;feature=share&amp;fbclid=IwAR3MSKTyGniYDXveFuLvrTHpxDqJcMAU3WmcqLr51qYIuHFO2O7aCusBAtk"/>
    <hyperlink ref="C3" r:id="rId12" display="https://www.youtube.com/watch?v=VBsharMQyZk&amp;feature=share&amp;fbclid=IwAR38TQd2oa4FxrfqXWjAlamlWQW8IiDmxQ2s68yCqupLcasAH8b3YdZuOnA"/>
    <hyperlink ref="E2" r:id="rId13" display="https://en.azvision.az/news/112868/--photo--of-azerbaijani-civilian-killed-as-a-result-of-armenian-provocation-.html#.XZXQPk7cYnM.twitter"/>
    <hyperlink ref="E3" r:id="rId14" display="https://twitter.com/VoiceKarabakh/status/1179288708241133569"/>
    <hyperlink ref="E4" r:id="rId15" display="https://twitter.com/VoiceKarabakh/status/1179285674530410496"/>
    <hyperlink ref="G2" r:id="rId16" display="https://twitter.com/zinvor/status/1176866528555405312"/>
    <hyperlink ref="G3" r:id="rId17" display="http://hayatsk.info/news/92249"/>
    <hyperlink ref="G4" r:id="rId18" display="http://www.nkobserver.com/?p=5054"/>
    <hyperlink ref="I2" r:id="rId19" display="https://en.azvision.az/news/112868/--photo--of-azerbaijani-civilian-killed-as-a-result-of-armenian-provocation-.html#.XZXQPk7cYnM.twitter"/>
    <hyperlink ref="I3" r:id="rId20" display="https://en.azvision.az/news/112851/news.html"/>
    <hyperlink ref="K2" r:id="rId21" display="http://hayatsk.info/news/92457"/>
    <hyperlink ref="K3" r:id="rId22" display="http://hayatsk.info/news/93001"/>
    <hyperlink ref="K4" r:id="rId23" display="http://hayatsk.info/news/91988"/>
    <hyperlink ref="K5" r:id="rId24" display="http://hayatsk.info/news/91994"/>
    <hyperlink ref="K6" r:id="rId25" display="http://hayatsk.info/news/92004"/>
    <hyperlink ref="K7" r:id="rId26" display="http://hayatsk.info/news/92006"/>
    <hyperlink ref="K8" r:id="rId27" display="http://hayatsk.info/news/92007"/>
    <hyperlink ref="K9" r:id="rId28" display="http://hayatsk.info/news/92036"/>
    <hyperlink ref="K10" r:id="rId29" display="http://hayatsk.info/news/92027"/>
    <hyperlink ref="K11" r:id="rId30" display="http://hayatsk.info/news/92034"/>
    <hyperlink ref="M2" r:id="rId31" display="https://twitter.com/FKQarabagh/status/1179868464049205248"/>
    <hyperlink ref="M3" r:id="rId32" display="https://twitter.com/HaberGlobal/status/1179851476774064128"/>
    <hyperlink ref="M4" r:id="rId33" display="https://twitter.com/RahuShirinova/status/1180037530001006592"/>
    <hyperlink ref="O2" r:id="rId34" display="https://www.mfa.am/en/interviews-articles-and-comments/2019/10/03/comment_spokesperson_karabakh/9877"/>
    <hyperlink ref="O3" r:id="rId35" display="https://www.tert.am/am/news/2019/10/03/soldier/3109077"/>
    <hyperlink ref="O4" r:id="rId36" display="http://nkrmil.am/news/view/2546"/>
  </hyperlinks>
  <printOptions/>
  <pageMargins left="0.7" right="0.7" top="0.75" bottom="0.75" header="0.3" footer="0.3"/>
  <pageSetup orientation="portrait" paperSize="9"/>
  <tableParts>
    <tablePart r:id="rId39"/>
    <tablePart r:id="rId41"/>
    <tablePart r:id="rId42"/>
    <tablePart r:id="rId38"/>
    <tablePart r:id="rId44"/>
    <tablePart r:id="rId37"/>
    <tablePart r:id="rId43"/>
    <tablePart r:id="rId4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1880</v>
      </c>
      <c r="B1" s="13" t="s">
        <v>2049</v>
      </c>
      <c r="C1" s="13" t="s">
        <v>2050</v>
      </c>
      <c r="D1" s="13" t="s">
        <v>144</v>
      </c>
      <c r="E1" s="13" t="s">
        <v>2052</v>
      </c>
      <c r="F1" s="13" t="s">
        <v>2053</v>
      </c>
      <c r="G1" s="13" t="s">
        <v>2054</v>
      </c>
    </row>
    <row r="2" spans="1:7" ht="15">
      <c r="A2" s="78" t="s">
        <v>1578</v>
      </c>
      <c r="B2" s="78">
        <v>14</v>
      </c>
      <c r="C2" s="117">
        <v>0.0028559771521827824</v>
      </c>
      <c r="D2" s="78" t="s">
        <v>2051</v>
      </c>
      <c r="E2" s="78"/>
      <c r="F2" s="78"/>
      <c r="G2" s="78"/>
    </row>
    <row r="3" spans="1:7" ht="15">
      <c r="A3" s="78" t="s">
        <v>1579</v>
      </c>
      <c r="B3" s="78">
        <v>33</v>
      </c>
      <c r="C3" s="117">
        <v>0.006731946144430845</v>
      </c>
      <c r="D3" s="78" t="s">
        <v>2051</v>
      </c>
      <c r="E3" s="78"/>
      <c r="F3" s="78"/>
      <c r="G3" s="78"/>
    </row>
    <row r="4" spans="1:7" ht="15">
      <c r="A4" s="78" t="s">
        <v>1580</v>
      </c>
      <c r="B4" s="78">
        <v>0</v>
      </c>
      <c r="C4" s="117">
        <v>0</v>
      </c>
      <c r="D4" s="78" t="s">
        <v>2051</v>
      </c>
      <c r="E4" s="78"/>
      <c r="F4" s="78"/>
      <c r="G4" s="78"/>
    </row>
    <row r="5" spans="1:7" ht="15">
      <c r="A5" s="78" t="s">
        <v>1581</v>
      </c>
      <c r="B5" s="78">
        <v>4855</v>
      </c>
      <c r="C5" s="117">
        <v>0.9904120767033864</v>
      </c>
      <c r="D5" s="78" t="s">
        <v>2051</v>
      </c>
      <c r="E5" s="78"/>
      <c r="F5" s="78"/>
      <c r="G5" s="78"/>
    </row>
    <row r="6" spans="1:7" ht="15">
      <c r="A6" s="78" t="s">
        <v>1582</v>
      </c>
      <c r="B6" s="78">
        <v>4902</v>
      </c>
      <c r="C6" s="117">
        <v>1</v>
      </c>
      <c r="D6" s="78" t="s">
        <v>2051</v>
      </c>
      <c r="E6" s="78"/>
      <c r="F6" s="78"/>
      <c r="G6" s="78"/>
    </row>
    <row r="7" spans="1:7" ht="15">
      <c r="A7" s="84" t="s">
        <v>1583</v>
      </c>
      <c r="B7" s="84">
        <v>1788</v>
      </c>
      <c r="C7" s="118">
        <v>0.24246547418306644</v>
      </c>
      <c r="D7" s="84" t="s">
        <v>2051</v>
      </c>
      <c r="E7" s="84" t="b">
        <v>0</v>
      </c>
      <c r="F7" s="84" t="b">
        <v>0</v>
      </c>
      <c r="G7" s="84" t="b">
        <v>0</v>
      </c>
    </row>
    <row r="8" spans="1:7" ht="15">
      <c r="A8" s="84" t="s">
        <v>1584</v>
      </c>
      <c r="B8" s="84">
        <v>339</v>
      </c>
      <c r="C8" s="118">
        <v>0.04597080299108474</v>
      </c>
      <c r="D8" s="84" t="s">
        <v>2051</v>
      </c>
      <c r="E8" s="84" t="b">
        <v>0</v>
      </c>
      <c r="F8" s="84" t="b">
        <v>0</v>
      </c>
      <c r="G8" s="84" t="b">
        <v>0</v>
      </c>
    </row>
    <row r="9" spans="1:7" ht="15">
      <c r="A9" s="84" t="s">
        <v>1585</v>
      </c>
      <c r="B9" s="84">
        <v>152</v>
      </c>
      <c r="C9" s="118">
        <v>0.0016108955823871333</v>
      </c>
      <c r="D9" s="84" t="s">
        <v>2051</v>
      </c>
      <c r="E9" s="84" t="b">
        <v>0</v>
      </c>
      <c r="F9" s="84" t="b">
        <v>0</v>
      </c>
      <c r="G9" s="84" t="b">
        <v>0</v>
      </c>
    </row>
    <row r="10" spans="1:7" ht="15">
      <c r="A10" s="84" t="s">
        <v>1586</v>
      </c>
      <c r="B10" s="84">
        <v>145</v>
      </c>
      <c r="C10" s="118">
        <v>0.0027651364335435262</v>
      </c>
      <c r="D10" s="84" t="s">
        <v>2051</v>
      </c>
      <c r="E10" s="84" t="b">
        <v>0</v>
      </c>
      <c r="F10" s="84" t="b">
        <v>0</v>
      </c>
      <c r="G10" s="84" t="b">
        <v>0</v>
      </c>
    </row>
    <row r="11" spans="1:7" ht="15">
      <c r="A11" s="84" t="s">
        <v>1587</v>
      </c>
      <c r="B11" s="84">
        <v>142</v>
      </c>
      <c r="C11" s="118">
        <v>0.0024205412910244203</v>
      </c>
      <c r="D11" s="84" t="s">
        <v>2051</v>
      </c>
      <c r="E11" s="84" t="b">
        <v>0</v>
      </c>
      <c r="F11" s="84" t="b">
        <v>0</v>
      </c>
      <c r="G11" s="84" t="b">
        <v>0</v>
      </c>
    </row>
    <row r="12" spans="1:7" ht="15">
      <c r="A12" s="84" t="s">
        <v>1603</v>
      </c>
      <c r="B12" s="84">
        <v>113</v>
      </c>
      <c r="C12" s="118">
        <v>0.0043747694603715245</v>
      </c>
      <c r="D12" s="84" t="s">
        <v>2051</v>
      </c>
      <c r="E12" s="84" t="b">
        <v>0</v>
      </c>
      <c r="F12" s="84" t="b">
        <v>0</v>
      </c>
      <c r="G12" s="84" t="b">
        <v>0</v>
      </c>
    </row>
    <row r="13" spans="1:7" ht="15">
      <c r="A13" s="84" t="s">
        <v>1613</v>
      </c>
      <c r="B13" s="84">
        <v>110</v>
      </c>
      <c r="C13" s="118">
        <v>0.004539679899032609</v>
      </c>
      <c r="D13" s="84" t="s">
        <v>2051</v>
      </c>
      <c r="E13" s="84" t="b">
        <v>0</v>
      </c>
      <c r="F13" s="84" t="b">
        <v>0</v>
      </c>
      <c r="G13" s="84" t="b">
        <v>0</v>
      </c>
    </row>
    <row r="14" spans="1:7" ht="15">
      <c r="A14" s="84" t="s">
        <v>1612</v>
      </c>
      <c r="B14" s="84">
        <v>107</v>
      </c>
      <c r="C14" s="118">
        <v>0.004696890533116501</v>
      </c>
      <c r="D14" s="84" t="s">
        <v>2051</v>
      </c>
      <c r="E14" s="84" t="b">
        <v>0</v>
      </c>
      <c r="F14" s="84" t="b">
        <v>0</v>
      </c>
      <c r="G14" s="84" t="b">
        <v>0</v>
      </c>
    </row>
    <row r="15" spans="1:7" ht="15">
      <c r="A15" s="84" t="s">
        <v>1601</v>
      </c>
      <c r="B15" s="84">
        <v>82</v>
      </c>
      <c r="C15" s="118">
        <v>0.011119781254480675</v>
      </c>
      <c r="D15" s="84" t="s">
        <v>2051</v>
      </c>
      <c r="E15" s="84" t="b">
        <v>0</v>
      </c>
      <c r="F15" s="84" t="b">
        <v>0</v>
      </c>
      <c r="G15" s="84" t="b">
        <v>0</v>
      </c>
    </row>
    <row r="16" spans="1:7" ht="15">
      <c r="A16" s="84" t="s">
        <v>1614</v>
      </c>
      <c r="B16" s="84">
        <v>67</v>
      </c>
      <c r="C16" s="118">
        <v>0.005928269886849604</v>
      </c>
      <c r="D16" s="84" t="s">
        <v>2051</v>
      </c>
      <c r="E16" s="84" t="b">
        <v>0</v>
      </c>
      <c r="F16" s="84" t="b">
        <v>0</v>
      </c>
      <c r="G16" s="84" t="b">
        <v>0</v>
      </c>
    </row>
    <row r="17" spans="1:7" ht="15">
      <c r="A17" s="84" t="s">
        <v>1881</v>
      </c>
      <c r="B17" s="84">
        <v>67</v>
      </c>
      <c r="C17" s="118">
        <v>0.005928269886849604</v>
      </c>
      <c r="D17" s="84" t="s">
        <v>2051</v>
      </c>
      <c r="E17" s="84" t="b">
        <v>0</v>
      </c>
      <c r="F17" s="84" t="b">
        <v>0</v>
      </c>
      <c r="G17" s="84" t="b">
        <v>0</v>
      </c>
    </row>
    <row r="18" spans="1:7" ht="15">
      <c r="A18" s="84" t="s">
        <v>1600</v>
      </c>
      <c r="B18" s="84">
        <v>44</v>
      </c>
      <c r="C18" s="118">
        <v>0.005966711892648167</v>
      </c>
      <c r="D18" s="84" t="s">
        <v>2051</v>
      </c>
      <c r="E18" s="84" t="b">
        <v>0</v>
      </c>
      <c r="F18" s="84" t="b">
        <v>0</v>
      </c>
      <c r="G18" s="84" t="b">
        <v>0</v>
      </c>
    </row>
    <row r="19" spans="1:7" ht="15">
      <c r="A19" s="84" t="s">
        <v>1882</v>
      </c>
      <c r="B19" s="84">
        <v>40</v>
      </c>
      <c r="C19" s="118">
        <v>0.005424283538771061</v>
      </c>
      <c r="D19" s="84" t="s">
        <v>2051</v>
      </c>
      <c r="E19" s="84" t="b">
        <v>0</v>
      </c>
      <c r="F19" s="84" t="b">
        <v>0</v>
      </c>
      <c r="G19" s="84" t="b">
        <v>0</v>
      </c>
    </row>
    <row r="20" spans="1:7" ht="15">
      <c r="A20" s="84" t="s">
        <v>1883</v>
      </c>
      <c r="B20" s="84">
        <v>39</v>
      </c>
      <c r="C20" s="118">
        <v>0.005675359469124391</v>
      </c>
      <c r="D20" s="84" t="s">
        <v>2051</v>
      </c>
      <c r="E20" s="84" t="b">
        <v>0</v>
      </c>
      <c r="F20" s="84" t="b">
        <v>0</v>
      </c>
      <c r="G20" s="84" t="b">
        <v>0</v>
      </c>
    </row>
    <row r="21" spans="1:7" ht="15">
      <c r="A21" s="84" t="s">
        <v>1884</v>
      </c>
      <c r="B21" s="84">
        <v>38</v>
      </c>
      <c r="C21" s="118">
        <v>0.007131969015525691</v>
      </c>
      <c r="D21" s="84" t="s">
        <v>2051</v>
      </c>
      <c r="E21" s="84" t="b">
        <v>0</v>
      </c>
      <c r="F21" s="84" t="b">
        <v>0</v>
      </c>
      <c r="G21" s="84" t="b">
        <v>0</v>
      </c>
    </row>
    <row r="22" spans="1:7" ht="15">
      <c r="A22" s="84" t="s">
        <v>260</v>
      </c>
      <c r="B22" s="84">
        <v>36</v>
      </c>
      <c r="C22" s="118">
        <v>0.005238793356114823</v>
      </c>
      <c r="D22" s="84" t="s">
        <v>2051</v>
      </c>
      <c r="E22" s="84" t="b">
        <v>0</v>
      </c>
      <c r="F22" s="84" t="b">
        <v>0</v>
      </c>
      <c r="G22" s="84" t="b">
        <v>0</v>
      </c>
    </row>
    <row r="23" spans="1:7" ht="15">
      <c r="A23" s="84" t="s">
        <v>259</v>
      </c>
      <c r="B23" s="84">
        <v>36</v>
      </c>
      <c r="C23" s="118">
        <v>0.005238793356114823</v>
      </c>
      <c r="D23" s="84" t="s">
        <v>2051</v>
      </c>
      <c r="E23" s="84" t="b">
        <v>0</v>
      </c>
      <c r="F23" s="84" t="b">
        <v>0</v>
      </c>
      <c r="G23" s="84" t="b">
        <v>0</v>
      </c>
    </row>
    <row r="24" spans="1:7" ht="15">
      <c r="A24" s="84" t="s">
        <v>236</v>
      </c>
      <c r="B24" s="84">
        <v>24</v>
      </c>
      <c r="C24" s="118">
        <v>0.0044082797637377295</v>
      </c>
      <c r="D24" s="84" t="s">
        <v>2051</v>
      </c>
      <c r="E24" s="84" t="b">
        <v>0</v>
      </c>
      <c r="F24" s="84" t="b">
        <v>0</v>
      </c>
      <c r="G24" s="84" t="b">
        <v>0</v>
      </c>
    </row>
    <row r="25" spans="1:7" ht="15">
      <c r="A25" s="84" t="s">
        <v>1885</v>
      </c>
      <c r="B25" s="84">
        <v>20</v>
      </c>
      <c r="C25" s="118">
        <v>0.004322590609904224</v>
      </c>
      <c r="D25" s="84" t="s">
        <v>2051</v>
      </c>
      <c r="E25" s="84" t="b">
        <v>0</v>
      </c>
      <c r="F25" s="84" t="b">
        <v>0</v>
      </c>
      <c r="G25" s="84" t="b">
        <v>0</v>
      </c>
    </row>
    <row r="26" spans="1:7" ht="15">
      <c r="A26" s="84" t="s">
        <v>1592</v>
      </c>
      <c r="B26" s="84">
        <v>18</v>
      </c>
      <c r="C26" s="118">
        <v>0.003793511504049104</v>
      </c>
      <c r="D26" s="84" t="s">
        <v>2051</v>
      </c>
      <c r="E26" s="84" t="b">
        <v>0</v>
      </c>
      <c r="F26" s="84" t="b">
        <v>0</v>
      </c>
      <c r="G26" s="84" t="b">
        <v>0</v>
      </c>
    </row>
    <row r="27" spans="1:7" ht="15">
      <c r="A27" s="84" t="s">
        <v>1595</v>
      </c>
      <c r="B27" s="84">
        <v>17</v>
      </c>
      <c r="C27" s="118">
        <v>0.00367420201841859</v>
      </c>
      <c r="D27" s="84" t="s">
        <v>2051</v>
      </c>
      <c r="E27" s="84" t="b">
        <v>0</v>
      </c>
      <c r="F27" s="84" t="b">
        <v>0</v>
      </c>
      <c r="G27" s="84" t="b">
        <v>0</v>
      </c>
    </row>
    <row r="28" spans="1:7" ht="15">
      <c r="A28" s="84" t="s">
        <v>1606</v>
      </c>
      <c r="B28" s="84">
        <v>14</v>
      </c>
      <c r="C28" s="118">
        <v>0.003379243105589537</v>
      </c>
      <c r="D28" s="84" t="s">
        <v>2051</v>
      </c>
      <c r="E28" s="84" t="b">
        <v>0</v>
      </c>
      <c r="F28" s="84" t="b">
        <v>0</v>
      </c>
      <c r="G28" s="84" t="b">
        <v>0</v>
      </c>
    </row>
    <row r="29" spans="1:7" ht="15">
      <c r="A29" s="84" t="s">
        <v>1886</v>
      </c>
      <c r="B29" s="84">
        <v>13</v>
      </c>
      <c r="C29" s="118">
        <v>0.0033422366745223904</v>
      </c>
      <c r="D29" s="84" t="s">
        <v>2051</v>
      </c>
      <c r="E29" s="84" t="b">
        <v>0</v>
      </c>
      <c r="F29" s="84" t="b">
        <v>0</v>
      </c>
      <c r="G29" s="84" t="b">
        <v>0</v>
      </c>
    </row>
    <row r="30" spans="1:7" ht="15">
      <c r="A30" s="84" t="s">
        <v>1887</v>
      </c>
      <c r="B30" s="84">
        <v>13</v>
      </c>
      <c r="C30" s="118">
        <v>0.0031378685980474274</v>
      </c>
      <c r="D30" s="84" t="s">
        <v>2051</v>
      </c>
      <c r="E30" s="84" t="b">
        <v>0</v>
      </c>
      <c r="F30" s="84" t="b">
        <v>0</v>
      </c>
      <c r="G30" s="84" t="b">
        <v>0</v>
      </c>
    </row>
    <row r="31" spans="1:7" ht="15">
      <c r="A31" s="84" t="s">
        <v>1540</v>
      </c>
      <c r="B31" s="84">
        <v>13</v>
      </c>
      <c r="C31" s="118">
        <v>0.0031378685980474274</v>
      </c>
      <c r="D31" s="84" t="s">
        <v>2051</v>
      </c>
      <c r="E31" s="84" t="b">
        <v>0</v>
      </c>
      <c r="F31" s="84" t="b">
        <v>0</v>
      </c>
      <c r="G31" s="84" t="b">
        <v>0</v>
      </c>
    </row>
    <row r="32" spans="1:7" ht="15">
      <c r="A32" s="84" t="s">
        <v>1590</v>
      </c>
      <c r="B32" s="84">
        <v>12</v>
      </c>
      <c r="C32" s="118">
        <v>0.00298688309919666</v>
      </c>
      <c r="D32" s="84" t="s">
        <v>2051</v>
      </c>
      <c r="E32" s="84" t="b">
        <v>0</v>
      </c>
      <c r="F32" s="84" t="b">
        <v>0</v>
      </c>
      <c r="G32" s="84" t="b">
        <v>0</v>
      </c>
    </row>
    <row r="33" spans="1:7" ht="15">
      <c r="A33" s="84" t="s">
        <v>1591</v>
      </c>
      <c r="B33" s="84">
        <v>12</v>
      </c>
      <c r="C33" s="118">
        <v>0.00298688309919666</v>
      </c>
      <c r="D33" s="84" t="s">
        <v>2051</v>
      </c>
      <c r="E33" s="84" t="b">
        <v>0</v>
      </c>
      <c r="F33" s="84" t="b">
        <v>0</v>
      </c>
      <c r="G33" s="84" t="b">
        <v>0</v>
      </c>
    </row>
    <row r="34" spans="1:7" ht="15">
      <c r="A34" s="84" t="s">
        <v>1589</v>
      </c>
      <c r="B34" s="84">
        <v>12</v>
      </c>
      <c r="C34" s="118">
        <v>0.00298688309919666</v>
      </c>
      <c r="D34" s="84" t="s">
        <v>2051</v>
      </c>
      <c r="E34" s="84" t="b">
        <v>0</v>
      </c>
      <c r="F34" s="84" t="b">
        <v>0</v>
      </c>
      <c r="G34" s="84" t="b">
        <v>0</v>
      </c>
    </row>
    <row r="35" spans="1:7" ht="15">
      <c r="A35" s="84" t="s">
        <v>1888</v>
      </c>
      <c r="B35" s="84">
        <v>11</v>
      </c>
      <c r="C35" s="118">
        <v>0.0028280464169035606</v>
      </c>
      <c r="D35" s="84" t="s">
        <v>2051</v>
      </c>
      <c r="E35" s="84" t="b">
        <v>0</v>
      </c>
      <c r="F35" s="84" t="b">
        <v>0</v>
      </c>
      <c r="G35" s="84" t="b">
        <v>0</v>
      </c>
    </row>
    <row r="36" spans="1:7" ht="15">
      <c r="A36" s="84" t="s">
        <v>1609</v>
      </c>
      <c r="B36" s="84">
        <v>11</v>
      </c>
      <c r="C36" s="118">
        <v>0.0028280464169035606</v>
      </c>
      <c r="D36" s="84" t="s">
        <v>2051</v>
      </c>
      <c r="E36" s="84" t="b">
        <v>0</v>
      </c>
      <c r="F36" s="84" t="b">
        <v>0</v>
      </c>
      <c r="G36" s="84" t="b">
        <v>0</v>
      </c>
    </row>
    <row r="37" spans="1:7" ht="15">
      <c r="A37" s="84" t="s">
        <v>1596</v>
      </c>
      <c r="B37" s="84">
        <v>10</v>
      </c>
      <c r="C37" s="118">
        <v>0.0026606429135724234</v>
      </c>
      <c r="D37" s="84" t="s">
        <v>2051</v>
      </c>
      <c r="E37" s="84" t="b">
        <v>0</v>
      </c>
      <c r="F37" s="84" t="b">
        <v>0</v>
      </c>
      <c r="G37" s="84" t="b">
        <v>0</v>
      </c>
    </row>
    <row r="38" spans="1:7" ht="15">
      <c r="A38" s="84" t="s">
        <v>1607</v>
      </c>
      <c r="B38" s="84">
        <v>10</v>
      </c>
      <c r="C38" s="118">
        <v>0.0026606429135724234</v>
      </c>
      <c r="D38" s="84" t="s">
        <v>2051</v>
      </c>
      <c r="E38" s="84" t="b">
        <v>0</v>
      </c>
      <c r="F38" s="84" t="b">
        <v>1</v>
      </c>
      <c r="G38" s="84" t="b">
        <v>0</v>
      </c>
    </row>
    <row r="39" spans="1:7" ht="15">
      <c r="A39" s="84" t="s">
        <v>1608</v>
      </c>
      <c r="B39" s="84">
        <v>10</v>
      </c>
      <c r="C39" s="118">
        <v>0.0026606429135724234</v>
      </c>
      <c r="D39" s="84" t="s">
        <v>2051</v>
      </c>
      <c r="E39" s="84" t="b">
        <v>0</v>
      </c>
      <c r="F39" s="84" t="b">
        <v>0</v>
      </c>
      <c r="G39" s="84" t="b">
        <v>0</v>
      </c>
    </row>
    <row r="40" spans="1:7" ht="15">
      <c r="A40" s="84" t="s">
        <v>1610</v>
      </c>
      <c r="B40" s="84">
        <v>10</v>
      </c>
      <c r="C40" s="118">
        <v>0.0026606429135724234</v>
      </c>
      <c r="D40" s="84" t="s">
        <v>2051</v>
      </c>
      <c r="E40" s="84" t="b">
        <v>0</v>
      </c>
      <c r="F40" s="84" t="b">
        <v>1</v>
      </c>
      <c r="G40" s="84" t="b">
        <v>0</v>
      </c>
    </row>
    <row r="41" spans="1:7" ht="15">
      <c r="A41" s="84" t="s">
        <v>1889</v>
      </c>
      <c r="B41" s="84">
        <v>9</v>
      </c>
      <c r="C41" s="118">
        <v>0.002483813165020398</v>
      </c>
      <c r="D41" s="84" t="s">
        <v>2051</v>
      </c>
      <c r="E41" s="84" t="b">
        <v>0</v>
      </c>
      <c r="F41" s="84" t="b">
        <v>0</v>
      </c>
      <c r="G41" s="84" t="b">
        <v>0</v>
      </c>
    </row>
    <row r="42" spans="1:7" ht="15">
      <c r="A42" s="84" t="s">
        <v>1890</v>
      </c>
      <c r="B42" s="84">
        <v>9</v>
      </c>
      <c r="C42" s="118">
        <v>0.0029816360352110274</v>
      </c>
      <c r="D42" s="84" t="s">
        <v>2051</v>
      </c>
      <c r="E42" s="84" t="b">
        <v>0</v>
      </c>
      <c r="F42" s="84" t="b">
        <v>0</v>
      </c>
      <c r="G42" s="84" t="b">
        <v>0</v>
      </c>
    </row>
    <row r="43" spans="1:7" ht="15">
      <c r="A43" s="84" t="s">
        <v>1593</v>
      </c>
      <c r="B43" s="84">
        <v>9</v>
      </c>
      <c r="C43" s="118">
        <v>0.002483813165020398</v>
      </c>
      <c r="D43" s="84" t="s">
        <v>2051</v>
      </c>
      <c r="E43" s="84" t="b">
        <v>0</v>
      </c>
      <c r="F43" s="84" t="b">
        <v>0</v>
      </c>
      <c r="G43" s="84" t="b">
        <v>0</v>
      </c>
    </row>
    <row r="44" spans="1:7" ht="15">
      <c r="A44" s="84" t="s">
        <v>256</v>
      </c>
      <c r="B44" s="84">
        <v>9</v>
      </c>
      <c r="C44" s="118">
        <v>0.002483813165020398</v>
      </c>
      <c r="D44" s="84" t="s">
        <v>2051</v>
      </c>
      <c r="E44" s="84" t="b">
        <v>0</v>
      </c>
      <c r="F44" s="84" t="b">
        <v>0</v>
      </c>
      <c r="G44" s="84" t="b">
        <v>0</v>
      </c>
    </row>
    <row r="45" spans="1:7" ht="15">
      <c r="A45" s="84" t="s">
        <v>1597</v>
      </c>
      <c r="B45" s="84">
        <v>9</v>
      </c>
      <c r="C45" s="118">
        <v>0.002483813165020398</v>
      </c>
      <c r="D45" s="84" t="s">
        <v>2051</v>
      </c>
      <c r="E45" s="84" t="b">
        <v>0</v>
      </c>
      <c r="F45" s="84" t="b">
        <v>0</v>
      </c>
      <c r="G45" s="84" t="b">
        <v>0</v>
      </c>
    </row>
    <row r="46" spans="1:7" ht="15">
      <c r="A46" s="84" t="s">
        <v>1553</v>
      </c>
      <c r="B46" s="84">
        <v>9</v>
      </c>
      <c r="C46" s="118">
        <v>0.002483813165020398</v>
      </c>
      <c r="D46" s="84" t="s">
        <v>2051</v>
      </c>
      <c r="E46" s="84" t="b">
        <v>0</v>
      </c>
      <c r="F46" s="84" t="b">
        <v>0</v>
      </c>
      <c r="G46" s="84" t="b">
        <v>0</v>
      </c>
    </row>
    <row r="47" spans="1:7" ht="15">
      <c r="A47" s="84" t="s">
        <v>1598</v>
      </c>
      <c r="B47" s="84">
        <v>9</v>
      </c>
      <c r="C47" s="118">
        <v>0.002483813165020398</v>
      </c>
      <c r="D47" s="84" t="s">
        <v>2051</v>
      </c>
      <c r="E47" s="84" t="b">
        <v>0</v>
      </c>
      <c r="F47" s="84" t="b">
        <v>0</v>
      </c>
      <c r="G47" s="84" t="b">
        <v>0</v>
      </c>
    </row>
    <row r="48" spans="1:7" ht="15">
      <c r="A48" s="84" t="s">
        <v>1891</v>
      </c>
      <c r="B48" s="84">
        <v>9</v>
      </c>
      <c r="C48" s="118">
        <v>0.002483813165020398</v>
      </c>
      <c r="D48" s="84" t="s">
        <v>2051</v>
      </c>
      <c r="E48" s="84" t="b">
        <v>0</v>
      </c>
      <c r="F48" s="84" t="b">
        <v>0</v>
      </c>
      <c r="G48" s="84" t="b">
        <v>0</v>
      </c>
    </row>
    <row r="49" spans="1:7" ht="15">
      <c r="A49" s="84" t="s">
        <v>1892</v>
      </c>
      <c r="B49" s="84">
        <v>9</v>
      </c>
      <c r="C49" s="118">
        <v>0.002483813165020398</v>
      </c>
      <c r="D49" s="84" t="s">
        <v>2051</v>
      </c>
      <c r="E49" s="84" t="b">
        <v>0</v>
      </c>
      <c r="F49" s="84" t="b">
        <v>0</v>
      </c>
      <c r="G49" s="84" t="b">
        <v>0</v>
      </c>
    </row>
    <row r="50" spans="1:7" ht="15">
      <c r="A50" s="84" t="s">
        <v>245</v>
      </c>
      <c r="B50" s="84">
        <v>8</v>
      </c>
      <c r="C50" s="118">
        <v>0.0022965056860181667</v>
      </c>
      <c r="D50" s="84" t="s">
        <v>2051</v>
      </c>
      <c r="E50" s="84" t="b">
        <v>0</v>
      </c>
      <c r="F50" s="84" t="b">
        <v>0</v>
      </c>
      <c r="G50" s="84" t="b">
        <v>0</v>
      </c>
    </row>
    <row r="51" spans="1:7" ht="15">
      <c r="A51" s="84" t="s">
        <v>1893</v>
      </c>
      <c r="B51" s="84">
        <v>8</v>
      </c>
      <c r="C51" s="118">
        <v>0.0022965056860181667</v>
      </c>
      <c r="D51" s="84" t="s">
        <v>2051</v>
      </c>
      <c r="E51" s="84" t="b">
        <v>0</v>
      </c>
      <c r="F51" s="84" t="b">
        <v>0</v>
      </c>
      <c r="G51" s="84" t="b">
        <v>0</v>
      </c>
    </row>
    <row r="52" spans="1:7" ht="15">
      <c r="A52" s="84" t="s">
        <v>1894</v>
      </c>
      <c r="B52" s="84">
        <v>8</v>
      </c>
      <c r="C52" s="118">
        <v>0.0022965056860181667</v>
      </c>
      <c r="D52" s="84" t="s">
        <v>2051</v>
      </c>
      <c r="E52" s="84" t="b">
        <v>0</v>
      </c>
      <c r="F52" s="84" t="b">
        <v>0</v>
      </c>
      <c r="G52" s="84" t="b">
        <v>0</v>
      </c>
    </row>
    <row r="53" spans="1:7" ht="15">
      <c r="A53" s="84" t="s">
        <v>1626</v>
      </c>
      <c r="B53" s="84">
        <v>8</v>
      </c>
      <c r="C53" s="118">
        <v>0.0028183344975700303</v>
      </c>
      <c r="D53" s="84" t="s">
        <v>2051</v>
      </c>
      <c r="E53" s="84" t="b">
        <v>0</v>
      </c>
      <c r="F53" s="84" t="b">
        <v>0</v>
      </c>
      <c r="G53" s="84" t="b">
        <v>0</v>
      </c>
    </row>
    <row r="54" spans="1:7" ht="15">
      <c r="A54" s="84" t="s">
        <v>1895</v>
      </c>
      <c r="B54" s="84">
        <v>7</v>
      </c>
      <c r="C54" s="118">
        <v>0.002097404258330643</v>
      </c>
      <c r="D54" s="84" t="s">
        <v>2051</v>
      </c>
      <c r="E54" s="84" t="b">
        <v>0</v>
      </c>
      <c r="F54" s="84" t="b">
        <v>0</v>
      </c>
      <c r="G54" s="84" t="b">
        <v>0</v>
      </c>
    </row>
    <row r="55" spans="1:7" ht="15">
      <c r="A55" s="84" t="s">
        <v>1896</v>
      </c>
      <c r="B55" s="84">
        <v>7</v>
      </c>
      <c r="C55" s="118">
        <v>0.002097404258330643</v>
      </c>
      <c r="D55" s="84" t="s">
        <v>2051</v>
      </c>
      <c r="E55" s="84" t="b">
        <v>0</v>
      </c>
      <c r="F55" s="84" t="b">
        <v>0</v>
      </c>
      <c r="G55" s="84" t="b">
        <v>0</v>
      </c>
    </row>
    <row r="56" spans="1:7" ht="15">
      <c r="A56" s="84" t="s">
        <v>1897</v>
      </c>
      <c r="B56" s="84">
        <v>7</v>
      </c>
      <c r="C56" s="118">
        <v>0.002097404258330643</v>
      </c>
      <c r="D56" s="84" t="s">
        <v>2051</v>
      </c>
      <c r="E56" s="84" t="b">
        <v>0</v>
      </c>
      <c r="F56" s="84" t="b">
        <v>0</v>
      </c>
      <c r="G56" s="84" t="b">
        <v>0</v>
      </c>
    </row>
    <row r="57" spans="1:7" ht="15">
      <c r="A57" s="84" t="s">
        <v>1898</v>
      </c>
      <c r="B57" s="84">
        <v>7</v>
      </c>
      <c r="C57" s="118">
        <v>0.002097404258330643</v>
      </c>
      <c r="D57" s="84" t="s">
        <v>2051</v>
      </c>
      <c r="E57" s="84" t="b">
        <v>0</v>
      </c>
      <c r="F57" s="84" t="b">
        <v>0</v>
      </c>
      <c r="G57" s="84" t="b">
        <v>0</v>
      </c>
    </row>
    <row r="58" spans="1:7" ht="15">
      <c r="A58" s="84" t="s">
        <v>1899</v>
      </c>
      <c r="B58" s="84">
        <v>7</v>
      </c>
      <c r="C58" s="118">
        <v>0.002097404258330643</v>
      </c>
      <c r="D58" s="84" t="s">
        <v>2051</v>
      </c>
      <c r="E58" s="84" t="b">
        <v>0</v>
      </c>
      <c r="F58" s="84" t="b">
        <v>0</v>
      </c>
      <c r="G58" s="84" t="b">
        <v>0</v>
      </c>
    </row>
    <row r="59" spans="1:7" ht="15">
      <c r="A59" s="84" t="s">
        <v>1900</v>
      </c>
      <c r="B59" s="84">
        <v>6</v>
      </c>
      <c r="C59" s="118">
        <v>0.0018848131582622277</v>
      </c>
      <c r="D59" s="84" t="s">
        <v>2051</v>
      </c>
      <c r="E59" s="84" t="b">
        <v>0</v>
      </c>
      <c r="F59" s="84" t="b">
        <v>0</v>
      </c>
      <c r="G59" s="84" t="b">
        <v>0</v>
      </c>
    </row>
    <row r="60" spans="1:7" ht="15">
      <c r="A60" s="84" t="s">
        <v>1901</v>
      </c>
      <c r="B60" s="84">
        <v>6</v>
      </c>
      <c r="C60" s="118">
        <v>0.0018848131582622277</v>
      </c>
      <c r="D60" s="84" t="s">
        <v>2051</v>
      </c>
      <c r="E60" s="84" t="b">
        <v>0</v>
      </c>
      <c r="F60" s="84" t="b">
        <v>0</v>
      </c>
      <c r="G60" s="84" t="b">
        <v>0</v>
      </c>
    </row>
    <row r="61" spans="1:7" ht="15">
      <c r="A61" s="84" t="s">
        <v>1902</v>
      </c>
      <c r="B61" s="84">
        <v>6</v>
      </c>
      <c r="C61" s="118">
        <v>0.0018848131582622277</v>
      </c>
      <c r="D61" s="84" t="s">
        <v>2051</v>
      </c>
      <c r="E61" s="84" t="b">
        <v>0</v>
      </c>
      <c r="F61" s="84" t="b">
        <v>0</v>
      </c>
      <c r="G61" s="84" t="b">
        <v>0</v>
      </c>
    </row>
    <row r="62" spans="1:7" ht="15">
      <c r="A62" s="84" t="s">
        <v>1903</v>
      </c>
      <c r="B62" s="84">
        <v>6</v>
      </c>
      <c r="C62" s="118">
        <v>0.0018848131582622277</v>
      </c>
      <c r="D62" s="84" t="s">
        <v>2051</v>
      </c>
      <c r="E62" s="84" t="b">
        <v>0</v>
      </c>
      <c r="F62" s="84" t="b">
        <v>0</v>
      </c>
      <c r="G62" s="84" t="b">
        <v>0</v>
      </c>
    </row>
    <row r="63" spans="1:7" ht="15">
      <c r="A63" s="84" t="s">
        <v>1602</v>
      </c>
      <c r="B63" s="84">
        <v>6</v>
      </c>
      <c r="C63" s="118">
        <v>0.0018848131582622277</v>
      </c>
      <c r="D63" s="84" t="s">
        <v>2051</v>
      </c>
      <c r="E63" s="84" t="b">
        <v>0</v>
      </c>
      <c r="F63" s="84" t="b">
        <v>0</v>
      </c>
      <c r="G63" s="84" t="b">
        <v>0</v>
      </c>
    </row>
    <row r="64" spans="1:7" ht="15">
      <c r="A64" s="84" t="s">
        <v>1904</v>
      </c>
      <c r="B64" s="84">
        <v>6</v>
      </c>
      <c r="C64" s="118">
        <v>0.0018848131582622277</v>
      </c>
      <c r="D64" s="84" t="s">
        <v>2051</v>
      </c>
      <c r="E64" s="84" t="b">
        <v>1</v>
      </c>
      <c r="F64" s="84" t="b">
        <v>0</v>
      </c>
      <c r="G64" s="84" t="b">
        <v>0</v>
      </c>
    </row>
    <row r="65" spans="1:7" ht="15">
      <c r="A65" s="84" t="s">
        <v>1905</v>
      </c>
      <c r="B65" s="84">
        <v>6</v>
      </c>
      <c r="C65" s="118">
        <v>0.0018848131582622277</v>
      </c>
      <c r="D65" s="84" t="s">
        <v>2051</v>
      </c>
      <c r="E65" s="84" t="b">
        <v>0</v>
      </c>
      <c r="F65" s="84" t="b">
        <v>0</v>
      </c>
      <c r="G65" s="84" t="b">
        <v>0</v>
      </c>
    </row>
    <row r="66" spans="1:7" ht="15">
      <c r="A66" s="84" t="s">
        <v>1906</v>
      </c>
      <c r="B66" s="84">
        <v>5</v>
      </c>
      <c r="C66" s="118">
        <v>0.0016564644640061263</v>
      </c>
      <c r="D66" s="84" t="s">
        <v>2051</v>
      </c>
      <c r="E66" s="84" t="b">
        <v>0</v>
      </c>
      <c r="F66" s="84" t="b">
        <v>0</v>
      </c>
      <c r="G66" s="84" t="b">
        <v>0</v>
      </c>
    </row>
    <row r="67" spans="1:7" ht="15">
      <c r="A67" s="84" t="s">
        <v>1907</v>
      </c>
      <c r="B67" s="84">
        <v>5</v>
      </c>
      <c r="C67" s="118">
        <v>0.0016564644640061263</v>
      </c>
      <c r="D67" s="84" t="s">
        <v>2051</v>
      </c>
      <c r="E67" s="84" t="b">
        <v>0</v>
      </c>
      <c r="F67" s="84" t="b">
        <v>0</v>
      </c>
      <c r="G67" s="84" t="b">
        <v>0</v>
      </c>
    </row>
    <row r="68" spans="1:7" ht="15">
      <c r="A68" s="84" t="s">
        <v>1908</v>
      </c>
      <c r="B68" s="84">
        <v>5</v>
      </c>
      <c r="C68" s="118">
        <v>0.0016564644640061263</v>
      </c>
      <c r="D68" s="84" t="s">
        <v>2051</v>
      </c>
      <c r="E68" s="84" t="b">
        <v>0</v>
      </c>
      <c r="F68" s="84" t="b">
        <v>0</v>
      </c>
      <c r="G68" s="84" t="b">
        <v>0</v>
      </c>
    </row>
    <row r="69" spans="1:7" ht="15">
      <c r="A69" s="84" t="s">
        <v>1909</v>
      </c>
      <c r="B69" s="84">
        <v>5</v>
      </c>
      <c r="C69" s="118">
        <v>0.0016564644640061263</v>
      </c>
      <c r="D69" s="84" t="s">
        <v>2051</v>
      </c>
      <c r="E69" s="84" t="b">
        <v>0</v>
      </c>
      <c r="F69" s="84" t="b">
        <v>0</v>
      </c>
      <c r="G69" s="84" t="b">
        <v>0</v>
      </c>
    </row>
    <row r="70" spans="1:7" ht="15">
      <c r="A70" s="84" t="s">
        <v>1910</v>
      </c>
      <c r="B70" s="84">
        <v>5</v>
      </c>
      <c r="C70" s="118">
        <v>0.0016564644640061263</v>
      </c>
      <c r="D70" s="84" t="s">
        <v>2051</v>
      </c>
      <c r="E70" s="84" t="b">
        <v>0</v>
      </c>
      <c r="F70" s="84" t="b">
        <v>0</v>
      </c>
      <c r="G70" s="84" t="b">
        <v>0</v>
      </c>
    </row>
    <row r="71" spans="1:7" ht="15">
      <c r="A71" s="84" t="s">
        <v>1911</v>
      </c>
      <c r="B71" s="84">
        <v>5</v>
      </c>
      <c r="C71" s="118">
        <v>0.0016564644640061263</v>
      </c>
      <c r="D71" s="84" t="s">
        <v>2051</v>
      </c>
      <c r="E71" s="84" t="b">
        <v>0</v>
      </c>
      <c r="F71" s="84" t="b">
        <v>0</v>
      </c>
      <c r="G71" s="84" t="b">
        <v>0</v>
      </c>
    </row>
    <row r="72" spans="1:7" ht="15">
      <c r="A72" s="84" t="s">
        <v>1912</v>
      </c>
      <c r="B72" s="84">
        <v>5</v>
      </c>
      <c r="C72" s="118">
        <v>0.0016564644640061263</v>
      </c>
      <c r="D72" s="84" t="s">
        <v>2051</v>
      </c>
      <c r="E72" s="84" t="b">
        <v>0</v>
      </c>
      <c r="F72" s="84" t="b">
        <v>0</v>
      </c>
      <c r="G72" s="84" t="b">
        <v>0</v>
      </c>
    </row>
    <row r="73" spans="1:7" ht="15">
      <c r="A73" s="84" t="s">
        <v>1913</v>
      </c>
      <c r="B73" s="84">
        <v>5</v>
      </c>
      <c r="C73" s="118">
        <v>0.0016564644640061263</v>
      </c>
      <c r="D73" s="84" t="s">
        <v>2051</v>
      </c>
      <c r="E73" s="84" t="b">
        <v>0</v>
      </c>
      <c r="F73" s="84" t="b">
        <v>0</v>
      </c>
      <c r="G73" s="84" t="b">
        <v>0</v>
      </c>
    </row>
    <row r="74" spans="1:7" ht="15">
      <c r="A74" s="84" t="s">
        <v>1914</v>
      </c>
      <c r="B74" s="84">
        <v>5</v>
      </c>
      <c r="C74" s="118">
        <v>0.0016564644640061263</v>
      </c>
      <c r="D74" s="84" t="s">
        <v>2051</v>
      </c>
      <c r="E74" s="84" t="b">
        <v>0</v>
      </c>
      <c r="F74" s="84" t="b">
        <v>0</v>
      </c>
      <c r="G74" s="84" t="b">
        <v>0</v>
      </c>
    </row>
    <row r="75" spans="1:7" ht="15">
      <c r="A75" s="84" t="s">
        <v>1915</v>
      </c>
      <c r="B75" s="84">
        <v>5</v>
      </c>
      <c r="C75" s="118">
        <v>0.0020876020682011835</v>
      </c>
      <c r="D75" s="84" t="s">
        <v>2051</v>
      </c>
      <c r="E75" s="84" t="b">
        <v>0</v>
      </c>
      <c r="F75" s="84" t="b">
        <v>0</v>
      </c>
      <c r="G75" s="84" t="b">
        <v>0</v>
      </c>
    </row>
    <row r="76" spans="1:7" ht="15">
      <c r="A76" s="84" t="s">
        <v>1622</v>
      </c>
      <c r="B76" s="84">
        <v>5</v>
      </c>
      <c r="C76" s="118">
        <v>0.0016564644640061263</v>
      </c>
      <c r="D76" s="84" t="s">
        <v>2051</v>
      </c>
      <c r="E76" s="84" t="b">
        <v>0</v>
      </c>
      <c r="F76" s="84" t="b">
        <v>0</v>
      </c>
      <c r="G76" s="84" t="b">
        <v>0</v>
      </c>
    </row>
    <row r="77" spans="1:7" ht="15">
      <c r="A77" s="84" t="s">
        <v>1916</v>
      </c>
      <c r="B77" s="84">
        <v>5</v>
      </c>
      <c r="C77" s="118">
        <v>0.0016564644640061263</v>
      </c>
      <c r="D77" s="84" t="s">
        <v>2051</v>
      </c>
      <c r="E77" s="84" t="b">
        <v>0</v>
      </c>
      <c r="F77" s="84" t="b">
        <v>0</v>
      </c>
      <c r="G77" s="84" t="b">
        <v>0</v>
      </c>
    </row>
    <row r="78" spans="1:7" ht="15">
      <c r="A78" s="84" t="s">
        <v>1917</v>
      </c>
      <c r="B78" s="84">
        <v>5</v>
      </c>
      <c r="C78" s="118">
        <v>0.0016564644640061263</v>
      </c>
      <c r="D78" s="84" t="s">
        <v>2051</v>
      </c>
      <c r="E78" s="84" t="b">
        <v>0</v>
      </c>
      <c r="F78" s="84" t="b">
        <v>0</v>
      </c>
      <c r="G78" s="84" t="b">
        <v>0</v>
      </c>
    </row>
    <row r="79" spans="1:7" ht="15">
      <c r="A79" s="84" t="s">
        <v>1918</v>
      </c>
      <c r="B79" s="84">
        <v>5</v>
      </c>
      <c r="C79" s="118">
        <v>0.0016564644640061263</v>
      </c>
      <c r="D79" s="84" t="s">
        <v>2051</v>
      </c>
      <c r="E79" s="84" t="b">
        <v>0</v>
      </c>
      <c r="F79" s="84" t="b">
        <v>0</v>
      </c>
      <c r="G79" s="84" t="b">
        <v>0</v>
      </c>
    </row>
    <row r="80" spans="1:7" ht="15">
      <c r="A80" s="84" t="s">
        <v>1919</v>
      </c>
      <c r="B80" s="84">
        <v>5</v>
      </c>
      <c r="C80" s="118">
        <v>0.0016564644640061263</v>
      </c>
      <c r="D80" s="84" t="s">
        <v>2051</v>
      </c>
      <c r="E80" s="84" t="b">
        <v>0</v>
      </c>
      <c r="F80" s="84" t="b">
        <v>0</v>
      </c>
      <c r="G80" s="84" t="b">
        <v>0</v>
      </c>
    </row>
    <row r="81" spans="1:7" ht="15">
      <c r="A81" s="84" t="s">
        <v>1920</v>
      </c>
      <c r="B81" s="84">
        <v>5</v>
      </c>
      <c r="C81" s="118">
        <v>0.0016564644640061263</v>
      </c>
      <c r="D81" s="84" t="s">
        <v>2051</v>
      </c>
      <c r="E81" s="84" t="b">
        <v>0</v>
      </c>
      <c r="F81" s="84" t="b">
        <v>0</v>
      </c>
      <c r="G81" s="84" t="b">
        <v>0</v>
      </c>
    </row>
    <row r="82" spans="1:7" ht="15">
      <c r="A82" s="84" t="s">
        <v>1921</v>
      </c>
      <c r="B82" s="84">
        <v>5</v>
      </c>
      <c r="C82" s="118">
        <v>0.0016564644640061263</v>
      </c>
      <c r="D82" s="84" t="s">
        <v>2051</v>
      </c>
      <c r="E82" s="84" t="b">
        <v>0</v>
      </c>
      <c r="F82" s="84" t="b">
        <v>0</v>
      </c>
      <c r="G82" s="84" t="b">
        <v>0</v>
      </c>
    </row>
    <row r="83" spans="1:7" ht="15">
      <c r="A83" s="84" t="s">
        <v>1922</v>
      </c>
      <c r="B83" s="84">
        <v>5</v>
      </c>
      <c r="C83" s="118">
        <v>0.0016564644640061263</v>
      </c>
      <c r="D83" s="84" t="s">
        <v>2051</v>
      </c>
      <c r="E83" s="84" t="b">
        <v>0</v>
      </c>
      <c r="F83" s="84" t="b">
        <v>0</v>
      </c>
      <c r="G83" s="84" t="b">
        <v>0</v>
      </c>
    </row>
    <row r="84" spans="1:7" ht="15">
      <c r="A84" s="84" t="s">
        <v>1923</v>
      </c>
      <c r="B84" s="84">
        <v>5</v>
      </c>
      <c r="C84" s="118">
        <v>0.0016564644640061263</v>
      </c>
      <c r="D84" s="84" t="s">
        <v>2051</v>
      </c>
      <c r="E84" s="84" t="b">
        <v>0</v>
      </c>
      <c r="F84" s="84" t="b">
        <v>0</v>
      </c>
      <c r="G84" s="84" t="b">
        <v>0</v>
      </c>
    </row>
    <row r="85" spans="1:7" ht="15">
      <c r="A85" s="84" t="s">
        <v>1924</v>
      </c>
      <c r="B85" s="84">
        <v>5</v>
      </c>
      <c r="C85" s="118">
        <v>0.0016564644640061263</v>
      </c>
      <c r="D85" s="84" t="s">
        <v>2051</v>
      </c>
      <c r="E85" s="84" t="b">
        <v>0</v>
      </c>
      <c r="F85" s="84" t="b">
        <v>0</v>
      </c>
      <c r="G85" s="84" t="b">
        <v>0</v>
      </c>
    </row>
    <row r="86" spans="1:7" ht="15">
      <c r="A86" s="84" t="s">
        <v>1925</v>
      </c>
      <c r="B86" s="84">
        <v>5</v>
      </c>
      <c r="C86" s="118">
        <v>0.0016564644640061263</v>
      </c>
      <c r="D86" s="84" t="s">
        <v>2051</v>
      </c>
      <c r="E86" s="84" t="b">
        <v>0</v>
      </c>
      <c r="F86" s="84" t="b">
        <v>0</v>
      </c>
      <c r="G86" s="84" t="b">
        <v>0</v>
      </c>
    </row>
    <row r="87" spans="1:7" ht="15">
      <c r="A87" s="84" t="s">
        <v>1926</v>
      </c>
      <c r="B87" s="84">
        <v>5</v>
      </c>
      <c r="C87" s="118">
        <v>0.0016564644640061263</v>
      </c>
      <c r="D87" s="84" t="s">
        <v>2051</v>
      </c>
      <c r="E87" s="84" t="b">
        <v>0</v>
      </c>
      <c r="F87" s="84" t="b">
        <v>0</v>
      </c>
      <c r="G87" s="84" t="b">
        <v>0</v>
      </c>
    </row>
    <row r="88" spans="1:7" ht="15">
      <c r="A88" s="84" t="s">
        <v>1927</v>
      </c>
      <c r="B88" s="84">
        <v>4</v>
      </c>
      <c r="C88" s="118">
        <v>0.0014091672487850152</v>
      </c>
      <c r="D88" s="84" t="s">
        <v>2051</v>
      </c>
      <c r="E88" s="84" t="b">
        <v>0</v>
      </c>
      <c r="F88" s="84" t="b">
        <v>0</v>
      </c>
      <c r="G88" s="84" t="b">
        <v>0</v>
      </c>
    </row>
    <row r="89" spans="1:7" ht="15">
      <c r="A89" s="84" t="s">
        <v>1928</v>
      </c>
      <c r="B89" s="84">
        <v>4</v>
      </c>
      <c r="C89" s="118">
        <v>0.0014091672487850152</v>
      </c>
      <c r="D89" s="84" t="s">
        <v>2051</v>
      </c>
      <c r="E89" s="84" t="b">
        <v>0</v>
      </c>
      <c r="F89" s="84" t="b">
        <v>0</v>
      </c>
      <c r="G89" s="84" t="b">
        <v>0</v>
      </c>
    </row>
    <row r="90" spans="1:7" ht="15">
      <c r="A90" s="84" t="s">
        <v>1929</v>
      </c>
      <c r="B90" s="84">
        <v>4</v>
      </c>
      <c r="C90" s="118">
        <v>0.0014091672487850152</v>
      </c>
      <c r="D90" s="84" t="s">
        <v>2051</v>
      </c>
      <c r="E90" s="84" t="b">
        <v>0</v>
      </c>
      <c r="F90" s="84" t="b">
        <v>0</v>
      </c>
      <c r="G90" s="84" t="b">
        <v>0</v>
      </c>
    </row>
    <row r="91" spans="1:7" ht="15">
      <c r="A91" s="84" t="s">
        <v>1930</v>
      </c>
      <c r="B91" s="84">
        <v>4</v>
      </c>
      <c r="C91" s="118">
        <v>0.0014091672487850152</v>
      </c>
      <c r="D91" s="84" t="s">
        <v>2051</v>
      </c>
      <c r="E91" s="84" t="b">
        <v>0</v>
      </c>
      <c r="F91" s="84" t="b">
        <v>0</v>
      </c>
      <c r="G91" s="84" t="b">
        <v>0</v>
      </c>
    </row>
    <row r="92" spans="1:7" ht="15">
      <c r="A92" s="84" t="s">
        <v>1931</v>
      </c>
      <c r="B92" s="84">
        <v>4</v>
      </c>
      <c r="C92" s="118">
        <v>0.0014091672487850152</v>
      </c>
      <c r="D92" s="84" t="s">
        <v>2051</v>
      </c>
      <c r="E92" s="84" t="b">
        <v>0</v>
      </c>
      <c r="F92" s="84" t="b">
        <v>0</v>
      </c>
      <c r="G92" s="84" t="b">
        <v>0</v>
      </c>
    </row>
    <row r="93" spans="1:7" ht="15">
      <c r="A93" s="84" t="s">
        <v>1932</v>
      </c>
      <c r="B93" s="84">
        <v>4</v>
      </c>
      <c r="C93" s="118">
        <v>0.0014091672487850152</v>
      </c>
      <c r="D93" s="84" t="s">
        <v>2051</v>
      </c>
      <c r="E93" s="84" t="b">
        <v>0</v>
      </c>
      <c r="F93" s="84" t="b">
        <v>0</v>
      </c>
      <c r="G93" s="84" t="b">
        <v>0</v>
      </c>
    </row>
    <row r="94" spans="1:7" ht="15">
      <c r="A94" s="84" t="s">
        <v>1616</v>
      </c>
      <c r="B94" s="84">
        <v>4</v>
      </c>
      <c r="C94" s="118">
        <v>0.0014091672487850152</v>
      </c>
      <c r="D94" s="84" t="s">
        <v>2051</v>
      </c>
      <c r="E94" s="84" t="b">
        <v>0</v>
      </c>
      <c r="F94" s="84" t="b">
        <v>0</v>
      </c>
      <c r="G94" s="84" t="b">
        <v>0</v>
      </c>
    </row>
    <row r="95" spans="1:7" ht="15">
      <c r="A95" s="84" t="s">
        <v>1933</v>
      </c>
      <c r="B95" s="84">
        <v>4</v>
      </c>
      <c r="C95" s="118">
        <v>0.0014091672487850152</v>
      </c>
      <c r="D95" s="84" t="s">
        <v>2051</v>
      </c>
      <c r="E95" s="84" t="b">
        <v>0</v>
      </c>
      <c r="F95" s="84" t="b">
        <v>0</v>
      </c>
      <c r="G95" s="84" t="b">
        <v>0</v>
      </c>
    </row>
    <row r="96" spans="1:7" ht="15">
      <c r="A96" s="84" t="s">
        <v>1934</v>
      </c>
      <c r="B96" s="84">
        <v>4</v>
      </c>
      <c r="C96" s="118">
        <v>0.0014091672487850152</v>
      </c>
      <c r="D96" s="84" t="s">
        <v>2051</v>
      </c>
      <c r="E96" s="84" t="b">
        <v>0</v>
      </c>
      <c r="F96" s="84" t="b">
        <v>0</v>
      </c>
      <c r="G96" s="84" t="b">
        <v>0</v>
      </c>
    </row>
    <row r="97" spans="1:7" ht="15">
      <c r="A97" s="84" t="s">
        <v>1604</v>
      </c>
      <c r="B97" s="84">
        <v>4</v>
      </c>
      <c r="C97" s="118">
        <v>0.0015174565112840834</v>
      </c>
      <c r="D97" s="84" t="s">
        <v>2051</v>
      </c>
      <c r="E97" s="84" t="b">
        <v>0</v>
      </c>
      <c r="F97" s="84" t="b">
        <v>0</v>
      </c>
      <c r="G97" s="84" t="b">
        <v>0</v>
      </c>
    </row>
    <row r="98" spans="1:7" ht="15">
      <c r="A98" s="84" t="s">
        <v>1935</v>
      </c>
      <c r="B98" s="84">
        <v>3</v>
      </c>
      <c r="C98" s="118">
        <v>0.0011380923834630626</v>
      </c>
      <c r="D98" s="84" t="s">
        <v>2051</v>
      </c>
      <c r="E98" s="84" t="b">
        <v>0</v>
      </c>
      <c r="F98" s="84" t="b">
        <v>0</v>
      </c>
      <c r="G98" s="84" t="b">
        <v>0</v>
      </c>
    </row>
    <row r="99" spans="1:7" ht="15">
      <c r="A99" s="84" t="s">
        <v>1936</v>
      </c>
      <c r="B99" s="84">
        <v>3</v>
      </c>
      <c r="C99" s="118">
        <v>0.0011380923834630626</v>
      </c>
      <c r="D99" s="84" t="s">
        <v>2051</v>
      </c>
      <c r="E99" s="84" t="b">
        <v>0</v>
      </c>
      <c r="F99" s="84" t="b">
        <v>0</v>
      </c>
      <c r="G99" s="84" t="b">
        <v>0</v>
      </c>
    </row>
    <row r="100" spans="1:7" ht="15">
      <c r="A100" s="84" t="s">
        <v>1937</v>
      </c>
      <c r="B100" s="84">
        <v>3</v>
      </c>
      <c r="C100" s="118">
        <v>0.0011380923834630626</v>
      </c>
      <c r="D100" s="84" t="s">
        <v>2051</v>
      </c>
      <c r="E100" s="84" t="b">
        <v>0</v>
      </c>
      <c r="F100" s="84" t="b">
        <v>0</v>
      </c>
      <c r="G100" s="84" t="b">
        <v>0</v>
      </c>
    </row>
    <row r="101" spans="1:7" ht="15">
      <c r="A101" s="84" t="s">
        <v>1938</v>
      </c>
      <c r="B101" s="84">
        <v>3</v>
      </c>
      <c r="C101" s="118">
        <v>0.0011380923834630626</v>
      </c>
      <c r="D101" s="84" t="s">
        <v>2051</v>
      </c>
      <c r="E101" s="84" t="b">
        <v>0</v>
      </c>
      <c r="F101" s="84" t="b">
        <v>0</v>
      </c>
      <c r="G101" s="84" t="b">
        <v>0</v>
      </c>
    </row>
    <row r="102" spans="1:7" ht="15">
      <c r="A102" s="84" t="s">
        <v>1939</v>
      </c>
      <c r="B102" s="84">
        <v>3</v>
      </c>
      <c r="C102" s="118">
        <v>0.0011380923834630626</v>
      </c>
      <c r="D102" s="84" t="s">
        <v>2051</v>
      </c>
      <c r="E102" s="84" t="b">
        <v>0</v>
      </c>
      <c r="F102" s="84" t="b">
        <v>0</v>
      </c>
      <c r="G102" s="84" t="b">
        <v>0</v>
      </c>
    </row>
    <row r="103" spans="1:7" ht="15">
      <c r="A103" s="84" t="s">
        <v>1940</v>
      </c>
      <c r="B103" s="84">
        <v>3</v>
      </c>
      <c r="C103" s="118">
        <v>0.0011380923834630626</v>
      </c>
      <c r="D103" s="84" t="s">
        <v>2051</v>
      </c>
      <c r="E103" s="84" t="b">
        <v>0</v>
      </c>
      <c r="F103" s="84" t="b">
        <v>0</v>
      </c>
      <c r="G103" s="84" t="b">
        <v>0</v>
      </c>
    </row>
    <row r="104" spans="1:7" ht="15">
      <c r="A104" s="84" t="s">
        <v>1941</v>
      </c>
      <c r="B104" s="84">
        <v>3</v>
      </c>
      <c r="C104" s="118">
        <v>0.0011380923834630626</v>
      </c>
      <c r="D104" s="84" t="s">
        <v>2051</v>
      </c>
      <c r="E104" s="84" t="b">
        <v>0</v>
      </c>
      <c r="F104" s="84" t="b">
        <v>0</v>
      </c>
      <c r="G104" s="84" t="b">
        <v>0</v>
      </c>
    </row>
    <row r="105" spans="1:7" ht="15">
      <c r="A105" s="84" t="s">
        <v>1942</v>
      </c>
      <c r="B105" s="84">
        <v>3</v>
      </c>
      <c r="C105" s="118">
        <v>0.0011380923834630626</v>
      </c>
      <c r="D105" s="84" t="s">
        <v>2051</v>
      </c>
      <c r="E105" s="84" t="b">
        <v>0</v>
      </c>
      <c r="F105" s="84" t="b">
        <v>0</v>
      </c>
      <c r="G105" s="84" t="b">
        <v>0</v>
      </c>
    </row>
    <row r="106" spans="1:7" ht="15">
      <c r="A106" s="84" t="s">
        <v>1943</v>
      </c>
      <c r="B106" s="84">
        <v>3</v>
      </c>
      <c r="C106" s="118">
        <v>0.0011380923834630626</v>
      </c>
      <c r="D106" s="84" t="s">
        <v>2051</v>
      </c>
      <c r="E106" s="84" t="b">
        <v>0</v>
      </c>
      <c r="F106" s="84" t="b">
        <v>0</v>
      </c>
      <c r="G106" s="84" t="b">
        <v>0</v>
      </c>
    </row>
    <row r="107" spans="1:7" ht="15">
      <c r="A107" s="84" t="s">
        <v>1944</v>
      </c>
      <c r="B107" s="84">
        <v>3</v>
      </c>
      <c r="C107" s="118">
        <v>0.0011380923834630626</v>
      </c>
      <c r="D107" s="84" t="s">
        <v>2051</v>
      </c>
      <c r="E107" s="84" t="b">
        <v>0</v>
      </c>
      <c r="F107" s="84" t="b">
        <v>0</v>
      </c>
      <c r="G107" s="84" t="b">
        <v>0</v>
      </c>
    </row>
    <row r="108" spans="1:7" ht="15">
      <c r="A108" s="84" t="s">
        <v>1945</v>
      </c>
      <c r="B108" s="84">
        <v>3</v>
      </c>
      <c r="C108" s="118">
        <v>0.0011380923834630626</v>
      </c>
      <c r="D108" s="84" t="s">
        <v>2051</v>
      </c>
      <c r="E108" s="84" t="b">
        <v>0</v>
      </c>
      <c r="F108" s="84" t="b">
        <v>0</v>
      </c>
      <c r="G108" s="84" t="b">
        <v>0</v>
      </c>
    </row>
    <row r="109" spans="1:7" ht="15">
      <c r="A109" s="84" t="s">
        <v>1946</v>
      </c>
      <c r="B109" s="84">
        <v>3</v>
      </c>
      <c r="C109" s="118">
        <v>0.0011380923834630626</v>
      </c>
      <c r="D109" s="84" t="s">
        <v>2051</v>
      </c>
      <c r="E109" s="84" t="b">
        <v>0</v>
      </c>
      <c r="F109" s="84" t="b">
        <v>0</v>
      </c>
      <c r="G109" s="84" t="b">
        <v>0</v>
      </c>
    </row>
    <row r="110" spans="1:7" ht="15">
      <c r="A110" s="84" t="s">
        <v>1947</v>
      </c>
      <c r="B110" s="84">
        <v>3</v>
      </c>
      <c r="C110" s="118">
        <v>0.0011380923834630626</v>
      </c>
      <c r="D110" s="84" t="s">
        <v>2051</v>
      </c>
      <c r="E110" s="84" t="b">
        <v>0</v>
      </c>
      <c r="F110" s="84" t="b">
        <v>0</v>
      </c>
      <c r="G110" s="84" t="b">
        <v>0</v>
      </c>
    </row>
    <row r="111" spans="1:7" ht="15">
      <c r="A111" s="84" t="s">
        <v>1948</v>
      </c>
      <c r="B111" s="84">
        <v>3</v>
      </c>
      <c r="C111" s="118">
        <v>0.0011380923834630626</v>
      </c>
      <c r="D111" s="84" t="s">
        <v>2051</v>
      </c>
      <c r="E111" s="84" t="b">
        <v>0</v>
      </c>
      <c r="F111" s="84" t="b">
        <v>0</v>
      </c>
      <c r="G111" s="84" t="b">
        <v>0</v>
      </c>
    </row>
    <row r="112" spans="1:7" ht="15">
      <c r="A112" s="84" t="s">
        <v>1949</v>
      </c>
      <c r="B112" s="84">
        <v>3</v>
      </c>
      <c r="C112" s="118">
        <v>0.0011380923834630626</v>
      </c>
      <c r="D112" s="84" t="s">
        <v>2051</v>
      </c>
      <c r="E112" s="84" t="b">
        <v>0</v>
      </c>
      <c r="F112" s="84" t="b">
        <v>0</v>
      </c>
      <c r="G112" s="84" t="b">
        <v>0</v>
      </c>
    </row>
    <row r="113" spans="1:7" ht="15">
      <c r="A113" s="84" t="s">
        <v>1950</v>
      </c>
      <c r="B113" s="84">
        <v>3</v>
      </c>
      <c r="C113" s="118">
        <v>0.0011380923834630626</v>
      </c>
      <c r="D113" s="84" t="s">
        <v>2051</v>
      </c>
      <c r="E113" s="84" t="b">
        <v>1</v>
      </c>
      <c r="F113" s="84" t="b">
        <v>0</v>
      </c>
      <c r="G113" s="84" t="b">
        <v>0</v>
      </c>
    </row>
    <row r="114" spans="1:7" ht="15">
      <c r="A114" s="84" t="s">
        <v>1951</v>
      </c>
      <c r="B114" s="84">
        <v>3</v>
      </c>
      <c r="C114" s="118">
        <v>0.0011380923834630626</v>
      </c>
      <c r="D114" s="84" t="s">
        <v>2051</v>
      </c>
      <c r="E114" s="84" t="b">
        <v>0</v>
      </c>
      <c r="F114" s="84" t="b">
        <v>0</v>
      </c>
      <c r="G114" s="84" t="b">
        <v>0</v>
      </c>
    </row>
    <row r="115" spans="1:7" ht="15">
      <c r="A115" s="84" t="s">
        <v>1952</v>
      </c>
      <c r="B115" s="84">
        <v>3</v>
      </c>
      <c r="C115" s="118">
        <v>0.0011380923834630626</v>
      </c>
      <c r="D115" s="84" t="s">
        <v>2051</v>
      </c>
      <c r="E115" s="84" t="b">
        <v>0</v>
      </c>
      <c r="F115" s="84" t="b">
        <v>0</v>
      </c>
      <c r="G115" s="84" t="b">
        <v>0</v>
      </c>
    </row>
    <row r="116" spans="1:7" ht="15">
      <c r="A116" s="84" t="s">
        <v>1953</v>
      </c>
      <c r="B116" s="84">
        <v>3</v>
      </c>
      <c r="C116" s="118">
        <v>0.0011380923834630626</v>
      </c>
      <c r="D116" s="84" t="s">
        <v>2051</v>
      </c>
      <c r="E116" s="84" t="b">
        <v>0</v>
      </c>
      <c r="F116" s="84" t="b">
        <v>0</v>
      </c>
      <c r="G116" s="84" t="b">
        <v>0</v>
      </c>
    </row>
    <row r="117" spans="1:7" ht="15">
      <c r="A117" s="84" t="s">
        <v>1954</v>
      </c>
      <c r="B117" s="84">
        <v>3</v>
      </c>
      <c r="C117" s="118">
        <v>0.0011380923834630626</v>
      </c>
      <c r="D117" s="84" t="s">
        <v>2051</v>
      </c>
      <c r="E117" s="84" t="b">
        <v>0</v>
      </c>
      <c r="F117" s="84" t="b">
        <v>0</v>
      </c>
      <c r="G117" s="84" t="b">
        <v>0</v>
      </c>
    </row>
    <row r="118" spans="1:7" ht="15">
      <c r="A118" s="84" t="s">
        <v>1955</v>
      </c>
      <c r="B118" s="84">
        <v>3</v>
      </c>
      <c r="C118" s="118">
        <v>0.0011380923834630626</v>
      </c>
      <c r="D118" s="84" t="s">
        <v>2051</v>
      </c>
      <c r="E118" s="84" t="b">
        <v>0</v>
      </c>
      <c r="F118" s="84" t="b">
        <v>0</v>
      </c>
      <c r="G118" s="84" t="b">
        <v>0</v>
      </c>
    </row>
    <row r="119" spans="1:7" ht="15">
      <c r="A119" s="84" t="s">
        <v>1956</v>
      </c>
      <c r="B119" s="84">
        <v>3</v>
      </c>
      <c r="C119" s="118">
        <v>0.0011380923834630626</v>
      </c>
      <c r="D119" s="84" t="s">
        <v>2051</v>
      </c>
      <c r="E119" s="84" t="b">
        <v>0</v>
      </c>
      <c r="F119" s="84" t="b">
        <v>0</v>
      </c>
      <c r="G119" s="84" t="b">
        <v>0</v>
      </c>
    </row>
    <row r="120" spans="1:7" ht="15">
      <c r="A120" s="84" t="s">
        <v>1957</v>
      </c>
      <c r="B120" s="84">
        <v>3</v>
      </c>
      <c r="C120" s="118">
        <v>0.0011380923834630626</v>
      </c>
      <c r="D120" s="84" t="s">
        <v>2051</v>
      </c>
      <c r="E120" s="84" t="b">
        <v>0</v>
      </c>
      <c r="F120" s="84" t="b">
        <v>0</v>
      </c>
      <c r="G120" s="84" t="b">
        <v>0</v>
      </c>
    </row>
    <row r="121" spans="1:7" ht="15">
      <c r="A121" s="84" t="s">
        <v>1958</v>
      </c>
      <c r="B121" s="84">
        <v>3</v>
      </c>
      <c r="C121" s="118">
        <v>0.0011380923834630626</v>
      </c>
      <c r="D121" s="84" t="s">
        <v>2051</v>
      </c>
      <c r="E121" s="84" t="b">
        <v>0</v>
      </c>
      <c r="F121" s="84" t="b">
        <v>0</v>
      </c>
      <c r="G121" s="84" t="b">
        <v>0</v>
      </c>
    </row>
    <row r="122" spans="1:7" ht="15">
      <c r="A122" s="84" t="s">
        <v>1959</v>
      </c>
      <c r="B122" s="84">
        <v>3</v>
      </c>
      <c r="C122" s="118">
        <v>0.0011380923834630626</v>
      </c>
      <c r="D122" s="84" t="s">
        <v>2051</v>
      </c>
      <c r="E122" s="84" t="b">
        <v>0</v>
      </c>
      <c r="F122" s="84" t="b">
        <v>0</v>
      </c>
      <c r="G122" s="84" t="b">
        <v>0</v>
      </c>
    </row>
    <row r="123" spans="1:7" ht="15">
      <c r="A123" s="84" t="s">
        <v>1629</v>
      </c>
      <c r="B123" s="84">
        <v>3</v>
      </c>
      <c r="C123" s="118">
        <v>0.0011380923834630626</v>
      </c>
      <c r="D123" s="84" t="s">
        <v>2051</v>
      </c>
      <c r="E123" s="84" t="b">
        <v>0</v>
      </c>
      <c r="F123" s="84" t="b">
        <v>0</v>
      </c>
      <c r="G123" s="84" t="b">
        <v>0</v>
      </c>
    </row>
    <row r="124" spans="1:7" ht="15">
      <c r="A124" s="84" t="s">
        <v>1623</v>
      </c>
      <c r="B124" s="84">
        <v>3</v>
      </c>
      <c r="C124" s="118">
        <v>0.0011380923834630626</v>
      </c>
      <c r="D124" s="84" t="s">
        <v>2051</v>
      </c>
      <c r="E124" s="84" t="b">
        <v>0</v>
      </c>
      <c r="F124" s="84" t="b">
        <v>0</v>
      </c>
      <c r="G124" s="84" t="b">
        <v>0</v>
      </c>
    </row>
    <row r="125" spans="1:7" ht="15">
      <c r="A125" s="84" t="s">
        <v>1624</v>
      </c>
      <c r="B125" s="84">
        <v>3</v>
      </c>
      <c r="C125" s="118">
        <v>0.0011380923834630626</v>
      </c>
      <c r="D125" s="84" t="s">
        <v>2051</v>
      </c>
      <c r="E125" s="84" t="b">
        <v>0</v>
      </c>
      <c r="F125" s="84" t="b">
        <v>0</v>
      </c>
      <c r="G125" s="84" t="b">
        <v>0</v>
      </c>
    </row>
    <row r="126" spans="1:7" ht="15">
      <c r="A126" s="84" t="s">
        <v>1960</v>
      </c>
      <c r="B126" s="84">
        <v>3</v>
      </c>
      <c r="C126" s="118">
        <v>0.0011380923834630626</v>
      </c>
      <c r="D126" s="84" t="s">
        <v>2051</v>
      </c>
      <c r="E126" s="84" t="b">
        <v>0</v>
      </c>
      <c r="F126" s="84" t="b">
        <v>1</v>
      </c>
      <c r="G126" s="84" t="b">
        <v>0</v>
      </c>
    </row>
    <row r="127" spans="1:7" ht="15">
      <c r="A127" s="84" t="s">
        <v>1961</v>
      </c>
      <c r="B127" s="84">
        <v>3</v>
      </c>
      <c r="C127" s="118">
        <v>0.0011380923834630626</v>
      </c>
      <c r="D127" s="84" t="s">
        <v>2051</v>
      </c>
      <c r="E127" s="84" t="b">
        <v>0</v>
      </c>
      <c r="F127" s="84" t="b">
        <v>0</v>
      </c>
      <c r="G127" s="84" t="b">
        <v>0</v>
      </c>
    </row>
    <row r="128" spans="1:7" ht="15">
      <c r="A128" s="84" t="s">
        <v>1962</v>
      </c>
      <c r="B128" s="84">
        <v>2</v>
      </c>
      <c r="C128" s="118">
        <v>0.0008350408272804734</v>
      </c>
      <c r="D128" s="84" t="s">
        <v>2051</v>
      </c>
      <c r="E128" s="84" t="b">
        <v>0</v>
      </c>
      <c r="F128" s="84" t="b">
        <v>0</v>
      </c>
      <c r="G128" s="84" t="b">
        <v>0</v>
      </c>
    </row>
    <row r="129" spans="1:7" ht="15">
      <c r="A129" s="84" t="s">
        <v>1963</v>
      </c>
      <c r="B129" s="84">
        <v>2</v>
      </c>
      <c r="C129" s="118">
        <v>0.0008350408272804734</v>
      </c>
      <c r="D129" s="84" t="s">
        <v>2051</v>
      </c>
      <c r="E129" s="84" t="b">
        <v>0</v>
      </c>
      <c r="F129" s="84" t="b">
        <v>0</v>
      </c>
      <c r="G129" s="84" t="b">
        <v>0</v>
      </c>
    </row>
    <row r="130" spans="1:7" ht="15">
      <c r="A130" s="84" t="s">
        <v>1964</v>
      </c>
      <c r="B130" s="84">
        <v>2</v>
      </c>
      <c r="C130" s="118">
        <v>0.0008350408272804734</v>
      </c>
      <c r="D130" s="84" t="s">
        <v>2051</v>
      </c>
      <c r="E130" s="84" t="b">
        <v>0</v>
      </c>
      <c r="F130" s="84" t="b">
        <v>0</v>
      </c>
      <c r="G130" s="84" t="b">
        <v>0</v>
      </c>
    </row>
    <row r="131" spans="1:7" ht="15">
      <c r="A131" s="84" t="s">
        <v>1965</v>
      </c>
      <c r="B131" s="84">
        <v>2</v>
      </c>
      <c r="C131" s="118">
        <v>0.0008350408272804734</v>
      </c>
      <c r="D131" s="84" t="s">
        <v>2051</v>
      </c>
      <c r="E131" s="84" t="b">
        <v>0</v>
      </c>
      <c r="F131" s="84" t="b">
        <v>0</v>
      </c>
      <c r="G131" s="84" t="b">
        <v>0</v>
      </c>
    </row>
    <row r="132" spans="1:7" ht="15">
      <c r="A132" s="84" t="s">
        <v>1966</v>
      </c>
      <c r="B132" s="84">
        <v>2</v>
      </c>
      <c r="C132" s="118">
        <v>0.0008350408272804734</v>
      </c>
      <c r="D132" s="84" t="s">
        <v>2051</v>
      </c>
      <c r="E132" s="84" t="b">
        <v>0</v>
      </c>
      <c r="F132" s="84" t="b">
        <v>0</v>
      </c>
      <c r="G132" s="84" t="b">
        <v>0</v>
      </c>
    </row>
    <row r="133" spans="1:7" ht="15">
      <c r="A133" s="84" t="s">
        <v>1967</v>
      </c>
      <c r="B133" s="84">
        <v>2</v>
      </c>
      <c r="C133" s="118">
        <v>0.0008350408272804734</v>
      </c>
      <c r="D133" s="84" t="s">
        <v>2051</v>
      </c>
      <c r="E133" s="84" t="b">
        <v>0</v>
      </c>
      <c r="F133" s="84" t="b">
        <v>0</v>
      </c>
      <c r="G133" s="84" t="b">
        <v>0</v>
      </c>
    </row>
    <row r="134" spans="1:7" ht="15">
      <c r="A134" s="84" t="s">
        <v>1968</v>
      </c>
      <c r="B134" s="84">
        <v>2</v>
      </c>
      <c r="C134" s="118">
        <v>0.0008350408272804734</v>
      </c>
      <c r="D134" s="84" t="s">
        <v>2051</v>
      </c>
      <c r="E134" s="84" t="b">
        <v>0</v>
      </c>
      <c r="F134" s="84" t="b">
        <v>0</v>
      </c>
      <c r="G134" s="84" t="b">
        <v>0</v>
      </c>
    </row>
    <row r="135" spans="1:7" ht="15">
      <c r="A135" s="84" t="s">
        <v>1969</v>
      </c>
      <c r="B135" s="84">
        <v>2</v>
      </c>
      <c r="C135" s="118">
        <v>0.0008350408272804734</v>
      </c>
      <c r="D135" s="84" t="s">
        <v>2051</v>
      </c>
      <c r="E135" s="84" t="b">
        <v>0</v>
      </c>
      <c r="F135" s="84" t="b">
        <v>0</v>
      </c>
      <c r="G135" s="84" t="b">
        <v>0</v>
      </c>
    </row>
    <row r="136" spans="1:7" ht="15">
      <c r="A136" s="84" t="s">
        <v>1970</v>
      </c>
      <c r="B136" s="84">
        <v>2</v>
      </c>
      <c r="C136" s="118">
        <v>0.0008350408272804734</v>
      </c>
      <c r="D136" s="84" t="s">
        <v>2051</v>
      </c>
      <c r="E136" s="84" t="b">
        <v>0</v>
      </c>
      <c r="F136" s="84" t="b">
        <v>0</v>
      </c>
      <c r="G136" s="84" t="b">
        <v>0</v>
      </c>
    </row>
    <row r="137" spans="1:7" ht="15">
      <c r="A137" s="84" t="s">
        <v>1971</v>
      </c>
      <c r="B137" s="84">
        <v>2</v>
      </c>
      <c r="C137" s="118">
        <v>0.0008350408272804734</v>
      </c>
      <c r="D137" s="84" t="s">
        <v>2051</v>
      </c>
      <c r="E137" s="84" t="b">
        <v>0</v>
      </c>
      <c r="F137" s="84" t="b">
        <v>0</v>
      </c>
      <c r="G137" s="84" t="b">
        <v>0</v>
      </c>
    </row>
    <row r="138" spans="1:7" ht="15">
      <c r="A138" s="84" t="s">
        <v>1972</v>
      </c>
      <c r="B138" s="84">
        <v>2</v>
      </c>
      <c r="C138" s="118">
        <v>0.0008350408272804734</v>
      </c>
      <c r="D138" s="84" t="s">
        <v>2051</v>
      </c>
      <c r="E138" s="84" t="b">
        <v>0</v>
      </c>
      <c r="F138" s="84" t="b">
        <v>0</v>
      </c>
      <c r="G138" s="84" t="b">
        <v>0</v>
      </c>
    </row>
    <row r="139" spans="1:7" ht="15">
      <c r="A139" s="84" t="s">
        <v>1973</v>
      </c>
      <c r="B139" s="84">
        <v>2</v>
      </c>
      <c r="C139" s="118">
        <v>0.0008350408272804734</v>
      </c>
      <c r="D139" s="84" t="s">
        <v>2051</v>
      </c>
      <c r="E139" s="84" t="b">
        <v>0</v>
      </c>
      <c r="F139" s="84" t="b">
        <v>0</v>
      </c>
      <c r="G139" s="84" t="b">
        <v>0</v>
      </c>
    </row>
    <row r="140" spans="1:7" ht="15">
      <c r="A140" s="84" t="s">
        <v>1974</v>
      </c>
      <c r="B140" s="84">
        <v>2</v>
      </c>
      <c r="C140" s="118">
        <v>0.0008350408272804734</v>
      </c>
      <c r="D140" s="84" t="s">
        <v>2051</v>
      </c>
      <c r="E140" s="84" t="b">
        <v>0</v>
      </c>
      <c r="F140" s="84" t="b">
        <v>0</v>
      </c>
      <c r="G140" s="84" t="b">
        <v>0</v>
      </c>
    </row>
    <row r="141" spans="1:7" ht="15">
      <c r="A141" s="84" t="s">
        <v>1975</v>
      </c>
      <c r="B141" s="84">
        <v>2</v>
      </c>
      <c r="C141" s="118">
        <v>0.0008350408272804734</v>
      </c>
      <c r="D141" s="84" t="s">
        <v>2051</v>
      </c>
      <c r="E141" s="84" t="b">
        <v>0</v>
      </c>
      <c r="F141" s="84" t="b">
        <v>0</v>
      </c>
      <c r="G141" s="84" t="b">
        <v>0</v>
      </c>
    </row>
    <row r="142" spans="1:7" ht="15">
      <c r="A142" s="84" t="s">
        <v>1976</v>
      </c>
      <c r="B142" s="84">
        <v>2</v>
      </c>
      <c r="C142" s="118">
        <v>0.0008350408272804734</v>
      </c>
      <c r="D142" s="84" t="s">
        <v>2051</v>
      </c>
      <c r="E142" s="84" t="b">
        <v>0</v>
      </c>
      <c r="F142" s="84" t="b">
        <v>0</v>
      </c>
      <c r="G142" s="84" t="b">
        <v>0</v>
      </c>
    </row>
    <row r="143" spans="1:7" ht="15">
      <c r="A143" s="84" t="s">
        <v>1977</v>
      </c>
      <c r="B143" s="84">
        <v>2</v>
      </c>
      <c r="C143" s="118">
        <v>0.0008350408272804734</v>
      </c>
      <c r="D143" s="84" t="s">
        <v>2051</v>
      </c>
      <c r="E143" s="84" t="b">
        <v>0</v>
      </c>
      <c r="F143" s="84" t="b">
        <v>0</v>
      </c>
      <c r="G143" s="84" t="b">
        <v>0</v>
      </c>
    </row>
    <row r="144" spans="1:7" ht="15">
      <c r="A144" s="84" t="s">
        <v>1978</v>
      </c>
      <c r="B144" s="84">
        <v>2</v>
      </c>
      <c r="C144" s="118">
        <v>0.0008350408272804734</v>
      </c>
      <c r="D144" s="84" t="s">
        <v>2051</v>
      </c>
      <c r="E144" s="84" t="b">
        <v>0</v>
      </c>
      <c r="F144" s="84" t="b">
        <v>0</v>
      </c>
      <c r="G144" s="84" t="b">
        <v>0</v>
      </c>
    </row>
    <row r="145" spans="1:7" ht="15">
      <c r="A145" s="84" t="s">
        <v>1979</v>
      </c>
      <c r="B145" s="84">
        <v>2</v>
      </c>
      <c r="C145" s="118">
        <v>0.0008350408272804734</v>
      </c>
      <c r="D145" s="84" t="s">
        <v>2051</v>
      </c>
      <c r="E145" s="84" t="b">
        <v>0</v>
      </c>
      <c r="F145" s="84" t="b">
        <v>0</v>
      </c>
      <c r="G145" s="84" t="b">
        <v>0</v>
      </c>
    </row>
    <row r="146" spans="1:7" ht="15">
      <c r="A146" s="84" t="s">
        <v>1980</v>
      </c>
      <c r="B146" s="84">
        <v>2</v>
      </c>
      <c r="C146" s="118">
        <v>0.0008350408272804734</v>
      </c>
      <c r="D146" s="84" t="s">
        <v>2051</v>
      </c>
      <c r="E146" s="84" t="b">
        <v>0</v>
      </c>
      <c r="F146" s="84" t="b">
        <v>0</v>
      </c>
      <c r="G146" s="84" t="b">
        <v>0</v>
      </c>
    </row>
    <row r="147" spans="1:7" ht="15">
      <c r="A147" s="84" t="s">
        <v>1981</v>
      </c>
      <c r="B147" s="84">
        <v>2</v>
      </c>
      <c r="C147" s="118">
        <v>0.0008350408272804734</v>
      </c>
      <c r="D147" s="84" t="s">
        <v>2051</v>
      </c>
      <c r="E147" s="84" t="b">
        <v>0</v>
      </c>
      <c r="F147" s="84" t="b">
        <v>0</v>
      </c>
      <c r="G147" s="84" t="b">
        <v>0</v>
      </c>
    </row>
    <row r="148" spans="1:7" ht="15">
      <c r="A148" s="84" t="s">
        <v>1982</v>
      </c>
      <c r="B148" s="84">
        <v>2</v>
      </c>
      <c r="C148" s="118">
        <v>0.0008350408272804734</v>
      </c>
      <c r="D148" s="84" t="s">
        <v>2051</v>
      </c>
      <c r="E148" s="84" t="b">
        <v>0</v>
      </c>
      <c r="F148" s="84" t="b">
        <v>0</v>
      </c>
      <c r="G148" s="84" t="b">
        <v>0</v>
      </c>
    </row>
    <row r="149" spans="1:7" ht="15">
      <c r="A149" s="84" t="s">
        <v>1983</v>
      </c>
      <c r="B149" s="84">
        <v>2</v>
      </c>
      <c r="C149" s="118">
        <v>0.0008350408272804734</v>
      </c>
      <c r="D149" s="84" t="s">
        <v>2051</v>
      </c>
      <c r="E149" s="84" t="b">
        <v>0</v>
      </c>
      <c r="F149" s="84" t="b">
        <v>0</v>
      </c>
      <c r="G149" s="84" t="b">
        <v>0</v>
      </c>
    </row>
    <row r="150" spans="1:7" ht="15">
      <c r="A150" s="84" t="s">
        <v>1984</v>
      </c>
      <c r="B150" s="84">
        <v>2</v>
      </c>
      <c r="C150" s="118">
        <v>0.0008350408272804734</v>
      </c>
      <c r="D150" s="84" t="s">
        <v>2051</v>
      </c>
      <c r="E150" s="84" t="b">
        <v>0</v>
      </c>
      <c r="F150" s="84" t="b">
        <v>0</v>
      </c>
      <c r="G150" s="84" t="b">
        <v>0</v>
      </c>
    </row>
    <row r="151" spans="1:7" ht="15">
      <c r="A151" s="84" t="s">
        <v>1985</v>
      </c>
      <c r="B151" s="84">
        <v>2</v>
      </c>
      <c r="C151" s="118">
        <v>0.0008350408272804734</v>
      </c>
      <c r="D151" s="84" t="s">
        <v>2051</v>
      </c>
      <c r="E151" s="84" t="b">
        <v>0</v>
      </c>
      <c r="F151" s="84" t="b">
        <v>0</v>
      </c>
      <c r="G151" s="84" t="b">
        <v>0</v>
      </c>
    </row>
    <row r="152" spans="1:7" ht="15">
      <c r="A152" s="84" t="s">
        <v>1986</v>
      </c>
      <c r="B152" s="84">
        <v>2</v>
      </c>
      <c r="C152" s="118">
        <v>0.0008350408272804734</v>
      </c>
      <c r="D152" s="84" t="s">
        <v>2051</v>
      </c>
      <c r="E152" s="84" t="b">
        <v>0</v>
      </c>
      <c r="F152" s="84" t="b">
        <v>0</v>
      </c>
      <c r="G152" s="84" t="b">
        <v>0</v>
      </c>
    </row>
    <row r="153" spans="1:7" ht="15">
      <c r="A153" s="84" t="s">
        <v>1987</v>
      </c>
      <c r="B153" s="84">
        <v>2</v>
      </c>
      <c r="C153" s="118">
        <v>0.0008350408272804734</v>
      </c>
      <c r="D153" s="84" t="s">
        <v>2051</v>
      </c>
      <c r="E153" s="84" t="b">
        <v>0</v>
      </c>
      <c r="F153" s="84" t="b">
        <v>0</v>
      </c>
      <c r="G153" s="84" t="b">
        <v>0</v>
      </c>
    </row>
    <row r="154" spans="1:7" ht="15">
      <c r="A154" s="84" t="s">
        <v>1988</v>
      </c>
      <c r="B154" s="84">
        <v>2</v>
      </c>
      <c r="C154" s="118">
        <v>0.0009654980301684392</v>
      </c>
      <c r="D154" s="84" t="s">
        <v>2051</v>
      </c>
      <c r="E154" s="84" t="b">
        <v>0</v>
      </c>
      <c r="F154" s="84" t="b">
        <v>0</v>
      </c>
      <c r="G154" s="84" t="b">
        <v>0</v>
      </c>
    </row>
    <row r="155" spans="1:7" ht="15">
      <c r="A155" s="84" t="s">
        <v>1989</v>
      </c>
      <c r="B155" s="84">
        <v>2</v>
      </c>
      <c r="C155" s="118">
        <v>0.0008350408272804734</v>
      </c>
      <c r="D155" s="84" t="s">
        <v>2051</v>
      </c>
      <c r="E155" s="84" t="b">
        <v>0</v>
      </c>
      <c r="F155" s="84" t="b">
        <v>0</v>
      </c>
      <c r="G155" s="84" t="b">
        <v>0</v>
      </c>
    </row>
    <row r="156" spans="1:7" ht="15">
      <c r="A156" s="84" t="s">
        <v>1990</v>
      </c>
      <c r="B156" s="84">
        <v>2</v>
      </c>
      <c r="C156" s="118">
        <v>0.0008350408272804734</v>
      </c>
      <c r="D156" s="84" t="s">
        <v>2051</v>
      </c>
      <c r="E156" s="84" t="b">
        <v>0</v>
      </c>
      <c r="F156" s="84" t="b">
        <v>0</v>
      </c>
      <c r="G156" s="84" t="b">
        <v>0</v>
      </c>
    </row>
    <row r="157" spans="1:7" ht="15">
      <c r="A157" s="84" t="s">
        <v>1991</v>
      </c>
      <c r="B157" s="84">
        <v>2</v>
      </c>
      <c r="C157" s="118">
        <v>0.0008350408272804734</v>
      </c>
      <c r="D157" s="84" t="s">
        <v>2051</v>
      </c>
      <c r="E157" s="84" t="b">
        <v>0</v>
      </c>
      <c r="F157" s="84" t="b">
        <v>0</v>
      </c>
      <c r="G157" s="84" t="b">
        <v>0</v>
      </c>
    </row>
    <row r="158" spans="1:7" ht="15">
      <c r="A158" s="84" t="s">
        <v>1992</v>
      </c>
      <c r="B158" s="84">
        <v>2</v>
      </c>
      <c r="C158" s="118">
        <v>0.0008350408272804734</v>
      </c>
      <c r="D158" s="84" t="s">
        <v>2051</v>
      </c>
      <c r="E158" s="84" t="b">
        <v>0</v>
      </c>
      <c r="F158" s="84" t="b">
        <v>0</v>
      </c>
      <c r="G158" s="84" t="b">
        <v>0</v>
      </c>
    </row>
    <row r="159" spans="1:7" ht="15">
      <c r="A159" s="84" t="s">
        <v>1993</v>
      </c>
      <c r="B159" s="84">
        <v>2</v>
      </c>
      <c r="C159" s="118">
        <v>0.0008350408272804734</v>
      </c>
      <c r="D159" s="84" t="s">
        <v>2051</v>
      </c>
      <c r="E159" s="84" t="b">
        <v>0</v>
      </c>
      <c r="F159" s="84" t="b">
        <v>0</v>
      </c>
      <c r="G159" s="84" t="b">
        <v>0</v>
      </c>
    </row>
    <row r="160" spans="1:7" ht="15">
      <c r="A160" s="84" t="s">
        <v>1994</v>
      </c>
      <c r="B160" s="84">
        <v>2</v>
      </c>
      <c r="C160" s="118">
        <v>0.0008350408272804734</v>
      </c>
      <c r="D160" s="84" t="s">
        <v>2051</v>
      </c>
      <c r="E160" s="84" t="b">
        <v>0</v>
      </c>
      <c r="F160" s="84" t="b">
        <v>0</v>
      </c>
      <c r="G160" s="84" t="b">
        <v>0</v>
      </c>
    </row>
    <row r="161" spans="1:7" ht="15">
      <c r="A161" s="84" t="s">
        <v>1995</v>
      </c>
      <c r="B161" s="84">
        <v>2</v>
      </c>
      <c r="C161" s="118">
        <v>0.0008350408272804734</v>
      </c>
      <c r="D161" s="84" t="s">
        <v>2051</v>
      </c>
      <c r="E161" s="84" t="b">
        <v>0</v>
      </c>
      <c r="F161" s="84" t="b">
        <v>0</v>
      </c>
      <c r="G161" s="84" t="b">
        <v>0</v>
      </c>
    </row>
    <row r="162" spans="1:7" ht="15">
      <c r="A162" s="84" t="s">
        <v>1996</v>
      </c>
      <c r="B162" s="84">
        <v>2</v>
      </c>
      <c r="C162" s="118">
        <v>0.0008350408272804734</v>
      </c>
      <c r="D162" s="84" t="s">
        <v>2051</v>
      </c>
      <c r="E162" s="84" t="b">
        <v>0</v>
      </c>
      <c r="F162" s="84" t="b">
        <v>0</v>
      </c>
      <c r="G162" s="84" t="b">
        <v>0</v>
      </c>
    </row>
    <row r="163" spans="1:7" ht="15">
      <c r="A163" s="84" t="s">
        <v>1997</v>
      </c>
      <c r="B163" s="84">
        <v>2</v>
      </c>
      <c r="C163" s="118">
        <v>0.0008350408272804734</v>
      </c>
      <c r="D163" s="84" t="s">
        <v>2051</v>
      </c>
      <c r="E163" s="84" t="b">
        <v>0</v>
      </c>
      <c r="F163" s="84" t="b">
        <v>0</v>
      </c>
      <c r="G163" s="84" t="b">
        <v>0</v>
      </c>
    </row>
    <row r="164" spans="1:7" ht="15">
      <c r="A164" s="84" t="s">
        <v>1998</v>
      </c>
      <c r="B164" s="84">
        <v>2</v>
      </c>
      <c r="C164" s="118">
        <v>0.0008350408272804734</v>
      </c>
      <c r="D164" s="84" t="s">
        <v>2051</v>
      </c>
      <c r="E164" s="84" t="b">
        <v>0</v>
      </c>
      <c r="F164" s="84" t="b">
        <v>0</v>
      </c>
      <c r="G164" s="84" t="b">
        <v>0</v>
      </c>
    </row>
    <row r="165" spans="1:7" ht="15">
      <c r="A165" s="84" t="s">
        <v>1999</v>
      </c>
      <c r="B165" s="84">
        <v>2</v>
      </c>
      <c r="C165" s="118">
        <v>0.0008350408272804734</v>
      </c>
      <c r="D165" s="84" t="s">
        <v>2051</v>
      </c>
      <c r="E165" s="84" t="b">
        <v>0</v>
      </c>
      <c r="F165" s="84" t="b">
        <v>0</v>
      </c>
      <c r="G165" s="84" t="b">
        <v>0</v>
      </c>
    </row>
    <row r="166" spans="1:7" ht="15">
      <c r="A166" s="84" t="s">
        <v>2000</v>
      </c>
      <c r="B166" s="84">
        <v>2</v>
      </c>
      <c r="C166" s="118">
        <v>0.0008350408272804734</v>
      </c>
      <c r="D166" s="84" t="s">
        <v>2051</v>
      </c>
      <c r="E166" s="84" t="b">
        <v>0</v>
      </c>
      <c r="F166" s="84" t="b">
        <v>0</v>
      </c>
      <c r="G166" s="84" t="b">
        <v>0</v>
      </c>
    </row>
    <row r="167" spans="1:7" ht="15">
      <c r="A167" s="84" t="s">
        <v>2001</v>
      </c>
      <c r="B167" s="84">
        <v>2</v>
      </c>
      <c r="C167" s="118">
        <v>0.0008350408272804734</v>
      </c>
      <c r="D167" s="84" t="s">
        <v>2051</v>
      </c>
      <c r="E167" s="84" t="b">
        <v>0</v>
      </c>
      <c r="F167" s="84" t="b">
        <v>0</v>
      </c>
      <c r="G167" s="84" t="b">
        <v>0</v>
      </c>
    </row>
    <row r="168" spans="1:7" ht="15">
      <c r="A168" s="84" t="s">
        <v>2002</v>
      </c>
      <c r="B168" s="84">
        <v>2</v>
      </c>
      <c r="C168" s="118">
        <v>0.0008350408272804734</v>
      </c>
      <c r="D168" s="84" t="s">
        <v>2051</v>
      </c>
      <c r="E168" s="84" t="b">
        <v>0</v>
      </c>
      <c r="F168" s="84" t="b">
        <v>0</v>
      </c>
      <c r="G168" s="84" t="b">
        <v>0</v>
      </c>
    </row>
    <row r="169" spans="1:7" ht="15">
      <c r="A169" s="84" t="s">
        <v>2003</v>
      </c>
      <c r="B169" s="84">
        <v>2</v>
      </c>
      <c r="C169" s="118">
        <v>0.0009654980301684392</v>
      </c>
      <c r="D169" s="84" t="s">
        <v>2051</v>
      </c>
      <c r="E169" s="84" t="b">
        <v>0</v>
      </c>
      <c r="F169" s="84" t="b">
        <v>0</v>
      </c>
      <c r="G169" s="84" t="b">
        <v>0</v>
      </c>
    </row>
    <row r="170" spans="1:7" ht="15">
      <c r="A170" s="84" t="s">
        <v>2004</v>
      </c>
      <c r="B170" s="84">
        <v>2</v>
      </c>
      <c r="C170" s="118">
        <v>0.0008350408272804734</v>
      </c>
      <c r="D170" s="84" t="s">
        <v>2051</v>
      </c>
      <c r="E170" s="84" t="b">
        <v>0</v>
      </c>
      <c r="F170" s="84" t="b">
        <v>0</v>
      </c>
      <c r="G170" s="84" t="b">
        <v>0</v>
      </c>
    </row>
    <row r="171" spans="1:7" ht="15">
      <c r="A171" s="84" t="s">
        <v>2005</v>
      </c>
      <c r="B171" s="84">
        <v>2</v>
      </c>
      <c r="C171" s="118">
        <v>0.0008350408272804734</v>
      </c>
      <c r="D171" s="84" t="s">
        <v>2051</v>
      </c>
      <c r="E171" s="84" t="b">
        <v>0</v>
      </c>
      <c r="F171" s="84" t="b">
        <v>0</v>
      </c>
      <c r="G171" s="84" t="b">
        <v>0</v>
      </c>
    </row>
    <row r="172" spans="1:7" ht="15">
      <c r="A172" s="84" t="s">
        <v>2006</v>
      </c>
      <c r="B172" s="84">
        <v>2</v>
      </c>
      <c r="C172" s="118">
        <v>0.0008350408272804734</v>
      </c>
      <c r="D172" s="84" t="s">
        <v>2051</v>
      </c>
      <c r="E172" s="84" t="b">
        <v>0</v>
      </c>
      <c r="F172" s="84" t="b">
        <v>0</v>
      </c>
      <c r="G172" s="84" t="b">
        <v>0</v>
      </c>
    </row>
    <row r="173" spans="1:7" ht="15">
      <c r="A173" s="84" t="s">
        <v>2007</v>
      </c>
      <c r="B173" s="84">
        <v>2</v>
      </c>
      <c r="C173" s="118">
        <v>0.0008350408272804734</v>
      </c>
      <c r="D173" s="84" t="s">
        <v>2051</v>
      </c>
      <c r="E173" s="84" t="b">
        <v>0</v>
      </c>
      <c r="F173" s="84" t="b">
        <v>0</v>
      </c>
      <c r="G173" s="84" t="b">
        <v>0</v>
      </c>
    </row>
    <row r="174" spans="1:7" ht="15">
      <c r="A174" s="84" t="s">
        <v>2008</v>
      </c>
      <c r="B174" s="84">
        <v>2</v>
      </c>
      <c r="C174" s="118">
        <v>0.0008350408272804734</v>
      </c>
      <c r="D174" s="84" t="s">
        <v>2051</v>
      </c>
      <c r="E174" s="84" t="b">
        <v>0</v>
      </c>
      <c r="F174" s="84" t="b">
        <v>0</v>
      </c>
      <c r="G174" s="84" t="b">
        <v>0</v>
      </c>
    </row>
    <row r="175" spans="1:7" ht="15">
      <c r="A175" s="84" t="s">
        <v>2009</v>
      </c>
      <c r="B175" s="84">
        <v>2</v>
      </c>
      <c r="C175" s="118">
        <v>0.0008350408272804734</v>
      </c>
      <c r="D175" s="84" t="s">
        <v>2051</v>
      </c>
      <c r="E175" s="84" t="b">
        <v>0</v>
      </c>
      <c r="F175" s="84" t="b">
        <v>0</v>
      </c>
      <c r="G175" s="84" t="b">
        <v>0</v>
      </c>
    </row>
    <row r="176" spans="1:7" ht="15">
      <c r="A176" s="84" t="s">
        <v>2010</v>
      </c>
      <c r="B176" s="84">
        <v>2</v>
      </c>
      <c r="C176" s="118">
        <v>0.0009654980301684392</v>
      </c>
      <c r="D176" s="84" t="s">
        <v>2051</v>
      </c>
      <c r="E176" s="84" t="b">
        <v>0</v>
      </c>
      <c r="F176" s="84" t="b">
        <v>0</v>
      </c>
      <c r="G176" s="84" t="b">
        <v>0</v>
      </c>
    </row>
    <row r="177" spans="1:7" ht="15">
      <c r="A177" s="84" t="s">
        <v>2011</v>
      </c>
      <c r="B177" s="84">
        <v>2</v>
      </c>
      <c r="C177" s="118">
        <v>0.0008350408272804734</v>
      </c>
      <c r="D177" s="84" t="s">
        <v>2051</v>
      </c>
      <c r="E177" s="84" t="b">
        <v>0</v>
      </c>
      <c r="F177" s="84" t="b">
        <v>0</v>
      </c>
      <c r="G177" s="84" t="b">
        <v>0</v>
      </c>
    </row>
    <row r="178" spans="1:7" ht="15">
      <c r="A178" s="84" t="s">
        <v>2012</v>
      </c>
      <c r="B178" s="84">
        <v>2</v>
      </c>
      <c r="C178" s="118">
        <v>0.0009654980301684392</v>
      </c>
      <c r="D178" s="84" t="s">
        <v>2051</v>
      </c>
      <c r="E178" s="84" t="b">
        <v>0</v>
      </c>
      <c r="F178" s="84" t="b">
        <v>0</v>
      </c>
      <c r="G178" s="84" t="b">
        <v>0</v>
      </c>
    </row>
    <row r="179" spans="1:7" ht="15">
      <c r="A179" s="84" t="s">
        <v>2013</v>
      </c>
      <c r="B179" s="84">
        <v>2</v>
      </c>
      <c r="C179" s="118">
        <v>0.0009654980301684392</v>
      </c>
      <c r="D179" s="84" t="s">
        <v>2051</v>
      </c>
      <c r="E179" s="84" t="b">
        <v>0</v>
      </c>
      <c r="F179" s="84" t="b">
        <v>0</v>
      </c>
      <c r="G179" s="84" t="b">
        <v>0</v>
      </c>
    </row>
    <row r="180" spans="1:7" ht="15">
      <c r="A180" s="84" t="s">
        <v>2014</v>
      </c>
      <c r="B180" s="84">
        <v>2</v>
      </c>
      <c r="C180" s="118">
        <v>0.0008350408272804734</v>
      </c>
      <c r="D180" s="84" t="s">
        <v>2051</v>
      </c>
      <c r="E180" s="84" t="b">
        <v>0</v>
      </c>
      <c r="F180" s="84" t="b">
        <v>0</v>
      </c>
      <c r="G180" s="84" t="b">
        <v>0</v>
      </c>
    </row>
    <row r="181" spans="1:7" ht="15">
      <c r="A181" s="84" t="s">
        <v>2015</v>
      </c>
      <c r="B181" s="84">
        <v>2</v>
      </c>
      <c r="C181" s="118">
        <v>0.0008350408272804734</v>
      </c>
      <c r="D181" s="84" t="s">
        <v>2051</v>
      </c>
      <c r="E181" s="84" t="b">
        <v>0</v>
      </c>
      <c r="F181" s="84" t="b">
        <v>0</v>
      </c>
      <c r="G181" s="84" t="b">
        <v>0</v>
      </c>
    </row>
    <row r="182" spans="1:7" ht="15">
      <c r="A182" s="84" t="s">
        <v>2016</v>
      </c>
      <c r="B182" s="84">
        <v>2</v>
      </c>
      <c r="C182" s="118">
        <v>0.0008350408272804734</v>
      </c>
      <c r="D182" s="84" t="s">
        <v>2051</v>
      </c>
      <c r="E182" s="84" t="b">
        <v>0</v>
      </c>
      <c r="F182" s="84" t="b">
        <v>0</v>
      </c>
      <c r="G182" s="84" t="b">
        <v>0</v>
      </c>
    </row>
    <row r="183" spans="1:7" ht="15">
      <c r="A183" s="84" t="s">
        <v>2017</v>
      </c>
      <c r="B183" s="84">
        <v>2</v>
      </c>
      <c r="C183" s="118">
        <v>0.0008350408272804734</v>
      </c>
      <c r="D183" s="84" t="s">
        <v>2051</v>
      </c>
      <c r="E183" s="84" t="b">
        <v>0</v>
      </c>
      <c r="F183" s="84" t="b">
        <v>0</v>
      </c>
      <c r="G183" s="84" t="b">
        <v>0</v>
      </c>
    </row>
    <row r="184" spans="1:7" ht="15">
      <c r="A184" s="84" t="s">
        <v>2018</v>
      </c>
      <c r="B184" s="84">
        <v>2</v>
      </c>
      <c r="C184" s="118">
        <v>0.0008350408272804734</v>
      </c>
      <c r="D184" s="84" t="s">
        <v>2051</v>
      </c>
      <c r="E184" s="84" t="b">
        <v>0</v>
      </c>
      <c r="F184" s="84" t="b">
        <v>0</v>
      </c>
      <c r="G184" s="84" t="b">
        <v>0</v>
      </c>
    </row>
    <row r="185" spans="1:7" ht="15">
      <c r="A185" s="84" t="s">
        <v>2019</v>
      </c>
      <c r="B185" s="84">
        <v>2</v>
      </c>
      <c r="C185" s="118">
        <v>0.0008350408272804734</v>
      </c>
      <c r="D185" s="84" t="s">
        <v>2051</v>
      </c>
      <c r="E185" s="84" t="b">
        <v>0</v>
      </c>
      <c r="F185" s="84" t="b">
        <v>0</v>
      </c>
      <c r="G185" s="84" t="b">
        <v>0</v>
      </c>
    </row>
    <row r="186" spans="1:7" ht="15">
      <c r="A186" s="84" t="s">
        <v>2020</v>
      </c>
      <c r="B186" s="84">
        <v>2</v>
      </c>
      <c r="C186" s="118">
        <v>0.0008350408272804734</v>
      </c>
      <c r="D186" s="84" t="s">
        <v>2051</v>
      </c>
      <c r="E186" s="84" t="b">
        <v>0</v>
      </c>
      <c r="F186" s="84" t="b">
        <v>0</v>
      </c>
      <c r="G186" s="84" t="b">
        <v>0</v>
      </c>
    </row>
    <row r="187" spans="1:7" ht="15">
      <c r="A187" s="84" t="s">
        <v>1618</v>
      </c>
      <c r="B187" s="84">
        <v>2</v>
      </c>
      <c r="C187" s="118">
        <v>0.0008350408272804734</v>
      </c>
      <c r="D187" s="84" t="s">
        <v>2051</v>
      </c>
      <c r="E187" s="84" t="b">
        <v>0</v>
      </c>
      <c r="F187" s="84" t="b">
        <v>0</v>
      </c>
      <c r="G187" s="84" t="b">
        <v>0</v>
      </c>
    </row>
    <row r="188" spans="1:7" ht="15">
      <c r="A188" s="84" t="s">
        <v>1619</v>
      </c>
      <c r="B188" s="84">
        <v>2</v>
      </c>
      <c r="C188" s="118">
        <v>0.0008350408272804734</v>
      </c>
      <c r="D188" s="84" t="s">
        <v>2051</v>
      </c>
      <c r="E188" s="84" t="b">
        <v>0</v>
      </c>
      <c r="F188" s="84" t="b">
        <v>0</v>
      </c>
      <c r="G188" s="84" t="b">
        <v>0</v>
      </c>
    </row>
    <row r="189" spans="1:7" ht="15">
      <c r="A189" s="84" t="s">
        <v>1620</v>
      </c>
      <c r="B189" s="84">
        <v>2</v>
      </c>
      <c r="C189" s="118">
        <v>0.0008350408272804734</v>
      </c>
      <c r="D189" s="84" t="s">
        <v>2051</v>
      </c>
      <c r="E189" s="84" t="b">
        <v>0</v>
      </c>
      <c r="F189" s="84" t="b">
        <v>0</v>
      </c>
      <c r="G189" s="84" t="b">
        <v>0</v>
      </c>
    </row>
    <row r="190" spans="1:7" ht="15">
      <c r="A190" s="84" t="s">
        <v>1621</v>
      </c>
      <c r="B190" s="84">
        <v>2</v>
      </c>
      <c r="C190" s="118">
        <v>0.0008350408272804734</v>
      </c>
      <c r="D190" s="84" t="s">
        <v>2051</v>
      </c>
      <c r="E190" s="84" t="b">
        <v>0</v>
      </c>
      <c r="F190" s="84" t="b">
        <v>0</v>
      </c>
      <c r="G190" s="84" t="b">
        <v>0</v>
      </c>
    </row>
    <row r="191" spans="1:7" ht="15">
      <c r="A191" s="84" t="s">
        <v>2021</v>
      </c>
      <c r="B191" s="84">
        <v>2</v>
      </c>
      <c r="C191" s="118">
        <v>0.0008350408272804734</v>
      </c>
      <c r="D191" s="84" t="s">
        <v>2051</v>
      </c>
      <c r="E191" s="84" t="b">
        <v>0</v>
      </c>
      <c r="F191" s="84" t="b">
        <v>0</v>
      </c>
      <c r="G191" s="84" t="b">
        <v>0</v>
      </c>
    </row>
    <row r="192" spans="1:7" ht="15">
      <c r="A192" s="84" t="s">
        <v>2022</v>
      </c>
      <c r="B192" s="84">
        <v>2</v>
      </c>
      <c r="C192" s="118">
        <v>0.0008350408272804734</v>
      </c>
      <c r="D192" s="84" t="s">
        <v>2051</v>
      </c>
      <c r="E192" s="84" t="b">
        <v>0</v>
      </c>
      <c r="F192" s="84" t="b">
        <v>1</v>
      </c>
      <c r="G192" s="84" t="b">
        <v>0</v>
      </c>
    </row>
    <row r="193" spans="1:7" ht="15">
      <c r="A193" s="84" t="s">
        <v>2023</v>
      </c>
      <c r="B193" s="84">
        <v>2</v>
      </c>
      <c r="C193" s="118">
        <v>0.0008350408272804734</v>
      </c>
      <c r="D193" s="84" t="s">
        <v>2051</v>
      </c>
      <c r="E193" s="84" t="b">
        <v>0</v>
      </c>
      <c r="F193" s="84" t="b">
        <v>1</v>
      </c>
      <c r="G193" s="84" t="b">
        <v>0</v>
      </c>
    </row>
    <row r="194" spans="1:7" ht="15">
      <c r="A194" s="84" t="s">
        <v>2024</v>
      </c>
      <c r="B194" s="84">
        <v>2</v>
      </c>
      <c r="C194" s="118">
        <v>0.0009654980301684392</v>
      </c>
      <c r="D194" s="84" t="s">
        <v>2051</v>
      </c>
      <c r="E194" s="84" t="b">
        <v>0</v>
      </c>
      <c r="F194" s="84" t="b">
        <v>0</v>
      </c>
      <c r="G194" s="84" t="b">
        <v>0</v>
      </c>
    </row>
    <row r="195" spans="1:7" ht="15">
      <c r="A195" s="84" t="s">
        <v>2025</v>
      </c>
      <c r="B195" s="84">
        <v>2</v>
      </c>
      <c r="C195" s="118">
        <v>0.0008350408272804734</v>
      </c>
      <c r="D195" s="84" t="s">
        <v>2051</v>
      </c>
      <c r="E195" s="84" t="b">
        <v>0</v>
      </c>
      <c r="F195" s="84" t="b">
        <v>0</v>
      </c>
      <c r="G195" s="84" t="b">
        <v>0</v>
      </c>
    </row>
    <row r="196" spans="1:7" ht="15">
      <c r="A196" s="84" t="s">
        <v>2026</v>
      </c>
      <c r="B196" s="84">
        <v>2</v>
      </c>
      <c r="C196" s="118">
        <v>0.0008350408272804734</v>
      </c>
      <c r="D196" s="84" t="s">
        <v>2051</v>
      </c>
      <c r="E196" s="84" t="b">
        <v>0</v>
      </c>
      <c r="F196" s="84" t="b">
        <v>0</v>
      </c>
      <c r="G196" s="84" t="b">
        <v>0</v>
      </c>
    </row>
    <row r="197" spans="1:7" ht="15">
      <c r="A197" s="84" t="s">
        <v>2027</v>
      </c>
      <c r="B197" s="84">
        <v>2</v>
      </c>
      <c r="C197" s="118">
        <v>0.0008350408272804734</v>
      </c>
      <c r="D197" s="84" t="s">
        <v>2051</v>
      </c>
      <c r="E197" s="84" t="b">
        <v>0</v>
      </c>
      <c r="F197" s="84" t="b">
        <v>0</v>
      </c>
      <c r="G197" s="84" t="b">
        <v>0</v>
      </c>
    </row>
    <row r="198" spans="1:7" ht="15">
      <c r="A198" s="84" t="s">
        <v>2028</v>
      </c>
      <c r="B198" s="84">
        <v>2</v>
      </c>
      <c r="C198" s="118">
        <v>0.0008350408272804734</v>
      </c>
      <c r="D198" s="84" t="s">
        <v>2051</v>
      </c>
      <c r="E198" s="84" t="b">
        <v>0</v>
      </c>
      <c r="F198" s="84" t="b">
        <v>0</v>
      </c>
      <c r="G198" s="84" t="b">
        <v>0</v>
      </c>
    </row>
    <row r="199" spans="1:7" ht="15">
      <c r="A199" s="84" t="s">
        <v>2029</v>
      </c>
      <c r="B199" s="84">
        <v>2</v>
      </c>
      <c r="C199" s="118">
        <v>0.0008350408272804734</v>
      </c>
      <c r="D199" s="84" t="s">
        <v>2051</v>
      </c>
      <c r="E199" s="84" t="b">
        <v>0</v>
      </c>
      <c r="F199" s="84" t="b">
        <v>1</v>
      </c>
      <c r="G199" s="84" t="b">
        <v>0</v>
      </c>
    </row>
    <row r="200" spans="1:7" ht="15">
      <c r="A200" s="84" t="s">
        <v>2030</v>
      </c>
      <c r="B200" s="84">
        <v>2</v>
      </c>
      <c r="C200" s="118">
        <v>0.0008350408272804734</v>
      </c>
      <c r="D200" s="84" t="s">
        <v>2051</v>
      </c>
      <c r="E200" s="84" t="b">
        <v>0</v>
      </c>
      <c r="F200" s="84" t="b">
        <v>0</v>
      </c>
      <c r="G200" s="84" t="b">
        <v>0</v>
      </c>
    </row>
    <row r="201" spans="1:7" ht="15">
      <c r="A201" s="84" t="s">
        <v>2031</v>
      </c>
      <c r="B201" s="84">
        <v>2</v>
      </c>
      <c r="C201" s="118">
        <v>0.0008350408272804734</v>
      </c>
      <c r="D201" s="84" t="s">
        <v>2051</v>
      </c>
      <c r="E201" s="84" t="b">
        <v>0</v>
      </c>
      <c r="F201" s="84" t="b">
        <v>1</v>
      </c>
      <c r="G201" s="84" t="b">
        <v>0</v>
      </c>
    </row>
    <row r="202" spans="1:7" ht="15">
      <c r="A202" s="84" t="s">
        <v>2032</v>
      </c>
      <c r="B202" s="84">
        <v>2</v>
      </c>
      <c r="C202" s="118">
        <v>0.0008350408272804734</v>
      </c>
      <c r="D202" s="84" t="s">
        <v>2051</v>
      </c>
      <c r="E202" s="84" t="b">
        <v>0</v>
      </c>
      <c r="F202" s="84" t="b">
        <v>0</v>
      </c>
      <c r="G202" s="84" t="b">
        <v>0</v>
      </c>
    </row>
    <row r="203" spans="1:7" ht="15">
      <c r="A203" s="84" t="s">
        <v>2033</v>
      </c>
      <c r="B203" s="84">
        <v>2</v>
      </c>
      <c r="C203" s="118">
        <v>0.0008350408272804734</v>
      </c>
      <c r="D203" s="84" t="s">
        <v>2051</v>
      </c>
      <c r="E203" s="84" t="b">
        <v>0</v>
      </c>
      <c r="F203" s="84" t="b">
        <v>0</v>
      </c>
      <c r="G203" s="84" t="b">
        <v>0</v>
      </c>
    </row>
    <row r="204" spans="1:7" ht="15">
      <c r="A204" s="84" t="s">
        <v>2034</v>
      </c>
      <c r="B204" s="84">
        <v>2</v>
      </c>
      <c r="C204" s="118">
        <v>0.0008350408272804734</v>
      </c>
      <c r="D204" s="84" t="s">
        <v>2051</v>
      </c>
      <c r="E204" s="84" t="b">
        <v>0</v>
      </c>
      <c r="F204" s="84" t="b">
        <v>0</v>
      </c>
      <c r="G204" s="84" t="b">
        <v>0</v>
      </c>
    </row>
    <row r="205" spans="1:7" ht="15">
      <c r="A205" s="84" t="s">
        <v>1627</v>
      </c>
      <c r="B205" s="84">
        <v>2</v>
      </c>
      <c r="C205" s="118">
        <v>0.0008350408272804734</v>
      </c>
      <c r="D205" s="84" t="s">
        <v>2051</v>
      </c>
      <c r="E205" s="84" t="b">
        <v>0</v>
      </c>
      <c r="F205" s="84" t="b">
        <v>0</v>
      </c>
      <c r="G205" s="84" t="b">
        <v>0</v>
      </c>
    </row>
    <row r="206" spans="1:7" ht="15">
      <c r="A206" s="84" t="s">
        <v>1628</v>
      </c>
      <c r="B206" s="84">
        <v>2</v>
      </c>
      <c r="C206" s="118">
        <v>0.0008350408272804734</v>
      </c>
      <c r="D206" s="84" t="s">
        <v>2051</v>
      </c>
      <c r="E206" s="84" t="b">
        <v>0</v>
      </c>
      <c r="F206" s="84" t="b">
        <v>0</v>
      </c>
      <c r="G206" s="84" t="b">
        <v>0</v>
      </c>
    </row>
    <row r="207" spans="1:7" ht="15">
      <c r="A207" s="84" t="s">
        <v>1630</v>
      </c>
      <c r="B207" s="84">
        <v>2</v>
      </c>
      <c r="C207" s="118">
        <v>0.0008350408272804734</v>
      </c>
      <c r="D207" s="84" t="s">
        <v>2051</v>
      </c>
      <c r="E207" s="84" t="b">
        <v>0</v>
      </c>
      <c r="F207" s="84" t="b">
        <v>0</v>
      </c>
      <c r="G207" s="84" t="b">
        <v>0</v>
      </c>
    </row>
    <row r="208" spans="1:7" ht="15">
      <c r="A208" s="84" t="s">
        <v>1631</v>
      </c>
      <c r="B208" s="84">
        <v>2</v>
      </c>
      <c r="C208" s="118">
        <v>0.0008350408272804734</v>
      </c>
      <c r="D208" s="84" t="s">
        <v>2051</v>
      </c>
      <c r="E208" s="84" t="b">
        <v>0</v>
      </c>
      <c r="F208" s="84" t="b">
        <v>0</v>
      </c>
      <c r="G208" s="84" t="b">
        <v>0</v>
      </c>
    </row>
    <row r="209" spans="1:7" ht="15">
      <c r="A209" s="84" t="s">
        <v>1632</v>
      </c>
      <c r="B209" s="84">
        <v>2</v>
      </c>
      <c r="C209" s="118">
        <v>0.0008350408272804734</v>
      </c>
      <c r="D209" s="84" t="s">
        <v>2051</v>
      </c>
      <c r="E209" s="84" t="b">
        <v>0</v>
      </c>
      <c r="F209" s="84" t="b">
        <v>0</v>
      </c>
      <c r="G209" s="84" t="b">
        <v>0</v>
      </c>
    </row>
    <row r="210" spans="1:7" ht="15">
      <c r="A210" s="84" t="s">
        <v>1633</v>
      </c>
      <c r="B210" s="84">
        <v>2</v>
      </c>
      <c r="C210" s="118">
        <v>0.0008350408272804734</v>
      </c>
      <c r="D210" s="84" t="s">
        <v>2051</v>
      </c>
      <c r="E210" s="84" t="b">
        <v>0</v>
      </c>
      <c r="F210" s="84" t="b">
        <v>0</v>
      </c>
      <c r="G210" s="84" t="b">
        <v>0</v>
      </c>
    </row>
    <row r="211" spans="1:7" ht="15">
      <c r="A211" s="84" t="s">
        <v>2035</v>
      </c>
      <c r="B211" s="84">
        <v>2</v>
      </c>
      <c r="C211" s="118">
        <v>0.0008350408272804734</v>
      </c>
      <c r="D211" s="84" t="s">
        <v>2051</v>
      </c>
      <c r="E211" s="84" t="b">
        <v>0</v>
      </c>
      <c r="F211" s="84" t="b">
        <v>0</v>
      </c>
      <c r="G211" s="84" t="b">
        <v>0</v>
      </c>
    </row>
    <row r="212" spans="1:7" ht="15">
      <c r="A212" s="84" t="s">
        <v>2036</v>
      </c>
      <c r="B212" s="84">
        <v>2</v>
      </c>
      <c r="C212" s="118">
        <v>0.0008350408272804734</v>
      </c>
      <c r="D212" s="84" t="s">
        <v>2051</v>
      </c>
      <c r="E212" s="84" t="b">
        <v>0</v>
      </c>
      <c r="F212" s="84" t="b">
        <v>0</v>
      </c>
      <c r="G212" s="84" t="b">
        <v>0</v>
      </c>
    </row>
    <row r="213" spans="1:7" ht="15">
      <c r="A213" s="84" t="s">
        <v>2037</v>
      </c>
      <c r="B213" s="84">
        <v>2</v>
      </c>
      <c r="C213" s="118">
        <v>0.0008350408272804734</v>
      </c>
      <c r="D213" s="84" t="s">
        <v>2051</v>
      </c>
      <c r="E213" s="84" t="b">
        <v>0</v>
      </c>
      <c r="F213" s="84" t="b">
        <v>0</v>
      </c>
      <c r="G213" s="84" t="b">
        <v>0</v>
      </c>
    </row>
    <row r="214" spans="1:7" ht="15">
      <c r="A214" s="84" t="s">
        <v>2038</v>
      </c>
      <c r="B214" s="84">
        <v>2</v>
      </c>
      <c r="C214" s="118">
        <v>0.0008350408272804734</v>
      </c>
      <c r="D214" s="84" t="s">
        <v>2051</v>
      </c>
      <c r="E214" s="84" t="b">
        <v>0</v>
      </c>
      <c r="F214" s="84" t="b">
        <v>1</v>
      </c>
      <c r="G214" s="84" t="b">
        <v>0</v>
      </c>
    </row>
    <row r="215" spans="1:7" ht="15">
      <c r="A215" s="84" t="s">
        <v>2039</v>
      </c>
      <c r="B215" s="84">
        <v>2</v>
      </c>
      <c r="C215" s="118">
        <v>0.0008350408272804734</v>
      </c>
      <c r="D215" s="84" t="s">
        <v>2051</v>
      </c>
      <c r="E215" s="84" t="b">
        <v>0</v>
      </c>
      <c r="F215" s="84" t="b">
        <v>0</v>
      </c>
      <c r="G215" s="84" t="b">
        <v>0</v>
      </c>
    </row>
    <row r="216" spans="1:7" ht="15">
      <c r="A216" s="84" t="s">
        <v>2040</v>
      </c>
      <c r="B216" s="84">
        <v>2</v>
      </c>
      <c r="C216" s="118">
        <v>0.0008350408272804734</v>
      </c>
      <c r="D216" s="84" t="s">
        <v>2051</v>
      </c>
      <c r="E216" s="84" t="b">
        <v>0</v>
      </c>
      <c r="F216" s="84" t="b">
        <v>0</v>
      </c>
      <c r="G216" s="84" t="b">
        <v>0</v>
      </c>
    </row>
    <row r="217" spans="1:7" ht="15">
      <c r="A217" s="84" t="s">
        <v>2041</v>
      </c>
      <c r="B217" s="84">
        <v>2</v>
      </c>
      <c r="C217" s="118">
        <v>0.0008350408272804734</v>
      </c>
      <c r="D217" s="84" t="s">
        <v>2051</v>
      </c>
      <c r="E217" s="84" t="b">
        <v>0</v>
      </c>
      <c r="F217" s="84" t="b">
        <v>0</v>
      </c>
      <c r="G217" s="84" t="b">
        <v>0</v>
      </c>
    </row>
    <row r="218" spans="1:7" ht="15">
      <c r="A218" s="84" t="s">
        <v>2042</v>
      </c>
      <c r="B218" s="84">
        <v>2</v>
      </c>
      <c r="C218" s="118">
        <v>0.0008350408272804734</v>
      </c>
      <c r="D218" s="84" t="s">
        <v>2051</v>
      </c>
      <c r="E218" s="84" t="b">
        <v>0</v>
      </c>
      <c r="F218" s="84" t="b">
        <v>0</v>
      </c>
      <c r="G218" s="84" t="b">
        <v>0</v>
      </c>
    </row>
    <row r="219" spans="1:7" ht="15">
      <c r="A219" s="84" t="s">
        <v>2043</v>
      </c>
      <c r="B219" s="84">
        <v>2</v>
      </c>
      <c r="C219" s="118">
        <v>0.0008350408272804734</v>
      </c>
      <c r="D219" s="84" t="s">
        <v>2051</v>
      </c>
      <c r="E219" s="84" t="b">
        <v>0</v>
      </c>
      <c r="F219" s="84" t="b">
        <v>0</v>
      </c>
      <c r="G219" s="84" t="b">
        <v>0</v>
      </c>
    </row>
    <row r="220" spans="1:7" ht="15">
      <c r="A220" s="84" t="s">
        <v>2044</v>
      </c>
      <c r="B220" s="84">
        <v>2</v>
      </c>
      <c r="C220" s="118">
        <v>0.0008350408272804734</v>
      </c>
      <c r="D220" s="84" t="s">
        <v>2051</v>
      </c>
      <c r="E220" s="84" t="b">
        <v>0</v>
      </c>
      <c r="F220" s="84" t="b">
        <v>0</v>
      </c>
      <c r="G220" s="84" t="b">
        <v>0</v>
      </c>
    </row>
    <row r="221" spans="1:7" ht="15">
      <c r="A221" s="84" t="s">
        <v>2045</v>
      </c>
      <c r="B221" s="84">
        <v>2</v>
      </c>
      <c r="C221" s="118">
        <v>0.0008350408272804734</v>
      </c>
      <c r="D221" s="84" t="s">
        <v>2051</v>
      </c>
      <c r="E221" s="84" t="b">
        <v>0</v>
      </c>
      <c r="F221" s="84" t="b">
        <v>0</v>
      </c>
      <c r="G221" s="84" t="b">
        <v>0</v>
      </c>
    </row>
    <row r="222" spans="1:7" ht="15">
      <c r="A222" s="84" t="s">
        <v>2046</v>
      </c>
      <c r="B222" s="84">
        <v>2</v>
      </c>
      <c r="C222" s="118">
        <v>0.0008350408272804734</v>
      </c>
      <c r="D222" s="84" t="s">
        <v>2051</v>
      </c>
      <c r="E222" s="84" t="b">
        <v>0</v>
      </c>
      <c r="F222" s="84" t="b">
        <v>0</v>
      </c>
      <c r="G222" s="84" t="b">
        <v>0</v>
      </c>
    </row>
    <row r="223" spans="1:7" ht="15">
      <c r="A223" s="84" t="s">
        <v>1635</v>
      </c>
      <c r="B223" s="84">
        <v>2</v>
      </c>
      <c r="C223" s="118">
        <v>0.0008350408272804734</v>
      </c>
      <c r="D223" s="84" t="s">
        <v>2051</v>
      </c>
      <c r="E223" s="84" t="b">
        <v>0</v>
      </c>
      <c r="F223" s="84" t="b">
        <v>0</v>
      </c>
      <c r="G223" s="84" t="b">
        <v>0</v>
      </c>
    </row>
    <row r="224" spans="1:7" ht="15">
      <c r="A224" s="84" t="s">
        <v>1636</v>
      </c>
      <c r="B224" s="84">
        <v>2</v>
      </c>
      <c r="C224" s="118">
        <v>0.0008350408272804734</v>
      </c>
      <c r="D224" s="84" t="s">
        <v>2051</v>
      </c>
      <c r="E224" s="84" t="b">
        <v>0</v>
      </c>
      <c r="F224" s="84" t="b">
        <v>0</v>
      </c>
      <c r="G224" s="84" t="b">
        <v>0</v>
      </c>
    </row>
    <row r="225" spans="1:7" ht="15">
      <c r="A225" s="84" t="s">
        <v>1637</v>
      </c>
      <c r="B225" s="84">
        <v>2</v>
      </c>
      <c r="C225" s="118">
        <v>0.0008350408272804734</v>
      </c>
      <c r="D225" s="84" t="s">
        <v>2051</v>
      </c>
      <c r="E225" s="84" t="b">
        <v>0</v>
      </c>
      <c r="F225" s="84" t="b">
        <v>0</v>
      </c>
      <c r="G225" s="84" t="b">
        <v>0</v>
      </c>
    </row>
    <row r="226" spans="1:7" ht="15">
      <c r="A226" s="84" t="s">
        <v>2047</v>
      </c>
      <c r="B226" s="84">
        <v>2</v>
      </c>
      <c r="C226" s="118">
        <v>0.0009654980301684392</v>
      </c>
      <c r="D226" s="84" t="s">
        <v>2051</v>
      </c>
      <c r="E226" s="84" t="b">
        <v>0</v>
      </c>
      <c r="F226" s="84" t="b">
        <v>0</v>
      </c>
      <c r="G226" s="84" t="b">
        <v>0</v>
      </c>
    </row>
    <row r="227" spans="1:7" ht="15">
      <c r="A227" s="84" t="s">
        <v>2048</v>
      </c>
      <c r="B227" s="84">
        <v>2</v>
      </c>
      <c r="C227" s="118">
        <v>0.0008350408272804734</v>
      </c>
      <c r="D227" s="84" t="s">
        <v>2051</v>
      </c>
      <c r="E227" s="84" t="b">
        <v>0</v>
      </c>
      <c r="F227" s="84" t="b">
        <v>0</v>
      </c>
      <c r="G227" s="84" t="b">
        <v>0</v>
      </c>
    </row>
    <row r="228" spans="1:7" ht="15">
      <c r="A228" s="84" t="s">
        <v>1587</v>
      </c>
      <c r="B228" s="84">
        <v>16</v>
      </c>
      <c r="C228" s="118">
        <v>0.007267220904284408</v>
      </c>
      <c r="D228" s="84" t="s">
        <v>1458</v>
      </c>
      <c r="E228" s="84" t="b">
        <v>0</v>
      </c>
      <c r="F228" s="84" t="b">
        <v>0</v>
      </c>
      <c r="G228" s="84" t="b">
        <v>0</v>
      </c>
    </row>
    <row r="229" spans="1:7" ht="15">
      <c r="A229" s="84" t="s">
        <v>236</v>
      </c>
      <c r="B229" s="84">
        <v>15</v>
      </c>
      <c r="C229" s="118">
        <v>0.008024635891725288</v>
      </c>
      <c r="D229" s="84" t="s">
        <v>1458</v>
      </c>
      <c r="E229" s="84" t="b">
        <v>0</v>
      </c>
      <c r="F229" s="84" t="b">
        <v>0</v>
      </c>
      <c r="G229" s="84" t="b">
        <v>0</v>
      </c>
    </row>
    <row r="230" spans="1:7" ht="15">
      <c r="A230" s="84" t="s">
        <v>1585</v>
      </c>
      <c r="B230" s="84">
        <v>15</v>
      </c>
      <c r="C230" s="118">
        <v>0.008024635891725288</v>
      </c>
      <c r="D230" s="84" t="s">
        <v>1458</v>
      </c>
      <c r="E230" s="84" t="b">
        <v>0</v>
      </c>
      <c r="F230" s="84" t="b">
        <v>0</v>
      </c>
      <c r="G230" s="84" t="b">
        <v>0</v>
      </c>
    </row>
    <row r="231" spans="1:7" ht="15">
      <c r="A231" s="84" t="s">
        <v>1586</v>
      </c>
      <c r="B231" s="84">
        <v>15</v>
      </c>
      <c r="C231" s="118">
        <v>0.013847340815246448</v>
      </c>
      <c r="D231" s="84" t="s">
        <v>1458</v>
      </c>
      <c r="E231" s="84" t="b">
        <v>0</v>
      </c>
      <c r="F231" s="84" t="b">
        <v>0</v>
      </c>
      <c r="G231" s="84" t="b">
        <v>0</v>
      </c>
    </row>
    <row r="232" spans="1:7" ht="15">
      <c r="A232" s="84" t="s">
        <v>1540</v>
      </c>
      <c r="B232" s="84">
        <v>12</v>
      </c>
      <c r="C232" s="118">
        <v>0.009771063630085352</v>
      </c>
      <c r="D232" s="84" t="s">
        <v>1458</v>
      </c>
      <c r="E232" s="84" t="b">
        <v>0</v>
      </c>
      <c r="F232" s="84" t="b">
        <v>0</v>
      </c>
      <c r="G232" s="84" t="b">
        <v>0</v>
      </c>
    </row>
    <row r="233" spans="1:7" ht="15">
      <c r="A233" s="84" t="s">
        <v>1589</v>
      </c>
      <c r="B233" s="84">
        <v>11</v>
      </c>
      <c r="C233" s="118">
        <v>0.010154716597847394</v>
      </c>
      <c r="D233" s="84" t="s">
        <v>1458</v>
      </c>
      <c r="E233" s="84" t="b">
        <v>0</v>
      </c>
      <c r="F233" s="84" t="b">
        <v>0</v>
      </c>
      <c r="G233" s="84" t="b">
        <v>0</v>
      </c>
    </row>
    <row r="234" spans="1:7" ht="15">
      <c r="A234" s="84" t="s">
        <v>1590</v>
      </c>
      <c r="B234" s="84">
        <v>9</v>
      </c>
      <c r="C234" s="118">
        <v>0.010568783686468046</v>
      </c>
      <c r="D234" s="84" t="s">
        <v>1458</v>
      </c>
      <c r="E234" s="84" t="b">
        <v>0</v>
      </c>
      <c r="F234" s="84" t="b">
        <v>0</v>
      </c>
      <c r="G234" s="84" t="b">
        <v>0</v>
      </c>
    </row>
    <row r="235" spans="1:7" ht="15">
      <c r="A235" s="84" t="s">
        <v>1591</v>
      </c>
      <c r="B235" s="84">
        <v>9</v>
      </c>
      <c r="C235" s="118">
        <v>0.010568783686468046</v>
      </c>
      <c r="D235" s="84" t="s">
        <v>1458</v>
      </c>
      <c r="E235" s="84" t="b">
        <v>0</v>
      </c>
      <c r="F235" s="84" t="b">
        <v>0</v>
      </c>
      <c r="G235" s="84" t="b">
        <v>0</v>
      </c>
    </row>
    <row r="236" spans="1:7" ht="15">
      <c r="A236" s="84" t="s">
        <v>1592</v>
      </c>
      <c r="B236" s="84">
        <v>9</v>
      </c>
      <c r="C236" s="118">
        <v>0.010568783686468046</v>
      </c>
      <c r="D236" s="84" t="s">
        <v>1458</v>
      </c>
      <c r="E236" s="84" t="b">
        <v>0</v>
      </c>
      <c r="F236" s="84" t="b">
        <v>0</v>
      </c>
      <c r="G236" s="84" t="b">
        <v>0</v>
      </c>
    </row>
    <row r="237" spans="1:7" ht="15">
      <c r="A237" s="84" t="s">
        <v>1593</v>
      </c>
      <c r="B237" s="84">
        <v>8</v>
      </c>
      <c r="C237" s="118">
        <v>0.010573783262839176</v>
      </c>
      <c r="D237" s="84" t="s">
        <v>1458</v>
      </c>
      <c r="E237" s="84" t="b">
        <v>0</v>
      </c>
      <c r="F237" s="84" t="b">
        <v>0</v>
      </c>
      <c r="G237" s="84" t="b">
        <v>0</v>
      </c>
    </row>
    <row r="238" spans="1:7" ht="15">
      <c r="A238" s="84" t="s">
        <v>1888</v>
      </c>
      <c r="B238" s="84">
        <v>8</v>
      </c>
      <c r="C238" s="118">
        <v>0.010573783262839176</v>
      </c>
      <c r="D238" s="84" t="s">
        <v>1458</v>
      </c>
      <c r="E238" s="84" t="b">
        <v>0</v>
      </c>
      <c r="F238" s="84" t="b">
        <v>0</v>
      </c>
      <c r="G238" s="84" t="b">
        <v>0</v>
      </c>
    </row>
    <row r="239" spans="1:7" ht="15">
      <c r="A239" s="84" t="s">
        <v>1595</v>
      </c>
      <c r="B239" s="84">
        <v>8</v>
      </c>
      <c r="C239" s="118">
        <v>0.010573783262839176</v>
      </c>
      <c r="D239" s="84" t="s">
        <v>1458</v>
      </c>
      <c r="E239" s="84" t="b">
        <v>0</v>
      </c>
      <c r="F239" s="84" t="b">
        <v>0</v>
      </c>
      <c r="G239" s="84" t="b">
        <v>0</v>
      </c>
    </row>
    <row r="240" spans="1:7" ht="15">
      <c r="A240" s="84" t="s">
        <v>1892</v>
      </c>
      <c r="B240" s="84">
        <v>7</v>
      </c>
      <c r="C240" s="118">
        <v>0.010421926720528392</v>
      </c>
      <c r="D240" s="84" t="s">
        <v>1458</v>
      </c>
      <c r="E240" s="84" t="b">
        <v>0</v>
      </c>
      <c r="F240" s="84" t="b">
        <v>0</v>
      </c>
      <c r="G240" s="84" t="b">
        <v>0</v>
      </c>
    </row>
    <row r="241" spans="1:7" ht="15">
      <c r="A241" s="84" t="s">
        <v>1896</v>
      </c>
      <c r="B241" s="84">
        <v>6</v>
      </c>
      <c r="C241" s="118">
        <v>0.010090661423065406</v>
      </c>
      <c r="D241" s="84" t="s">
        <v>1458</v>
      </c>
      <c r="E241" s="84" t="b">
        <v>0</v>
      </c>
      <c r="F241" s="84" t="b">
        <v>0</v>
      </c>
      <c r="G241" s="84" t="b">
        <v>0</v>
      </c>
    </row>
    <row r="242" spans="1:7" ht="15">
      <c r="A242" s="84" t="s">
        <v>1893</v>
      </c>
      <c r="B242" s="84">
        <v>6</v>
      </c>
      <c r="C242" s="118">
        <v>0.010090661423065406</v>
      </c>
      <c r="D242" s="84" t="s">
        <v>1458</v>
      </c>
      <c r="E242" s="84" t="b">
        <v>0</v>
      </c>
      <c r="F242" s="84" t="b">
        <v>0</v>
      </c>
      <c r="G242" s="84" t="b">
        <v>0</v>
      </c>
    </row>
    <row r="243" spans="1:7" ht="15">
      <c r="A243" s="84" t="s">
        <v>1894</v>
      </c>
      <c r="B243" s="84">
        <v>6</v>
      </c>
      <c r="C243" s="118">
        <v>0.010090661423065406</v>
      </c>
      <c r="D243" s="84" t="s">
        <v>1458</v>
      </c>
      <c r="E243" s="84" t="b">
        <v>0</v>
      </c>
      <c r="F243" s="84" t="b">
        <v>0</v>
      </c>
      <c r="G243" s="84" t="b">
        <v>0</v>
      </c>
    </row>
    <row r="244" spans="1:7" ht="15">
      <c r="A244" s="84" t="s">
        <v>1897</v>
      </c>
      <c r="B244" s="84">
        <v>6</v>
      </c>
      <c r="C244" s="118">
        <v>0.010090661423065406</v>
      </c>
      <c r="D244" s="84" t="s">
        <v>1458</v>
      </c>
      <c r="E244" s="84" t="b">
        <v>0</v>
      </c>
      <c r="F244" s="84" t="b">
        <v>0</v>
      </c>
      <c r="G244" s="84" t="b">
        <v>0</v>
      </c>
    </row>
    <row r="245" spans="1:7" ht="15">
      <c r="A245" s="84" t="s">
        <v>1898</v>
      </c>
      <c r="B245" s="84">
        <v>6</v>
      </c>
      <c r="C245" s="118">
        <v>0.010090661423065406</v>
      </c>
      <c r="D245" s="84" t="s">
        <v>1458</v>
      </c>
      <c r="E245" s="84" t="b">
        <v>0</v>
      </c>
      <c r="F245" s="84" t="b">
        <v>0</v>
      </c>
      <c r="G245" s="84" t="b">
        <v>0</v>
      </c>
    </row>
    <row r="246" spans="1:7" ht="15">
      <c r="A246" s="84" t="s">
        <v>1899</v>
      </c>
      <c r="B246" s="84">
        <v>6</v>
      </c>
      <c r="C246" s="118">
        <v>0.010090661423065406</v>
      </c>
      <c r="D246" s="84" t="s">
        <v>1458</v>
      </c>
      <c r="E246" s="84" t="b">
        <v>0</v>
      </c>
      <c r="F246" s="84" t="b">
        <v>0</v>
      </c>
      <c r="G246" s="84" t="b">
        <v>0</v>
      </c>
    </row>
    <row r="247" spans="1:7" ht="15">
      <c r="A247" s="84" t="s">
        <v>1904</v>
      </c>
      <c r="B247" s="84">
        <v>5</v>
      </c>
      <c r="C247" s="118">
        <v>0.009549824663999626</v>
      </c>
      <c r="D247" s="84" t="s">
        <v>1458</v>
      </c>
      <c r="E247" s="84" t="b">
        <v>1</v>
      </c>
      <c r="F247" s="84" t="b">
        <v>0</v>
      </c>
      <c r="G247" s="84" t="b">
        <v>0</v>
      </c>
    </row>
    <row r="248" spans="1:7" ht="15">
      <c r="A248" s="84" t="s">
        <v>1916</v>
      </c>
      <c r="B248" s="84">
        <v>5</v>
      </c>
      <c r="C248" s="118">
        <v>0.009549824663999626</v>
      </c>
      <c r="D248" s="84" t="s">
        <v>1458</v>
      </c>
      <c r="E248" s="84" t="b">
        <v>0</v>
      </c>
      <c r="F248" s="84" t="b">
        <v>0</v>
      </c>
      <c r="G248" s="84" t="b">
        <v>0</v>
      </c>
    </row>
    <row r="249" spans="1:7" ht="15">
      <c r="A249" s="84" t="s">
        <v>1918</v>
      </c>
      <c r="B249" s="84">
        <v>5</v>
      </c>
      <c r="C249" s="118">
        <v>0.009549824663999626</v>
      </c>
      <c r="D249" s="84" t="s">
        <v>1458</v>
      </c>
      <c r="E249" s="84" t="b">
        <v>0</v>
      </c>
      <c r="F249" s="84" t="b">
        <v>0</v>
      </c>
      <c r="G249" s="84" t="b">
        <v>0</v>
      </c>
    </row>
    <row r="250" spans="1:7" ht="15">
      <c r="A250" s="84" t="s">
        <v>1919</v>
      </c>
      <c r="B250" s="84">
        <v>5</v>
      </c>
      <c r="C250" s="118">
        <v>0.009549824663999626</v>
      </c>
      <c r="D250" s="84" t="s">
        <v>1458</v>
      </c>
      <c r="E250" s="84" t="b">
        <v>0</v>
      </c>
      <c r="F250" s="84" t="b">
        <v>0</v>
      </c>
      <c r="G250" s="84" t="b">
        <v>0</v>
      </c>
    </row>
    <row r="251" spans="1:7" ht="15">
      <c r="A251" s="84" t="s">
        <v>1905</v>
      </c>
      <c r="B251" s="84">
        <v>5</v>
      </c>
      <c r="C251" s="118">
        <v>0.009549824663999626</v>
      </c>
      <c r="D251" s="84" t="s">
        <v>1458</v>
      </c>
      <c r="E251" s="84" t="b">
        <v>0</v>
      </c>
      <c r="F251" s="84" t="b">
        <v>0</v>
      </c>
      <c r="G251" s="84" t="b">
        <v>0</v>
      </c>
    </row>
    <row r="252" spans="1:7" ht="15">
      <c r="A252" s="84" t="s">
        <v>1920</v>
      </c>
      <c r="B252" s="84">
        <v>5</v>
      </c>
      <c r="C252" s="118">
        <v>0.009549824663999626</v>
      </c>
      <c r="D252" s="84" t="s">
        <v>1458</v>
      </c>
      <c r="E252" s="84" t="b">
        <v>0</v>
      </c>
      <c r="F252" s="84" t="b">
        <v>0</v>
      </c>
      <c r="G252" s="84" t="b">
        <v>0</v>
      </c>
    </row>
    <row r="253" spans="1:7" ht="15">
      <c r="A253" s="84" t="s">
        <v>1921</v>
      </c>
      <c r="B253" s="84">
        <v>5</v>
      </c>
      <c r="C253" s="118">
        <v>0.009549824663999626</v>
      </c>
      <c r="D253" s="84" t="s">
        <v>1458</v>
      </c>
      <c r="E253" s="84" t="b">
        <v>0</v>
      </c>
      <c r="F253" s="84" t="b">
        <v>0</v>
      </c>
      <c r="G253" s="84" t="b">
        <v>0</v>
      </c>
    </row>
    <row r="254" spans="1:7" ht="15">
      <c r="A254" s="84" t="s">
        <v>1922</v>
      </c>
      <c r="B254" s="84">
        <v>5</v>
      </c>
      <c r="C254" s="118">
        <v>0.009549824663999626</v>
      </c>
      <c r="D254" s="84" t="s">
        <v>1458</v>
      </c>
      <c r="E254" s="84" t="b">
        <v>0</v>
      </c>
      <c r="F254" s="84" t="b">
        <v>0</v>
      </c>
      <c r="G254" s="84" t="b">
        <v>0</v>
      </c>
    </row>
    <row r="255" spans="1:7" ht="15">
      <c r="A255" s="84" t="s">
        <v>1923</v>
      </c>
      <c r="B255" s="84">
        <v>5</v>
      </c>
      <c r="C255" s="118">
        <v>0.009549824663999626</v>
      </c>
      <c r="D255" s="84" t="s">
        <v>1458</v>
      </c>
      <c r="E255" s="84" t="b">
        <v>0</v>
      </c>
      <c r="F255" s="84" t="b">
        <v>0</v>
      </c>
      <c r="G255" s="84" t="b">
        <v>0</v>
      </c>
    </row>
    <row r="256" spans="1:7" ht="15">
      <c r="A256" s="84" t="s">
        <v>1895</v>
      </c>
      <c r="B256" s="84">
        <v>5</v>
      </c>
      <c r="C256" s="118">
        <v>0.009549824663999626</v>
      </c>
      <c r="D256" s="84" t="s">
        <v>1458</v>
      </c>
      <c r="E256" s="84" t="b">
        <v>0</v>
      </c>
      <c r="F256" s="84" t="b">
        <v>0</v>
      </c>
      <c r="G256" s="84" t="b">
        <v>0</v>
      </c>
    </row>
    <row r="257" spans="1:7" ht="15">
      <c r="A257" s="84" t="s">
        <v>1924</v>
      </c>
      <c r="B257" s="84">
        <v>5</v>
      </c>
      <c r="C257" s="118">
        <v>0.009549824663999626</v>
      </c>
      <c r="D257" s="84" t="s">
        <v>1458</v>
      </c>
      <c r="E257" s="84" t="b">
        <v>0</v>
      </c>
      <c r="F257" s="84" t="b">
        <v>0</v>
      </c>
      <c r="G257" s="84" t="b">
        <v>0</v>
      </c>
    </row>
    <row r="258" spans="1:7" ht="15">
      <c r="A258" s="84" t="s">
        <v>1925</v>
      </c>
      <c r="B258" s="84">
        <v>5</v>
      </c>
      <c r="C258" s="118">
        <v>0.009549824663999626</v>
      </c>
      <c r="D258" s="84" t="s">
        <v>1458</v>
      </c>
      <c r="E258" s="84" t="b">
        <v>0</v>
      </c>
      <c r="F258" s="84" t="b">
        <v>0</v>
      </c>
      <c r="G258" s="84" t="b">
        <v>0</v>
      </c>
    </row>
    <row r="259" spans="1:7" ht="15">
      <c r="A259" s="84" t="s">
        <v>1926</v>
      </c>
      <c r="B259" s="84">
        <v>5</v>
      </c>
      <c r="C259" s="118">
        <v>0.009549824663999626</v>
      </c>
      <c r="D259" s="84" t="s">
        <v>1458</v>
      </c>
      <c r="E259" s="84" t="b">
        <v>0</v>
      </c>
      <c r="F259" s="84" t="b">
        <v>0</v>
      </c>
      <c r="G259" s="84" t="b">
        <v>0</v>
      </c>
    </row>
    <row r="260" spans="1:7" ht="15">
      <c r="A260" s="84" t="s">
        <v>1887</v>
      </c>
      <c r="B260" s="84">
        <v>4</v>
      </c>
      <c r="C260" s="118">
        <v>0.008756978036768073</v>
      </c>
      <c r="D260" s="84" t="s">
        <v>1458</v>
      </c>
      <c r="E260" s="84" t="b">
        <v>0</v>
      </c>
      <c r="F260" s="84" t="b">
        <v>0</v>
      </c>
      <c r="G260" s="84" t="b">
        <v>0</v>
      </c>
    </row>
    <row r="261" spans="1:7" ht="15">
      <c r="A261" s="84" t="s">
        <v>1934</v>
      </c>
      <c r="B261" s="84">
        <v>4</v>
      </c>
      <c r="C261" s="118">
        <v>0.008756978036768073</v>
      </c>
      <c r="D261" s="84" t="s">
        <v>1458</v>
      </c>
      <c r="E261" s="84" t="b">
        <v>0</v>
      </c>
      <c r="F261" s="84" t="b">
        <v>0</v>
      </c>
      <c r="G261" s="84" t="b">
        <v>0</v>
      </c>
    </row>
    <row r="262" spans="1:7" ht="15">
      <c r="A262" s="84" t="s">
        <v>1917</v>
      </c>
      <c r="B262" s="84">
        <v>4</v>
      </c>
      <c r="C262" s="118">
        <v>0.008756978036768073</v>
      </c>
      <c r="D262" s="84" t="s">
        <v>1458</v>
      </c>
      <c r="E262" s="84" t="b">
        <v>0</v>
      </c>
      <c r="F262" s="84" t="b">
        <v>0</v>
      </c>
      <c r="G262" s="84" t="b">
        <v>0</v>
      </c>
    </row>
    <row r="263" spans="1:7" ht="15">
      <c r="A263" s="84" t="s">
        <v>1950</v>
      </c>
      <c r="B263" s="84">
        <v>3</v>
      </c>
      <c r="C263" s="118">
        <v>0.007647895515544068</v>
      </c>
      <c r="D263" s="84" t="s">
        <v>1458</v>
      </c>
      <c r="E263" s="84" t="b">
        <v>1</v>
      </c>
      <c r="F263" s="84" t="b">
        <v>0</v>
      </c>
      <c r="G263" s="84" t="b">
        <v>0</v>
      </c>
    </row>
    <row r="264" spans="1:7" ht="15">
      <c r="A264" s="84" t="s">
        <v>1622</v>
      </c>
      <c r="B264" s="84">
        <v>3</v>
      </c>
      <c r="C264" s="118">
        <v>0.007647895515544068</v>
      </c>
      <c r="D264" s="84" t="s">
        <v>1458</v>
      </c>
      <c r="E264" s="84" t="b">
        <v>0</v>
      </c>
      <c r="F264" s="84" t="b">
        <v>0</v>
      </c>
      <c r="G264" s="84" t="b">
        <v>0</v>
      </c>
    </row>
    <row r="265" spans="1:7" ht="15">
      <c r="A265" s="84" t="s">
        <v>1951</v>
      </c>
      <c r="B265" s="84">
        <v>3</v>
      </c>
      <c r="C265" s="118">
        <v>0.007647895515544068</v>
      </c>
      <c r="D265" s="84" t="s">
        <v>1458</v>
      </c>
      <c r="E265" s="84" t="b">
        <v>0</v>
      </c>
      <c r="F265" s="84" t="b">
        <v>0</v>
      </c>
      <c r="G265" s="84" t="b">
        <v>0</v>
      </c>
    </row>
    <row r="266" spans="1:7" ht="15">
      <c r="A266" s="84" t="s">
        <v>1952</v>
      </c>
      <c r="B266" s="84">
        <v>3</v>
      </c>
      <c r="C266" s="118">
        <v>0.007647895515544068</v>
      </c>
      <c r="D266" s="84" t="s">
        <v>1458</v>
      </c>
      <c r="E266" s="84" t="b">
        <v>0</v>
      </c>
      <c r="F266" s="84" t="b">
        <v>0</v>
      </c>
      <c r="G266" s="84" t="b">
        <v>0</v>
      </c>
    </row>
    <row r="267" spans="1:7" ht="15">
      <c r="A267" s="84" t="s">
        <v>1953</v>
      </c>
      <c r="B267" s="84">
        <v>3</v>
      </c>
      <c r="C267" s="118">
        <v>0.007647895515544068</v>
      </c>
      <c r="D267" s="84" t="s">
        <v>1458</v>
      </c>
      <c r="E267" s="84" t="b">
        <v>0</v>
      </c>
      <c r="F267" s="84" t="b">
        <v>0</v>
      </c>
      <c r="G267" s="84" t="b">
        <v>0</v>
      </c>
    </row>
    <row r="268" spans="1:7" ht="15">
      <c r="A268" s="84" t="s">
        <v>1954</v>
      </c>
      <c r="B268" s="84">
        <v>3</v>
      </c>
      <c r="C268" s="118">
        <v>0.007647895515544068</v>
      </c>
      <c r="D268" s="84" t="s">
        <v>1458</v>
      </c>
      <c r="E268" s="84" t="b">
        <v>0</v>
      </c>
      <c r="F268" s="84" t="b">
        <v>0</v>
      </c>
      <c r="G268" s="84" t="b">
        <v>0</v>
      </c>
    </row>
    <row r="269" spans="1:7" ht="15">
      <c r="A269" s="84" t="s">
        <v>1955</v>
      </c>
      <c r="B269" s="84">
        <v>3</v>
      </c>
      <c r="C269" s="118">
        <v>0.007647895515544068</v>
      </c>
      <c r="D269" s="84" t="s">
        <v>1458</v>
      </c>
      <c r="E269" s="84" t="b">
        <v>0</v>
      </c>
      <c r="F269" s="84" t="b">
        <v>0</v>
      </c>
      <c r="G269" s="84" t="b">
        <v>0</v>
      </c>
    </row>
    <row r="270" spans="1:7" ht="15">
      <c r="A270" s="84" t="s">
        <v>1956</v>
      </c>
      <c r="B270" s="84">
        <v>3</v>
      </c>
      <c r="C270" s="118">
        <v>0.007647895515544068</v>
      </c>
      <c r="D270" s="84" t="s">
        <v>1458</v>
      </c>
      <c r="E270" s="84" t="b">
        <v>0</v>
      </c>
      <c r="F270" s="84" t="b">
        <v>0</v>
      </c>
      <c r="G270" s="84" t="b">
        <v>0</v>
      </c>
    </row>
    <row r="271" spans="1:7" ht="15">
      <c r="A271" s="84" t="s">
        <v>1957</v>
      </c>
      <c r="B271" s="84">
        <v>3</v>
      </c>
      <c r="C271" s="118">
        <v>0.007647895515544068</v>
      </c>
      <c r="D271" s="84" t="s">
        <v>1458</v>
      </c>
      <c r="E271" s="84" t="b">
        <v>0</v>
      </c>
      <c r="F271" s="84" t="b">
        <v>0</v>
      </c>
      <c r="G271" s="84" t="b">
        <v>0</v>
      </c>
    </row>
    <row r="272" spans="1:7" ht="15">
      <c r="A272" s="84" t="s">
        <v>1958</v>
      </c>
      <c r="B272" s="84">
        <v>3</v>
      </c>
      <c r="C272" s="118">
        <v>0.007647895515544068</v>
      </c>
      <c r="D272" s="84" t="s">
        <v>1458</v>
      </c>
      <c r="E272" s="84" t="b">
        <v>0</v>
      </c>
      <c r="F272" s="84" t="b">
        <v>0</v>
      </c>
      <c r="G272" s="84" t="b">
        <v>0</v>
      </c>
    </row>
    <row r="273" spans="1:7" ht="15">
      <c r="A273" s="84" t="s">
        <v>1959</v>
      </c>
      <c r="B273" s="84">
        <v>3</v>
      </c>
      <c r="C273" s="118">
        <v>0.007647895515544068</v>
      </c>
      <c r="D273" s="84" t="s">
        <v>1458</v>
      </c>
      <c r="E273" s="84" t="b">
        <v>0</v>
      </c>
      <c r="F273" s="84" t="b">
        <v>0</v>
      </c>
      <c r="G273" s="84" t="b">
        <v>0</v>
      </c>
    </row>
    <row r="274" spans="1:7" ht="15">
      <c r="A274" s="84" t="s">
        <v>1960</v>
      </c>
      <c r="B274" s="84">
        <v>3</v>
      </c>
      <c r="C274" s="118">
        <v>0.007647895515544068</v>
      </c>
      <c r="D274" s="84" t="s">
        <v>1458</v>
      </c>
      <c r="E274" s="84" t="b">
        <v>0</v>
      </c>
      <c r="F274" s="84" t="b">
        <v>1</v>
      </c>
      <c r="G274" s="84" t="b">
        <v>0</v>
      </c>
    </row>
    <row r="275" spans="1:7" ht="15">
      <c r="A275" s="84" t="s">
        <v>2015</v>
      </c>
      <c r="B275" s="84">
        <v>2</v>
      </c>
      <c r="C275" s="118">
        <v>0.00611353222105828</v>
      </c>
      <c r="D275" s="84" t="s">
        <v>1458</v>
      </c>
      <c r="E275" s="84" t="b">
        <v>0</v>
      </c>
      <c r="F275" s="84" t="b">
        <v>0</v>
      </c>
      <c r="G275" s="84" t="b">
        <v>0</v>
      </c>
    </row>
    <row r="276" spans="1:7" ht="15">
      <c r="A276" s="84" t="s">
        <v>2016</v>
      </c>
      <c r="B276" s="84">
        <v>2</v>
      </c>
      <c r="C276" s="118">
        <v>0.00611353222105828</v>
      </c>
      <c r="D276" s="84" t="s">
        <v>1458</v>
      </c>
      <c r="E276" s="84" t="b">
        <v>0</v>
      </c>
      <c r="F276" s="84" t="b">
        <v>0</v>
      </c>
      <c r="G276" s="84" t="b">
        <v>0</v>
      </c>
    </row>
    <row r="277" spans="1:7" ht="15">
      <c r="A277" s="84" t="s">
        <v>1604</v>
      </c>
      <c r="B277" s="84">
        <v>2</v>
      </c>
      <c r="C277" s="118">
        <v>0.00611353222105828</v>
      </c>
      <c r="D277" s="84" t="s">
        <v>1458</v>
      </c>
      <c r="E277" s="84" t="b">
        <v>0</v>
      </c>
      <c r="F277" s="84" t="b">
        <v>0</v>
      </c>
      <c r="G277" s="84" t="b">
        <v>0</v>
      </c>
    </row>
    <row r="278" spans="1:7" ht="15">
      <c r="A278" s="84" t="s">
        <v>2029</v>
      </c>
      <c r="B278" s="84">
        <v>2</v>
      </c>
      <c r="C278" s="118">
        <v>0.00611353222105828</v>
      </c>
      <c r="D278" s="84" t="s">
        <v>1458</v>
      </c>
      <c r="E278" s="84" t="b">
        <v>0</v>
      </c>
      <c r="F278" s="84" t="b">
        <v>1</v>
      </c>
      <c r="G278" s="84" t="b">
        <v>0</v>
      </c>
    </row>
    <row r="279" spans="1:7" ht="15">
      <c r="A279" s="84" t="s">
        <v>2030</v>
      </c>
      <c r="B279" s="84">
        <v>2</v>
      </c>
      <c r="C279" s="118">
        <v>0.00611353222105828</v>
      </c>
      <c r="D279" s="84" t="s">
        <v>1458</v>
      </c>
      <c r="E279" s="84" t="b">
        <v>0</v>
      </c>
      <c r="F279" s="84" t="b">
        <v>0</v>
      </c>
      <c r="G279" s="84" t="b">
        <v>0</v>
      </c>
    </row>
    <row r="280" spans="1:7" ht="15">
      <c r="A280" s="84" t="s">
        <v>1961</v>
      </c>
      <c r="B280" s="84">
        <v>2</v>
      </c>
      <c r="C280" s="118">
        <v>0.00611353222105828</v>
      </c>
      <c r="D280" s="84" t="s">
        <v>1458</v>
      </c>
      <c r="E280" s="84" t="b">
        <v>0</v>
      </c>
      <c r="F280" s="84" t="b">
        <v>0</v>
      </c>
      <c r="G280" s="84" t="b">
        <v>0</v>
      </c>
    </row>
    <row r="281" spans="1:7" ht="15">
      <c r="A281" s="84" t="s">
        <v>2031</v>
      </c>
      <c r="B281" s="84">
        <v>2</v>
      </c>
      <c r="C281" s="118">
        <v>0.00611353222105828</v>
      </c>
      <c r="D281" s="84" t="s">
        <v>1458</v>
      </c>
      <c r="E281" s="84" t="b">
        <v>0</v>
      </c>
      <c r="F281" s="84" t="b">
        <v>1</v>
      </c>
      <c r="G281" s="84" t="b">
        <v>0</v>
      </c>
    </row>
    <row r="282" spans="1:7" ht="15">
      <c r="A282" s="84" t="s">
        <v>2032</v>
      </c>
      <c r="B282" s="84">
        <v>2</v>
      </c>
      <c r="C282" s="118">
        <v>0.00611353222105828</v>
      </c>
      <c r="D282" s="84" t="s">
        <v>1458</v>
      </c>
      <c r="E282" s="84" t="b">
        <v>0</v>
      </c>
      <c r="F282" s="84" t="b">
        <v>0</v>
      </c>
      <c r="G282" s="84" t="b">
        <v>0</v>
      </c>
    </row>
    <row r="283" spans="1:7" ht="15">
      <c r="A283" s="84" t="s">
        <v>2033</v>
      </c>
      <c r="B283" s="84">
        <v>2</v>
      </c>
      <c r="C283" s="118">
        <v>0.00611353222105828</v>
      </c>
      <c r="D283" s="84" t="s">
        <v>1458</v>
      </c>
      <c r="E283" s="84" t="b">
        <v>0</v>
      </c>
      <c r="F283" s="84" t="b">
        <v>0</v>
      </c>
      <c r="G283" s="84" t="b">
        <v>0</v>
      </c>
    </row>
    <row r="284" spans="1:7" ht="15">
      <c r="A284" s="84" t="s">
        <v>2034</v>
      </c>
      <c r="B284" s="84">
        <v>2</v>
      </c>
      <c r="C284" s="118">
        <v>0.00611353222105828</v>
      </c>
      <c r="D284" s="84" t="s">
        <v>1458</v>
      </c>
      <c r="E284" s="84" t="b">
        <v>0</v>
      </c>
      <c r="F284" s="84" t="b">
        <v>0</v>
      </c>
      <c r="G284" s="84" t="b">
        <v>0</v>
      </c>
    </row>
    <row r="285" spans="1:7" ht="15">
      <c r="A285" s="84" t="s">
        <v>1626</v>
      </c>
      <c r="B285" s="84">
        <v>2</v>
      </c>
      <c r="C285" s="118">
        <v>0.00611353222105828</v>
      </c>
      <c r="D285" s="84" t="s">
        <v>1458</v>
      </c>
      <c r="E285" s="84" t="b">
        <v>0</v>
      </c>
      <c r="F285" s="84" t="b">
        <v>0</v>
      </c>
      <c r="G285" s="84" t="b">
        <v>0</v>
      </c>
    </row>
    <row r="286" spans="1:7" ht="15">
      <c r="A286" s="84" t="s">
        <v>1889</v>
      </c>
      <c r="B286" s="84">
        <v>2</v>
      </c>
      <c r="C286" s="118">
        <v>0.00611353222105828</v>
      </c>
      <c r="D286" s="84" t="s">
        <v>1458</v>
      </c>
      <c r="E286" s="84" t="b">
        <v>0</v>
      </c>
      <c r="F286" s="84" t="b">
        <v>0</v>
      </c>
      <c r="G286" s="84" t="b">
        <v>0</v>
      </c>
    </row>
    <row r="287" spans="1:7" ht="15">
      <c r="A287" s="84" t="s">
        <v>2025</v>
      </c>
      <c r="B287" s="84">
        <v>2</v>
      </c>
      <c r="C287" s="118">
        <v>0.00611353222105828</v>
      </c>
      <c r="D287" s="84" t="s">
        <v>1458</v>
      </c>
      <c r="E287" s="84" t="b">
        <v>0</v>
      </c>
      <c r="F287" s="84" t="b">
        <v>0</v>
      </c>
      <c r="G287" s="84" t="b">
        <v>0</v>
      </c>
    </row>
    <row r="288" spans="1:7" ht="15">
      <c r="A288" s="84" t="s">
        <v>2026</v>
      </c>
      <c r="B288" s="84">
        <v>2</v>
      </c>
      <c r="C288" s="118">
        <v>0.00611353222105828</v>
      </c>
      <c r="D288" s="84" t="s">
        <v>1458</v>
      </c>
      <c r="E288" s="84" t="b">
        <v>0</v>
      </c>
      <c r="F288" s="84" t="b">
        <v>0</v>
      </c>
      <c r="G288" s="84" t="b">
        <v>0</v>
      </c>
    </row>
    <row r="289" spans="1:7" ht="15">
      <c r="A289" s="84" t="s">
        <v>2027</v>
      </c>
      <c r="B289" s="84">
        <v>2</v>
      </c>
      <c r="C289" s="118">
        <v>0.00611353222105828</v>
      </c>
      <c r="D289" s="84" t="s">
        <v>1458</v>
      </c>
      <c r="E289" s="84" t="b">
        <v>0</v>
      </c>
      <c r="F289" s="84" t="b">
        <v>0</v>
      </c>
      <c r="G289" s="84" t="b">
        <v>0</v>
      </c>
    </row>
    <row r="290" spans="1:7" ht="15">
      <c r="A290" s="84" t="s">
        <v>2028</v>
      </c>
      <c r="B290" s="84">
        <v>2</v>
      </c>
      <c r="C290" s="118">
        <v>0.00611353222105828</v>
      </c>
      <c r="D290" s="84" t="s">
        <v>1458</v>
      </c>
      <c r="E290" s="84" t="b">
        <v>0</v>
      </c>
      <c r="F290" s="84" t="b">
        <v>0</v>
      </c>
      <c r="G290" s="84" t="b">
        <v>0</v>
      </c>
    </row>
    <row r="291" spans="1:7" ht="15">
      <c r="A291" s="84" t="s">
        <v>1587</v>
      </c>
      <c r="B291" s="84">
        <v>12</v>
      </c>
      <c r="C291" s="118">
        <v>0</v>
      </c>
      <c r="D291" s="84" t="s">
        <v>1459</v>
      </c>
      <c r="E291" s="84" t="b">
        <v>0</v>
      </c>
      <c r="F291" s="84" t="b">
        <v>0</v>
      </c>
      <c r="G291" s="84" t="b">
        <v>0</v>
      </c>
    </row>
    <row r="292" spans="1:7" ht="15">
      <c r="A292" s="84" t="s">
        <v>1586</v>
      </c>
      <c r="B292" s="84">
        <v>12</v>
      </c>
      <c r="C292" s="118">
        <v>0.003334284784358802</v>
      </c>
      <c r="D292" s="84" t="s">
        <v>1459</v>
      </c>
      <c r="E292" s="84" t="b">
        <v>0</v>
      </c>
      <c r="F292" s="84" t="b">
        <v>0</v>
      </c>
      <c r="G292" s="84" t="b">
        <v>0</v>
      </c>
    </row>
    <row r="293" spans="1:7" ht="15">
      <c r="A293" s="84" t="s">
        <v>236</v>
      </c>
      <c r="B293" s="84">
        <v>9</v>
      </c>
      <c r="C293" s="118">
        <v>0.008268004628490437</v>
      </c>
      <c r="D293" s="84" t="s">
        <v>1459</v>
      </c>
      <c r="E293" s="84" t="b">
        <v>0</v>
      </c>
      <c r="F293" s="84" t="b">
        <v>0</v>
      </c>
      <c r="G293" s="84" t="b">
        <v>0</v>
      </c>
    </row>
    <row r="294" spans="1:7" ht="15">
      <c r="A294" s="84" t="s">
        <v>1595</v>
      </c>
      <c r="B294" s="84">
        <v>9</v>
      </c>
      <c r="C294" s="118">
        <v>0.008268004628490437</v>
      </c>
      <c r="D294" s="84" t="s">
        <v>1459</v>
      </c>
      <c r="E294" s="84" t="b">
        <v>0</v>
      </c>
      <c r="F294" s="84" t="b">
        <v>0</v>
      </c>
      <c r="G294" s="84" t="b">
        <v>0</v>
      </c>
    </row>
    <row r="295" spans="1:7" ht="15">
      <c r="A295" s="84" t="s">
        <v>256</v>
      </c>
      <c r="B295" s="84">
        <v>8</v>
      </c>
      <c r="C295" s="118">
        <v>0.010358309356216544</v>
      </c>
      <c r="D295" s="84" t="s">
        <v>1459</v>
      </c>
      <c r="E295" s="84" t="b">
        <v>0</v>
      </c>
      <c r="F295" s="84" t="b">
        <v>0</v>
      </c>
      <c r="G295" s="84" t="b">
        <v>0</v>
      </c>
    </row>
    <row r="296" spans="1:7" ht="15">
      <c r="A296" s="84" t="s">
        <v>1596</v>
      </c>
      <c r="B296" s="84">
        <v>8</v>
      </c>
      <c r="C296" s="118">
        <v>0.010358309356216544</v>
      </c>
      <c r="D296" s="84" t="s">
        <v>1459</v>
      </c>
      <c r="E296" s="84" t="b">
        <v>0</v>
      </c>
      <c r="F296" s="84" t="b">
        <v>0</v>
      </c>
      <c r="G296" s="84" t="b">
        <v>0</v>
      </c>
    </row>
    <row r="297" spans="1:7" ht="15">
      <c r="A297" s="84" t="s">
        <v>1597</v>
      </c>
      <c r="B297" s="84">
        <v>8</v>
      </c>
      <c r="C297" s="118">
        <v>0.010358309356216544</v>
      </c>
      <c r="D297" s="84" t="s">
        <v>1459</v>
      </c>
      <c r="E297" s="84" t="b">
        <v>0</v>
      </c>
      <c r="F297" s="84" t="b">
        <v>0</v>
      </c>
      <c r="G297" s="84" t="b">
        <v>0</v>
      </c>
    </row>
    <row r="298" spans="1:7" ht="15">
      <c r="A298" s="84" t="s">
        <v>1553</v>
      </c>
      <c r="B298" s="84">
        <v>8</v>
      </c>
      <c r="C298" s="118">
        <v>0.010358309356216544</v>
      </c>
      <c r="D298" s="84" t="s">
        <v>1459</v>
      </c>
      <c r="E298" s="84" t="b">
        <v>0</v>
      </c>
      <c r="F298" s="84" t="b">
        <v>0</v>
      </c>
      <c r="G298" s="84" t="b">
        <v>0</v>
      </c>
    </row>
    <row r="299" spans="1:7" ht="15">
      <c r="A299" s="84" t="s">
        <v>1598</v>
      </c>
      <c r="B299" s="84">
        <v>8</v>
      </c>
      <c r="C299" s="118">
        <v>0.010358309356216544</v>
      </c>
      <c r="D299" s="84" t="s">
        <v>1459</v>
      </c>
      <c r="E299" s="84" t="b">
        <v>0</v>
      </c>
      <c r="F299" s="84" t="b">
        <v>0</v>
      </c>
      <c r="G299" s="84" t="b">
        <v>0</v>
      </c>
    </row>
    <row r="300" spans="1:7" ht="15">
      <c r="A300" s="84" t="s">
        <v>1592</v>
      </c>
      <c r="B300" s="84">
        <v>8</v>
      </c>
      <c r="C300" s="118">
        <v>0.010358309356216544</v>
      </c>
      <c r="D300" s="84" t="s">
        <v>1459</v>
      </c>
      <c r="E300" s="84" t="b">
        <v>0</v>
      </c>
      <c r="F300" s="84" t="b">
        <v>0</v>
      </c>
      <c r="G300" s="84" t="b">
        <v>0</v>
      </c>
    </row>
    <row r="301" spans="1:7" ht="15">
      <c r="A301" s="84" t="s">
        <v>1887</v>
      </c>
      <c r="B301" s="84">
        <v>8</v>
      </c>
      <c r="C301" s="118">
        <v>0.010358309356216544</v>
      </c>
      <c r="D301" s="84" t="s">
        <v>1459</v>
      </c>
      <c r="E301" s="84" t="b">
        <v>0</v>
      </c>
      <c r="F301" s="84" t="b">
        <v>0</v>
      </c>
      <c r="G301" s="84" t="b">
        <v>0</v>
      </c>
    </row>
    <row r="302" spans="1:7" ht="15">
      <c r="A302" s="84" t="s">
        <v>1891</v>
      </c>
      <c r="B302" s="84">
        <v>8</v>
      </c>
      <c r="C302" s="118">
        <v>0.010358309356216544</v>
      </c>
      <c r="D302" s="84" t="s">
        <v>1459</v>
      </c>
      <c r="E302" s="84" t="b">
        <v>0</v>
      </c>
      <c r="F302" s="84" t="b">
        <v>0</v>
      </c>
      <c r="G302" s="84" t="b">
        <v>0</v>
      </c>
    </row>
    <row r="303" spans="1:7" ht="15">
      <c r="A303" s="84" t="s">
        <v>1585</v>
      </c>
      <c r="B303" s="84">
        <v>4</v>
      </c>
      <c r="C303" s="118">
        <v>0.014032978079990072</v>
      </c>
      <c r="D303" s="84" t="s">
        <v>1459</v>
      </c>
      <c r="E303" s="84" t="b">
        <v>0</v>
      </c>
      <c r="F303" s="84" t="b">
        <v>0</v>
      </c>
      <c r="G303" s="84" t="b">
        <v>0</v>
      </c>
    </row>
    <row r="304" spans="1:7" ht="15">
      <c r="A304" s="84" t="s">
        <v>1590</v>
      </c>
      <c r="B304" s="84">
        <v>2</v>
      </c>
      <c r="C304" s="118">
        <v>0.011443400740935935</v>
      </c>
      <c r="D304" s="84" t="s">
        <v>1459</v>
      </c>
      <c r="E304" s="84" t="b">
        <v>0</v>
      </c>
      <c r="F304" s="84" t="b">
        <v>0</v>
      </c>
      <c r="G304" s="84" t="b">
        <v>0</v>
      </c>
    </row>
    <row r="305" spans="1:7" ht="15">
      <c r="A305" s="84" t="s">
        <v>1888</v>
      </c>
      <c r="B305" s="84">
        <v>2</v>
      </c>
      <c r="C305" s="118">
        <v>0.011443400740935935</v>
      </c>
      <c r="D305" s="84" t="s">
        <v>1459</v>
      </c>
      <c r="E305" s="84" t="b">
        <v>0</v>
      </c>
      <c r="F305" s="84" t="b">
        <v>0</v>
      </c>
      <c r="G305" s="84" t="b">
        <v>0</v>
      </c>
    </row>
    <row r="306" spans="1:7" ht="15">
      <c r="A306" s="84" t="s">
        <v>1591</v>
      </c>
      <c r="B306" s="84">
        <v>2</v>
      </c>
      <c r="C306" s="118">
        <v>0.011443400740935935</v>
      </c>
      <c r="D306" s="84" t="s">
        <v>1459</v>
      </c>
      <c r="E306" s="84" t="b">
        <v>0</v>
      </c>
      <c r="F306" s="84" t="b">
        <v>0</v>
      </c>
      <c r="G306" s="84" t="b">
        <v>0</v>
      </c>
    </row>
    <row r="307" spans="1:7" ht="15">
      <c r="A307" s="84" t="s">
        <v>1893</v>
      </c>
      <c r="B307" s="84">
        <v>2</v>
      </c>
      <c r="C307" s="118">
        <v>0.011443400740935935</v>
      </c>
      <c r="D307" s="84" t="s">
        <v>1459</v>
      </c>
      <c r="E307" s="84" t="b">
        <v>0</v>
      </c>
      <c r="F307" s="84" t="b">
        <v>0</v>
      </c>
      <c r="G307" s="84" t="b">
        <v>0</v>
      </c>
    </row>
    <row r="308" spans="1:7" ht="15">
      <c r="A308" s="84" t="s">
        <v>1583</v>
      </c>
      <c r="B308" s="84">
        <v>56</v>
      </c>
      <c r="C308" s="118">
        <v>0.2647803103222452</v>
      </c>
      <c r="D308" s="84" t="s">
        <v>1460</v>
      </c>
      <c r="E308" s="84" t="b">
        <v>0</v>
      </c>
      <c r="F308" s="84" t="b">
        <v>0</v>
      </c>
      <c r="G308" s="84" t="b">
        <v>0</v>
      </c>
    </row>
    <row r="309" spans="1:7" ht="15">
      <c r="A309" s="84" t="s">
        <v>1584</v>
      </c>
      <c r="B309" s="84">
        <v>15</v>
      </c>
      <c r="C309" s="118">
        <v>0.07092329740774425</v>
      </c>
      <c r="D309" s="84" t="s">
        <v>1460</v>
      </c>
      <c r="E309" s="84" t="b">
        <v>0</v>
      </c>
      <c r="F309" s="84" t="b">
        <v>0</v>
      </c>
      <c r="G309" s="84" t="b">
        <v>0</v>
      </c>
    </row>
    <row r="310" spans="1:7" ht="15">
      <c r="A310" s="84" t="s">
        <v>1585</v>
      </c>
      <c r="B310" s="84">
        <v>8</v>
      </c>
      <c r="C310" s="118">
        <v>0</v>
      </c>
      <c r="D310" s="84" t="s">
        <v>1460</v>
      </c>
      <c r="E310" s="84" t="b">
        <v>0</v>
      </c>
      <c r="F310" s="84" t="b">
        <v>0</v>
      </c>
      <c r="G310" s="84" t="b">
        <v>0</v>
      </c>
    </row>
    <row r="311" spans="1:7" ht="15">
      <c r="A311" s="84" t="s">
        <v>1600</v>
      </c>
      <c r="B311" s="84">
        <v>5</v>
      </c>
      <c r="C311" s="118">
        <v>0.023641099135914754</v>
      </c>
      <c r="D311" s="84" t="s">
        <v>1460</v>
      </c>
      <c r="E311" s="84" t="b">
        <v>0</v>
      </c>
      <c r="F311" s="84" t="b">
        <v>0</v>
      </c>
      <c r="G311" s="84" t="b">
        <v>0</v>
      </c>
    </row>
    <row r="312" spans="1:7" ht="15">
      <c r="A312" s="84" t="s">
        <v>1586</v>
      </c>
      <c r="B312" s="84">
        <v>4</v>
      </c>
      <c r="C312" s="118">
        <v>0.008920811147063478</v>
      </c>
      <c r="D312" s="84" t="s">
        <v>1460</v>
      </c>
      <c r="E312" s="84" t="b">
        <v>0</v>
      </c>
      <c r="F312" s="84" t="b">
        <v>0</v>
      </c>
      <c r="G312" s="84" t="b">
        <v>0</v>
      </c>
    </row>
    <row r="313" spans="1:7" ht="15">
      <c r="A313" s="84" t="s">
        <v>1601</v>
      </c>
      <c r="B313" s="84">
        <v>4</v>
      </c>
      <c r="C313" s="118">
        <v>0.018912879308731805</v>
      </c>
      <c r="D313" s="84" t="s">
        <v>1460</v>
      </c>
      <c r="E313" s="84" t="b">
        <v>0</v>
      </c>
      <c r="F313" s="84" t="b">
        <v>0</v>
      </c>
      <c r="G313" s="84" t="b">
        <v>0</v>
      </c>
    </row>
    <row r="314" spans="1:7" ht="15">
      <c r="A314" s="84" t="s">
        <v>1602</v>
      </c>
      <c r="B314" s="84">
        <v>3</v>
      </c>
      <c r="C314" s="118">
        <v>0.006690608360297608</v>
      </c>
      <c r="D314" s="84" t="s">
        <v>1460</v>
      </c>
      <c r="E314" s="84" t="b">
        <v>0</v>
      </c>
      <c r="F314" s="84" t="b">
        <v>0</v>
      </c>
      <c r="G314" s="84" t="b">
        <v>0</v>
      </c>
    </row>
    <row r="315" spans="1:7" ht="15">
      <c r="A315" s="84" t="s">
        <v>1587</v>
      </c>
      <c r="B315" s="84">
        <v>3</v>
      </c>
      <c r="C315" s="118">
        <v>0.006690608360297608</v>
      </c>
      <c r="D315" s="84" t="s">
        <v>1460</v>
      </c>
      <c r="E315" s="84" t="b">
        <v>0</v>
      </c>
      <c r="F315" s="84" t="b">
        <v>0</v>
      </c>
      <c r="G315" s="84" t="b">
        <v>0</v>
      </c>
    </row>
    <row r="316" spans="1:7" ht="15">
      <c r="A316" s="84" t="s">
        <v>1603</v>
      </c>
      <c r="B316" s="84">
        <v>3</v>
      </c>
      <c r="C316" s="118">
        <v>0.006690608360297608</v>
      </c>
      <c r="D316" s="84" t="s">
        <v>1460</v>
      </c>
      <c r="E316" s="84" t="b">
        <v>0</v>
      </c>
      <c r="F316" s="84" t="b">
        <v>0</v>
      </c>
      <c r="G316" s="84" t="b">
        <v>0</v>
      </c>
    </row>
    <row r="317" spans="1:7" ht="15">
      <c r="A317" s="84" t="s">
        <v>1604</v>
      </c>
      <c r="B317" s="84">
        <v>2</v>
      </c>
      <c r="C317" s="118">
        <v>0.009456439654365902</v>
      </c>
      <c r="D317" s="84" t="s">
        <v>1460</v>
      </c>
      <c r="E317" s="84" t="b">
        <v>0</v>
      </c>
      <c r="F317" s="84" t="b">
        <v>0</v>
      </c>
      <c r="G317" s="84" t="b">
        <v>0</v>
      </c>
    </row>
    <row r="318" spans="1:7" ht="15">
      <c r="A318" s="84" t="s">
        <v>1885</v>
      </c>
      <c r="B318" s="84">
        <v>2</v>
      </c>
      <c r="C318" s="118">
        <v>0.009456439654365902</v>
      </c>
      <c r="D318" s="84" t="s">
        <v>1460</v>
      </c>
      <c r="E318" s="84" t="b">
        <v>0</v>
      </c>
      <c r="F318" s="84" t="b">
        <v>0</v>
      </c>
      <c r="G318" s="84" t="b">
        <v>0</v>
      </c>
    </row>
    <row r="319" spans="1:7" ht="15">
      <c r="A319" s="84" t="s">
        <v>2047</v>
      </c>
      <c r="B319" s="84">
        <v>2</v>
      </c>
      <c r="C319" s="118">
        <v>0.009456439654365902</v>
      </c>
      <c r="D319" s="84" t="s">
        <v>1460</v>
      </c>
      <c r="E319" s="84" t="b">
        <v>0</v>
      </c>
      <c r="F319" s="84" t="b">
        <v>0</v>
      </c>
      <c r="G319" s="84" t="b">
        <v>0</v>
      </c>
    </row>
    <row r="320" spans="1:7" ht="15">
      <c r="A320" s="84" t="s">
        <v>2038</v>
      </c>
      <c r="B320" s="84">
        <v>2</v>
      </c>
      <c r="C320" s="118">
        <v>0.006304293102910602</v>
      </c>
      <c r="D320" s="84" t="s">
        <v>1460</v>
      </c>
      <c r="E320" s="84" t="b">
        <v>0</v>
      </c>
      <c r="F320" s="84" t="b">
        <v>1</v>
      </c>
      <c r="G320" s="84" t="b">
        <v>0</v>
      </c>
    </row>
    <row r="321" spans="1:7" ht="15">
      <c r="A321" s="84" t="s">
        <v>2039</v>
      </c>
      <c r="B321" s="84">
        <v>2</v>
      </c>
      <c r="C321" s="118">
        <v>0.006304293102910602</v>
      </c>
      <c r="D321" s="84" t="s">
        <v>1460</v>
      </c>
      <c r="E321" s="84" t="b">
        <v>0</v>
      </c>
      <c r="F321" s="84" t="b">
        <v>0</v>
      </c>
      <c r="G321" s="84" t="b">
        <v>0</v>
      </c>
    </row>
    <row r="322" spans="1:7" ht="15">
      <c r="A322" s="84" t="s">
        <v>2040</v>
      </c>
      <c r="B322" s="84">
        <v>2</v>
      </c>
      <c r="C322" s="118">
        <v>0.006304293102910602</v>
      </c>
      <c r="D322" s="84" t="s">
        <v>1460</v>
      </c>
      <c r="E322" s="84" t="b">
        <v>0</v>
      </c>
      <c r="F322" s="84" t="b">
        <v>0</v>
      </c>
      <c r="G322" s="84" t="b">
        <v>0</v>
      </c>
    </row>
    <row r="323" spans="1:7" ht="15">
      <c r="A323" s="84" t="s">
        <v>2041</v>
      </c>
      <c r="B323" s="84">
        <v>2</v>
      </c>
      <c r="C323" s="118">
        <v>0.006304293102910602</v>
      </c>
      <c r="D323" s="84" t="s">
        <v>1460</v>
      </c>
      <c r="E323" s="84" t="b">
        <v>0</v>
      </c>
      <c r="F323" s="84" t="b">
        <v>0</v>
      </c>
      <c r="G323" s="84" t="b">
        <v>0</v>
      </c>
    </row>
    <row r="324" spans="1:7" ht="15">
      <c r="A324" s="84" t="s">
        <v>2042</v>
      </c>
      <c r="B324" s="84">
        <v>2</v>
      </c>
      <c r="C324" s="118">
        <v>0.006304293102910602</v>
      </c>
      <c r="D324" s="84" t="s">
        <v>1460</v>
      </c>
      <c r="E324" s="84" t="b">
        <v>0</v>
      </c>
      <c r="F324" s="84" t="b">
        <v>0</v>
      </c>
      <c r="G324" s="84" t="b">
        <v>0</v>
      </c>
    </row>
    <row r="325" spans="1:7" ht="15">
      <c r="A325" s="84" t="s">
        <v>1933</v>
      </c>
      <c r="B325" s="84">
        <v>2</v>
      </c>
      <c r="C325" s="118">
        <v>0.006304293102910602</v>
      </c>
      <c r="D325" s="84" t="s">
        <v>1460</v>
      </c>
      <c r="E325" s="84" t="b">
        <v>0</v>
      </c>
      <c r="F325" s="84" t="b">
        <v>0</v>
      </c>
      <c r="G325" s="84" t="b">
        <v>0</v>
      </c>
    </row>
    <row r="326" spans="1:7" ht="15">
      <c r="A326" s="84" t="s">
        <v>2043</v>
      </c>
      <c r="B326" s="84">
        <v>2</v>
      </c>
      <c r="C326" s="118">
        <v>0.006304293102910602</v>
      </c>
      <c r="D326" s="84" t="s">
        <v>1460</v>
      </c>
      <c r="E326" s="84" t="b">
        <v>0</v>
      </c>
      <c r="F326" s="84" t="b">
        <v>0</v>
      </c>
      <c r="G326" s="84" t="b">
        <v>0</v>
      </c>
    </row>
    <row r="327" spans="1:7" ht="15">
      <c r="A327" s="84" t="s">
        <v>2044</v>
      </c>
      <c r="B327" s="84">
        <v>2</v>
      </c>
      <c r="C327" s="118">
        <v>0.006304293102910602</v>
      </c>
      <c r="D327" s="84" t="s">
        <v>1460</v>
      </c>
      <c r="E327" s="84" t="b">
        <v>0</v>
      </c>
      <c r="F327" s="84" t="b">
        <v>0</v>
      </c>
      <c r="G327" s="84" t="b">
        <v>0</v>
      </c>
    </row>
    <row r="328" spans="1:7" ht="15">
      <c r="A328" s="84" t="s">
        <v>2045</v>
      </c>
      <c r="B328" s="84">
        <v>2</v>
      </c>
      <c r="C328" s="118">
        <v>0.006304293102910602</v>
      </c>
      <c r="D328" s="84" t="s">
        <v>1460</v>
      </c>
      <c r="E328" s="84" t="b">
        <v>0</v>
      </c>
      <c r="F328" s="84" t="b">
        <v>0</v>
      </c>
      <c r="G328" s="84" t="b">
        <v>0</v>
      </c>
    </row>
    <row r="329" spans="1:7" ht="15">
      <c r="A329" s="84" t="s">
        <v>2046</v>
      </c>
      <c r="B329" s="84">
        <v>2</v>
      </c>
      <c r="C329" s="118">
        <v>0.006304293102910602</v>
      </c>
      <c r="D329" s="84" t="s">
        <v>1460</v>
      </c>
      <c r="E329" s="84" t="b">
        <v>0</v>
      </c>
      <c r="F329" s="84" t="b">
        <v>0</v>
      </c>
      <c r="G329" s="84" t="b">
        <v>0</v>
      </c>
    </row>
    <row r="330" spans="1:7" ht="15">
      <c r="A330" s="84" t="s">
        <v>1606</v>
      </c>
      <c r="B330" s="84">
        <v>2</v>
      </c>
      <c r="C330" s="118">
        <v>0.009456439654365902</v>
      </c>
      <c r="D330" s="84" t="s">
        <v>1460</v>
      </c>
      <c r="E330" s="84" t="b">
        <v>0</v>
      </c>
      <c r="F330" s="84" t="b">
        <v>0</v>
      </c>
      <c r="G330" s="84" t="b">
        <v>0</v>
      </c>
    </row>
    <row r="331" spans="1:7" ht="15">
      <c r="A331" s="84" t="s">
        <v>2024</v>
      </c>
      <c r="B331" s="84">
        <v>2</v>
      </c>
      <c r="C331" s="118">
        <v>0.009456439654365902</v>
      </c>
      <c r="D331" s="84" t="s">
        <v>1460</v>
      </c>
      <c r="E331" s="84" t="b">
        <v>0</v>
      </c>
      <c r="F331" s="84" t="b">
        <v>0</v>
      </c>
      <c r="G331" s="84" t="b">
        <v>0</v>
      </c>
    </row>
    <row r="332" spans="1:7" ht="15">
      <c r="A332" s="84" t="s">
        <v>1586</v>
      </c>
      <c r="B332" s="84">
        <v>9</v>
      </c>
      <c r="C332" s="118">
        <v>0</v>
      </c>
      <c r="D332" s="84" t="s">
        <v>1461</v>
      </c>
      <c r="E332" s="84" t="b">
        <v>0</v>
      </c>
      <c r="F332" s="84" t="b">
        <v>0</v>
      </c>
      <c r="G332" s="84" t="b">
        <v>0</v>
      </c>
    </row>
    <row r="333" spans="1:7" ht="15">
      <c r="A333" s="84" t="s">
        <v>1606</v>
      </c>
      <c r="B333" s="84">
        <v>9</v>
      </c>
      <c r="C333" s="118">
        <v>0</v>
      </c>
      <c r="D333" s="84" t="s">
        <v>1461</v>
      </c>
      <c r="E333" s="84" t="b">
        <v>0</v>
      </c>
      <c r="F333" s="84" t="b">
        <v>0</v>
      </c>
      <c r="G333" s="84" t="b">
        <v>0</v>
      </c>
    </row>
    <row r="334" spans="1:7" ht="15">
      <c r="A334" s="84" t="s">
        <v>1607</v>
      </c>
      <c r="B334" s="84">
        <v>9</v>
      </c>
      <c r="C334" s="118">
        <v>0</v>
      </c>
      <c r="D334" s="84" t="s">
        <v>1461</v>
      </c>
      <c r="E334" s="84" t="b">
        <v>0</v>
      </c>
      <c r="F334" s="84" t="b">
        <v>1</v>
      </c>
      <c r="G334" s="84" t="b">
        <v>0</v>
      </c>
    </row>
    <row r="335" spans="1:7" ht="15">
      <c r="A335" s="84" t="s">
        <v>1608</v>
      </c>
      <c r="B335" s="84">
        <v>9</v>
      </c>
      <c r="C335" s="118">
        <v>0</v>
      </c>
      <c r="D335" s="84" t="s">
        <v>1461</v>
      </c>
      <c r="E335" s="84" t="b">
        <v>0</v>
      </c>
      <c r="F335" s="84" t="b">
        <v>0</v>
      </c>
      <c r="G335" s="84" t="b">
        <v>0</v>
      </c>
    </row>
    <row r="336" spans="1:7" ht="15">
      <c r="A336" s="84" t="s">
        <v>1609</v>
      </c>
      <c r="B336" s="84">
        <v>9</v>
      </c>
      <c r="C336" s="118">
        <v>0</v>
      </c>
      <c r="D336" s="84" t="s">
        <v>1461</v>
      </c>
      <c r="E336" s="84" t="b">
        <v>0</v>
      </c>
      <c r="F336" s="84" t="b">
        <v>0</v>
      </c>
      <c r="G336" s="84" t="b">
        <v>0</v>
      </c>
    </row>
    <row r="337" spans="1:7" ht="15">
      <c r="A337" s="84" t="s">
        <v>1610</v>
      </c>
      <c r="B337" s="84">
        <v>9</v>
      </c>
      <c r="C337" s="118">
        <v>0</v>
      </c>
      <c r="D337" s="84" t="s">
        <v>1461</v>
      </c>
      <c r="E337" s="84" t="b">
        <v>0</v>
      </c>
      <c r="F337" s="84" t="b">
        <v>1</v>
      </c>
      <c r="G337" s="84" t="b">
        <v>0</v>
      </c>
    </row>
    <row r="338" spans="1:7" ht="15">
      <c r="A338" s="84" t="s">
        <v>1585</v>
      </c>
      <c r="B338" s="84">
        <v>9</v>
      </c>
      <c r="C338" s="118">
        <v>0</v>
      </c>
      <c r="D338" s="84" t="s">
        <v>1461</v>
      </c>
      <c r="E338" s="84" t="b">
        <v>0</v>
      </c>
      <c r="F338" s="84" t="b">
        <v>0</v>
      </c>
      <c r="G338" s="84" t="b">
        <v>0</v>
      </c>
    </row>
    <row r="339" spans="1:7" ht="15">
      <c r="A339" s="84" t="s">
        <v>245</v>
      </c>
      <c r="B339" s="84">
        <v>7</v>
      </c>
      <c r="C339" s="118">
        <v>0.01005278007862469</v>
      </c>
      <c r="D339" s="84" t="s">
        <v>1461</v>
      </c>
      <c r="E339" s="84" t="b">
        <v>0</v>
      </c>
      <c r="F339" s="84" t="b">
        <v>0</v>
      </c>
      <c r="G339" s="84" t="b">
        <v>0</v>
      </c>
    </row>
    <row r="340" spans="1:7" ht="15">
      <c r="A340" s="84" t="s">
        <v>1587</v>
      </c>
      <c r="B340" s="84">
        <v>6</v>
      </c>
      <c r="C340" s="118">
        <v>0.013901941504395887</v>
      </c>
      <c r="D340" s="84" t="s">
        <v>1461</v>
      </c>
      <c r="E340" s="84" t="b">
        <v>0</v>
      </c>
      <c r="F340" s="84" t="b">
        <v>0</v>
      </c>
      <c r="G340" s="84" t="b">
        <v>0</v>
      </c>
    </row>
    <row r="341" spans="1:7" ht="15">
      <c r="A341" s="84" t="s">
        <v>1583</v>
      </c>
      <c r="B341" s="84">
        <v>1732</v>
      </c>
      <c r="C341" s="118">
        <v>0.20004725204598178</v>
      </c>
      <c r="D341" s="84" t="s">
        <v>1462</v>
      </c>
      <c r="E341" s="84" t="b">
        <v>0</v>
      </c>
      <c r="F341" s="84" t="b">
        <v>0</v>
      </c>
      <c r="G341" s="84" t="b">
        <v>0</v>
      </c>
    </row>
    <row r="342" spans="1:7" ht="15">
      <c r="A342" s="84" t="s">
        <v>1584</v>
      </c>
      <c r="B342" s="84">
        <v>324</v>
      </c>
      <c r="C342" s="118">
        <v>0.03742223421645387</v>
      </c>
      <c r="D342" s="84" t="s">
        <v>1462</v>
      </c>
      <c r="E342" s="84" t="b">
        <v>0</v>
      </c>
      <c r="F342" s="84" t="b">
        <v>0</v>
      </c>
      <c r="G342" s="84" t="b">
        <v>0</v>
      </c>
    </row>
    <row r="343" spans="1:7" ht="15">
      <c r="A343" s="84" t="s">
        <v>1603</v>
      </c>
      <c r="B343" s="84">
        <v>106</v>
      </c>
      <c r="C343" s="118">
        <v>0</v>
      </c>
      <c r="D343" s="84" t="s">
        <v>1462</v>
      </c>
      <c r="E343" s="84" t="b">
        <v>0</v>
      </c>
      <c r="F343" s="84" t="b">
        <v>0</v>
      </c>
      <c r="G343" s="84" t="b">
        <v>0</v>
      </c>
    </row>
    <row r="344" spans="1:7" ht="15">
      <c r="A344" s="84" t="s">
        <v>1612</v>
      </c>
      <c r="B344" s="84">
        <v>106</v>
      </c>
      <c r="C344" s="118">
        <v>0</v>
      </c>
      <c r="D344" s="84" t="s">
        <v>1462</v>
      </c>
      <c r="E344" s="84" t="b">
        <v>0</v>
      </c>
      <c r="F344" s="84" t="b">
        <v>0</v>
      </c>
      <c r="G344" s="84" t="b">
        <v>0</v>
      </c>
    </row>
    <row r="345" spans="1:7" ht="15">
      <c r="A345" s="84" t="s">
        <v>1613</v>
      </c>
      <c r="B345" s="84">
        <v>106</v>
      </c>
      <c r="C345" s="118">
        <v>0</v>
      </c>
      <c r="D345" s="84" t="s">
        <v>1462</v>
      </c>
      <c r="E345" s="84" t="b">
        <v>0</v>
      </c>
      <c r="F345" s="84" t="b">
        <v>0</v>
      </c>
      <c r="G345" s="84" t="b">
        <v>0</v>
      </c>
    </row>
    <row r="346" spans="1:7" ht="15">
      <c r="A346" s="84" t="s">
        <v>1585</v>
      </c>
      <c r="B346" s="84">
        <v>106</v>
      </c>
      <c r="C346" s="118">
        <v>0</v>
      </c>
      <c r="D346" s="84" t="s">
        <v>1462</v>
      </c>
      <c r="E346" s="84" t="b">
        <v>0</v>
      </c>
      <c r="F346" s="84" t="b">
        <v>0</v>
      </c>
      <c r="G346" s="84" t="b">
        <v>0</v>
      </c>
    </row>
    <row r="347" spans="1:7" ht="15">
      <c r="A347" s="84" t="s">
        <v>1587</v>
      </c>
      <c r="B347" s="84">
        <v>101</v>
      </c>
      <c r="C347" s="118">
        <v>0.0005746829232179773</v>
      </c>
      <c r="D347" s="84" t="s">
        <v>1462</v>
      </c>
      <c r="E347" s="84" t="b">
        <v>0</v>
      </c>
      <c r="F347" s="84" t="b">
        <v>0</v>
      </c>
      <c r="G347" s="84" t="b">
        <v>0</v>
      </c>
    </row>
    <row r="348" spans="1:7" ht="15">
      <c r="A348" s="84" t="s">
        <v>1586</v>
      </c>
      <c r="B348" s="84">
        <v>101</v>
      </c>
      <c r="C348" s="118">
        <v>0.0005746829232179773</v>
      </c>
      <c r="D348" s="84" t="s">
        <v>1462</v>
      </c>
      <c r="E348" s="84" t="b">
        <v>0</v>
      </c>
      <c r="F348" s="84" t="b">
        <v>0</v>
      </c>
      <c r="G348" s="84" t="b">
        <v>0</v>
      </c>
    </row>
    <row r="349" spans="1:7" ht="15">
      <c r="A349" s="84" t="s">
        <v>1601</v>
      </c>
      <c r="B349" s="84">
        <v>78</v>
      </c>
      <c r="C349" s="118">
        <v>0.009009056385442598</v>
      </c>
      <c r="D349" s="84" t="s">
        <v>1462</v>
      </c>
      <c r="E349" s="84" t="b">
        <v>0</v>
      </c>
      <c r="F349" s="84" t="b">
        <v>0</v>
      </c>
      <c r="G349" s="84" t="b">
        <v>0</v>
      </c>
    </row>
    <row r="350" spans="1:7" ht="15">
      <c r="A350" s="84" t="s">
        <v>1614</v>
      </c>
      <c r="B350" s="84">
        <v>67</v>
      </c>
      <c r="C350" s="118">
        <v>0.003627883822873429</v>
      </c>
      <c r="D350" s="84" t="s">
        <v>1462</v>
      </c>
      <c r="E350" s="84" t="b">
        <v>0</v>
      </c>
      <c r="F350" s="84" t="b">
        <v>0</v>
      </c>
      <c r="G350" s="84" t="b">
        <v>0</v>
      </c>
    </row>
    <row r="351" spans="1:7" ht="15">
      <c r="A351" s="84" t="s">
        <v>1881</v>
      </c>
      <c r="B351" s="84">
        <v>67</v>
      </c>
      <c r="C351" s="118">
        <v>0.003627883822873429</v>
      </c>
      <c r="D351" s="84" t="s">
        <v>1462</v>
      </c>
      <c r="E351" s="84" t="b">
        <v>0</v>
      </c>
      <c r="F351" s="84" t="b">
        <v>0</v>
      </c>
      <c r="G351" s="84" t="b">
        <v>0</v>
      </c>
    </row>
    <row r="352" spans="1:7" ht="15">
      <c r="A352" s="84" t="s">
        <v>1883</v>
      </c>
      <c r="B352" s="84">
        <v>39</v>
      </c>
      <c r="C352" s="118">
        <v>0.004868578177713045</v>
      </c>
      <c r="D352" s="84" t="s">
        <v>1462</v>
      </c>
      <c r="E352" s="84" t="b">
        <v>0</v>
      </c>
      <c r="F352" s="84" t="b">
        <v>0</v>
      </c>
      <c r="G352" s="84" t="b">
        <v>0</v>
      </c>
    </row>
    <row r="353" spans="1:7" ht="15">
      <c r="A353" s="84" t="s">
        <v>1600</v>
      </c>
      <c r="B353" s="84">
        <v>39</v>
      </c>
      <c r="C353" s="118">
        <v>0.004504528192721299</v>
      </c>
      <c r="D353" s="84" t="s">
        <v>1462</v>
      </c>
      <c r="E353" s="84" t="b">
        <v>0</v>
      </c>
      <c r="F353" s="84" t="b">
        <v>0</v>
      </c>
      <c r="G353" s="84" t="b">
        <v>0</v>
      </c>
    </row>
    <row r="354" spans="1:7" ht="15">
      <c r="A354" s="84" t="s">
        <v>1882</v>
      </c>
      <c r="B354" s="84">
        <v>39</v>
      </c>
      <c r="C354" s="118">
        <v>0.004504528192721299</v>
      </c>
      <c r="D354" s="84" t="s">
        <v>1462</v>
      </c>
      <c r="E354" s="84" t="b">
        <v>0</v>
      </c>
      <c r="F354" s="84" t="b">
        <v>0</v>
      </c>
      <c r="G354" s="84" t="b">
        <v>0</v>
      </c>
    </row>
    <row r="355" spans="1:7" ht="15">
      <c r="A355" s="84" t="s">
        <v>1884</v>
      </c>
      <c r="B355" s="84">
        <v>38</v>
      </c>
      <c r="C355" s="118">
        <v>0.0067291986025749505</v>
      </c>
      <c r="D355" s="84" t="s">
        <v>1462</v>
      </c>
      <c r="E355" s="84" t="b">
        <v>0</v>
      </c>
      <c r="F355" s="84" t="b">
        <v>0</v>
      </c>
      <c r="G355" s="84" t="b">
        <v>0</v>
      </c>
    </row>
    <row r="356" spans="1:7" ht="15">
      <c r="A356" s="84" t="s">
        <v>260</v>
      </c>
      <c r="B356" s="84">
        <v>36</v>
      </c>
      <c r="C356" s="118">
        <v>0.004494072164042811</v>
      </c>
      <c r="D356" s="84" t="s">
        <v>1462</v>
      </c>
      <c r="E356" s="84" t="b">
        <v>0</v>
      </c>
      <c r="F356" s="84" t="b">
        <v>0</v>
      </c>
      <c r="G356" s="84" t="b">
        <v>0</v>
      </c>
    </row>
    <row r="357" spans="1:7" ht="15">
      <c r="A357" s="84" t="s">
        <v>259</v>
      </c>
      <c r="B357" s="84">
        <v>36</v>
      </c>
      <c r="C357" s="118">
        <v>0.004494072164042811</v>
      </c>
      <c r="D357" s="84" t="s">
        <v>1462</v>
      </c>
      <c r="E357" s="84" t="b">
        <v>0</v>
      </c>
      <c r="F357" s="84" t="b">
        <v>0</v>
      </c>
      <c r="G357" s="84" t="b">
        <v>0</v>
      </c>
    </row>
    <row r="358" spans="1:7" ht="15">
      <c r="A358" s="84" t="s">
        <v>1885</v>
      </c>
      <c r="B358" s="84">
        <v>18</v>
      </c>
      <c r="C358" s="118">
        <v>0.003949314633580086</v>
      </c>
      <c r="D358" s="84" t="s">
        <v>1462</v>
      </c>
      <c r="E358" s="84" t="b">
        <v>0</v>
      </c>
      <c r="F358" s="84" t="b">
        <v>0</v>
      </c>
      <c r="G358" s="84" t="b">
        <v>0</v>
      </c>
    </row>
    <row r="359" spans="1:7" ht="15">
      <c r="A359" s="84" t="s">
        <v>1886</v>
      </c>
      <c r="B359" s="84">
        <v>13</v>
      </c>
      <c r="C359" s="118">
        <v>0.0034203426371783754</v>
      </c>
      <c r="D359" s="84" t="s">
        <v>1462</v>
      </c>
      <c r="E359" s="84" t="b">
        <v>0</v>
      </c>
      <c r="F359" s="84" t="b">
        <v>0</v>
      </c>
      <c r="G359" s="84" t="b">
        <v>0</v>
      </c>
    </row>
    <row r="360" spans="1:7" ht="15">
      <c r="A360" s="84" t="s">
        <v>1890</v>
      </c>
      <c r="B360" s="84">
        <v>9</v>
      </c>
      <c r="C360" s="118">
        <v>0.0031954816467790748</v>
      </c>
      <c r="D360" s="84" t="s">
        <v>1462</v>
      </c>
      <c r="E360" s="84" t="b">
        <v>0</v>
      </c>
      <c r="F360" s="84" t="b">
        <v>0</v>
      </c>
      <c r="G360" s="84" t="b">
        <v>0</v>
      </c>
    </row>
    <row r="361" spans="1:7" ht="15">
      <c r="A361" s="84" t="s">
        <v>1889</v>
      </c>
      <c r="B361" s="84">
        <v>7</v>
      </c>
      <c r="C361" s="118">
        <v>0.002210697855367822</v>
      </c>
      <c r="D361" s="84" t="s">
        <v>1462</v>
      </c>
      <c r="E361" s="84" t="b">
        <v>0</v>
      </c>
      <c r="F361" s="84" t="b">
        <v>0</v>
      </c>
      <c r="G361" s="84" t="b">
        <v>0</v>
      </c>
    </row>
    <row r="362" spans="1:7" ht="15">
      <c r="A362" s="84" t="s">
        <v>1900</v>
      </c>
      <c r="B362" s="84">
        <v>6</v>
      </c>
      <c r="C362" s="118">
        <v>0.002002746587571903</v>
      </c>
      <c r="D362" s="84" t="s">
        <v>1462</v>
      </c>
      <c r="E362" s="84" t="b">
        <v>0</v>
      </c>
      <c r="F362" s="84" t="b">
        <v>0</v>
      </c>
      <c r="G362" s="84" t="b">
        <v>0</v>
      </c>
    </row>
    <row r="363" spans="1:7" ht="15">
      <c r="A363" s="84" t="s">
        <v>1901</v>
      </c>
      <c r="B363" s="84">
        <v>6</v>
      </c>
      <c r="C363" s="118">
        <v>0.002002746587571903</v>
      </c>
      <c r="D363" s="84" t="s">
        <v>1462</v>
      </c>
      <c r="E363" s="84" t="b">
        <v>0</v>
      </c>
      <c r="F363" s="84" t="b">
        <v>0</v>
      </c>
      <c r="G363" s="84" t="b">
        <v>0</v>
      </c>
    </row>
    <row r="364" spans="1:7" ht="15">
      <c r="A364" s="84" t="s">
        <v>1902</v>
      </c>
      <c r="B364" s="84">
        <v>6</v>
      </c>
      <c r="C364" s="118">
        <v>0.002002746587571903</v>
      </c>
      <c r="D364" s="84" t="s">
        <v>1462</v>
      </c>
      <c r="E364" s="84" t="b">
        <v>0</v>
      </c>
      <c r="F364" s="84" t="b">
        <v>0</v>
      </c>
      <c r="G364" s="84" t="b">
        <v>0</v>
      </c>
    </row>
    <row r="365" spans="1:7" ht="15">
      <c r="A365" s="84" t="s">
        <v>1903</v>
      </c>
      <c r="B365" s="84">
        <v>6</v>
      </c>
      <c r="C365" s="118">
        <v>0.002002746587571903</v>
      </c>
      <c r="D365" s="84" t="s">
        <v>1462</v>
      </c>
      <c r="E365" s="84" t="b">
        <v>0</v>
      </c>
      <c r="F365" s="84" t="b">
        <v>0</v>
      </c>
      <c r="G365" s="84" t="b">
        <v>0</v>
      </c>
    </row>
    <row r="366" spans="1:7" ht="15">
      <c r="A366" s="84" t="s">
        <v>1906</v>
      </c>
      <c r="B366" s="84">
        <v>5</v>
      </c>
      <c r="C366" s="118">
        <v>0.0017752675815439303</v>
      </c>
      <c r="D366" s="84" t="s">
        <v>1462</v>
      </c>
      <c r="E366" s="84" t="b">
        <v>0</v>
      </c>
      <c r="F366" s="84" t="b">
        <v>0</v>
      </c>
      <c r="G366" s="84" t="b">
        <v>0</v>
      </c>
    </row>
    <row r="367" spans="1:7" ht="15">
      <c r="A367" s="84" t="s">
        <v>1915</v>
      </c>
      <c r="B367" s="84">
        <v>5</v>
      </c>
      <c r="C367" s="118">
        <v>0.0023095586780423694</v>
      </c>
      <c r="D367" s="84" t="s">
        <v>1462</v>
      </c>
      <c r="E367" s="84" t="b">
        <v>0</v>
      </c>
      <c r="F367" s="84" t="b">
        <v>0</v>
      </c>
      <c r="G367" s="84" t="b">
        <v>0</v>
      </c>
    </row>
    <row r="368" spans="1:7" ht="15">
      <c r="A368" s="84" t="s">
        <v>1907</v>
      </c>
      <c r="B368" s="84">
        <v>5</v>
      </c>
      <c r="C368" s="118">
        <v>0.0017752675815439303</v>
      </c>
      <c r="D368" s="84" t="s">
        <v>1462</v>
      </c>
      <c r="E368" s="84" t="b">
        <v>0</v>
      </c>
      <c r="F368" s="84" t="b">
        <v>0</v>
      </c>
      <c r="G368" s="84" t="b">
        <v>0</v>
      </c>
    </row>
    <row r="369" spans="1:7" ht="15">
      <c r="A369" s="84" t="s">
        <v>1908</v>
      </c>
      <c r="B369" s="84">
        <v>5</v>
      </c>
      <c r="C369" s="118">
        <v>0.0017752675815439303</v>
      </c>
      <c r="D369" s="84" t="s">
        <v>1462</v>
      </c>
      <c r="E369" s="84" t="b">
        <v>0</v>
      </c>
      <c r="F369" s="84" t="b">
        <v>0</v>
      </c>
      <c r="G369" s="84" t="b">
        <v>0</v>
      </c>
    </row>
    <row r="370" spans="1:7" ht="15">
      <c r="A370" s="84" t="s">
        <v>1909</v>
      </c>
      <c r="B370" s="84">
        <v>5</v>
      </c>
      <c r="C370" s="118">
        <v>0.0017752675815439303</v>
      </c>
      <c r="D370" s="84" t="s">
        <v>1462</v>
      </c>
      <c r="E370" s="84" t="b">
        <v>0</v>
      </c>
      <c r="F370" s="84" t="b">
        <v>0</v>
      </c>
      <c r="G370" s="84" t="b">
        <v>0</v>
      </c>
    </row>
    <row r="371" spans="1:7" ht="15">
      <c r="A371" s="84" t="s">
        <v>1914</v>
      </c>
      <c r="B371" s="84">
        <v>5</v>
      </c>
      <c r="C371" s="118">
        <v>0.0017752675815439303</v>
      </c>
      <c r="D371" s="84" t="s">
        <v>1462</v>
      </c>
      <c r="E371" s="84" t="b">
        <v>0</v>
      </c>
      <c r="F371" s="84" t="b">
        <v>0</v>
      </c>
      <c r="G371" s="84" t="b">
        <v>0</v>
      </c>
    </row>
    <row r="372" spans="1:7" ht="15">
      <c r="A372" s="84" t="s">
        <v>1913</v>
      </c>
      <c r="B372" s="84">
        <v>5</v>
      </c>
      <c r="C372" s="118">
        <v>0.0017752675815439303</v>
      </c>
      <c r="D372" s="84" t="s">
        <v>1462</v>
      </c>
      <c r="E372" s="84" t="b">
        <v>0</v>
      </c>
      <c r="F372" s="84" t="b">
        <v>0</v>
      </c>
      <c r="G372" s="84" t="b">
        <v>0</v>
      </c>
    </row>
    <row r="373" spans="1:7" ht="15">
      <c r="A373" s="84" t="s">
        <v>1910</v>
      </c>
      <c r="B373" s="84">
        <v>5</v>
      </c>
      <c r="C373" s="118">
        <v>0.0017752675815439303</v>
      </c>
      <c r="D373" s="84" t="s">
        <v>1462</v>
      </c>
      <c r="E373" s="84" t="b">
        <v>0</v>
      </c>
      <c r="F373" s="84" t="b">
        <v>0</v>
      </c>
      <c r="G373" s="84" t="b">
        <v>0</v>
      </c>
    </row>
    <row r="374" spans="1:7" ht="15">
      <c r="A374" s="84" t="s">
        <v>1912</v>
      </c>
      <c r="B374" s="84">
        <v>5</v>
      </c>
      <c r="C374" s="118">
        <v>0.0017752675815439303</v>
      </c>
      <c r="D374" s="84" t="s">
        <v>1462</v>
      </c>
      <c r="E374" s="84" t="b">
        <v>0</v>
      </c>
      <c r="F374" s="84" t="b">
        <v>0</v>
      </c>
      <c r="G374" s="84" t="b">
        <v>0</v>
      </c>
    </row>
    <row r="375" spans="1:7" ht="15">
      <c r="A375" s="84" t="s">
        <v>1928</v>
      </c>
      <c r="B375" s="84">
        <v>4</v>
      </c>
      <c r="C375" s="118">
        <v>0.0015243064529989</v>
      </c>
      <c r="D375" s="84" t="s">
        <v>1462</v>
      </c>
      <c r="E375" s="84" t="b">
        <v>0</v>
      </c>
      <c r="F375" s="84" t="b">
        <v>0</v>
      </c>
      <c r="G375" s="84" t="b">
        <v>0</v>
      </c>
    </row>
    <row r="376" spans="1:7" ht="15">
      <c r="A376" s="84" t="s">
        <v>1931</v>
      </c>
      <c r="B376" s="84">
        <v>4</v>
      </c>
      <c r="C376" s="118">
        <v>0.0015243064529989</v>
      </c>
      <c r="D376" s="84" t="s">
        <v>1462</v>
      </c>
      <c r="E376" s="84" t="b">
        <v>0</v>
      </c>
      <c r="F376" s="84" t="b">
        <v>0</v>
      </c>
      <c r="G376" s="84" t="b">
        <v>0</v>
      </c>
    </row>
    <row r="377" spans="1:7" ht="15">
      <c r="A377" s="84" t="s">
        <v>1927</v>
      </c>
      <c r="B377" s="84">
        <v>4</v>
      </c>
      <c r="C377" s="118">
        <v>0.0015243064529989</v>
      </c>
      <c r="D377" s="84" t="s">
        <v>1462</v>
      </c>
      <c r="E377" s="84" t="b">
        <v>0</v>
      </c>
      <c r="F377" s="84" t="b">
        <v>0</v>
      </c>
      <c r="G377" s="84" t="b">
        <v>0</v>
      </c>
    </row>
    <row r="378" spans="1:7" ht="15">
      <c r="A378" s="84" t="s">
        <v>1929</v>
      </c>
      <c r="B378" s="84">
        <v>4</v>
      </c>
      <c r="C378" s="118">
        <v>0.0015243064529989</v>
      </c>
      <c r="D378" s="84" t="s">
        <v>1462</v>
      </c>
      <c r="E378" s="84" t="b">
        <v>0</v>
      </c>
      <c r="F378" s="84" t="b">
        <v>0</v>
      </c>
      <c r="G378" s="84" t="b">
        <v>0</v>
      </c>
    </row>
    <row r="379" spans="1:7" ht="15">
      <c r="A379" s="84" t="s">
        <v>1932</v>
      </c>
      <c r="B379" s="84">
        <v>4</v>
      </c>
      <c r="C379" s="118">
        <v>0.0015243064529989</v>
      </c>
      <c r="D379" s="84" t="s">
        <v>1462</v>
      </c>
      <c r="E379" s="84" t="b">
        <v>0</v>
      </c>
      <c r="F379" s="84" t="b">
        <v>0</v>
      </c>
      <c r="G379" s="84" t="b">
        <v>0</v>
      </c>
    </row>
    <row r="380" spans="1:7" ht="15">
      <c r="A380" s="84" t="s">
        <v>1930</v>
      </c>
      <c r="B380" s="84">
        <v>4</v>
      </c>
      <c r="C380" s="118">
        <v>0.0015243064529989</v>
      </c>
      <c r="D380" s="84" t="s">
        <v>1462</v>
      </c>
      <c r="E380" s="84" t="b">
        <v>0</v>
      </c>
      <c r="F380" s="84" t="b">
        <v>0</v>
      </c>
      <c r="G380" s="84" t="b">
        <v>0</v>
      </c>
    </row>
    <row r="381" spans="1:7" ht="15">
      <c r="A381" s="84" t="s">
        <v>1911</v>
      </c>
      <c r="B381" s="84">
        <v>4</v>
      </c>
      <c r="C381" s="118">
        <v>0.0015243064529989</v>
      </c>
      <c r="D381" s="84" t="s">
        <v>1462</v>
      </c>
      <c r="E381" s="84" t="b">
        <v>0</v>
      </c>
      <c r="F381" s="84" t="b">
        <v>0</v>
      </c>
      <c r="G381" s="84" t="b">
        <v>0</v>
      </c>
    </row>
    <row r="382" spans="1:7" ht="15">
      <c r="A382" s="84" t="s">
        <v>1935</v>
      </c>
      <c r="B382" s="84">
        <v>3</v>
      </c>
      <c r="C382" s="118">
        <v>0.0012438786608621984</v>
      </c>
      <c r="D382" s="84" t="s">
        <v>1462</v>
      </c>
      <c r="E382" s="84" t="b">
        <v>0</v>
      </c>
      <c r="F382" s="84" t="b">
        <v>0</v>
      </c>
      <c r="G382" s="84" t="b">
        <v>0</v>
      </c>
    </row>
    <row r="383" spans="1:7" ht="15">
      <c r="A383" s="84" t="s">
        <v>1943</v>
      </c>
      <c r="B383" s="84">
        <v>3</v>
      </c>
      <c r="C383" s="118">
        <v>0.0012438786608621984</v>
      </c>
      <c r="D383" s="84" t="s">
        <v>1462</v>
      </c>
      <c r="E383" s="84" t="b">
        <v>0</v>
      </c>
      <c r="F383" s="84" t="b">
        <v>0</v>
      </c>
      <c r="G383" s="84" t="b">
        <v>0</v>
      </c>
    </row>
    <row r="384" spans="1:7" ht="15">
      <c r="A384" s="84" t="s">
        <v>1936</v>
      </c>
      <c r="B384" s="84">
        <v>3</v>
      </c>
      <c r="C384" s="118">
        <v>0.0012438786608621984</v>
      </c>
      <c r="D384" s="84" t="s">
        <v>1462</v>
      </c>
      <c r="E384" s="84" t="b">
        <v>0</v>
      </c>
      <c r="F384" s="84" t="b">
        <v>0</v>
      </c>
      <c r="G384" s="84" t="b">
        <v>0</v>
      </c>
    </row>
    <row r="385" spans="1:7" ht="15">
      <c r="A385" s="84" t="s">
        <v>1945</v>
      </c>
      <c r="B385" s="84">
        <v>3</v>
      </c>
      <c r="C385" s="118">
        <v>0.0012438786608621984</v>
      </c>
      <c r="D385" s="84" t="s">
        <v>1462</v>
      </c>
      <c r="E385" s="84" t="b">
        <v>0</v>
      </c>
      <c r="F385" s="84" t="b">
        <v>0</v>
      </c>
      <c r="G385" s="84" t="b">
        <v>0</v>
      </c>
    </row>
    <row r="386" spans="1:7" ht="15">
      <c r="A386" s="84" t="s">
        <v>1940</v>
      </c>
      <c r="B386" s="84">
        <v>3</v>
      </c>
      <c r="C386" s="118">
        <v>0.0012438786608621984</v>
      </c>
      <c r="D386" s="84" t="s">
        <v>1462</v>
      </c>
      <c r="E386" s="84" t="b">
        <v>0</v>
      </c>
      <c r="F386" s="84" t="b">
        <v>0</v>
      </c>
      <c r="G386" s="84" t="b">
        <v>0</v>
      </c>
    </row>
    <row r="387" spans="1:7" ht="15">
      <c r="A387" s="84" t="s">
        <v>1944</v>
      </c>
      <c r="B387" s="84">
        <v>3</v>
      </c>
      <c r="C387" s="118">
        <v>0.0012438786608621984</v>
      </c>
      <c r="D387" s="84" t="s">
        <v>1462</v>
      </c>
      <c r="E387" s="84" t="b">
        <v>0</v>
      </c>
      <c r="F387" s="84" t="b">
        <v>0</v>
      </c>
      <c r="G387" s="84" t="b">
        <v>0</v>
      </c>
    </row>
    <row r="388" spans="1:7" ht="15">
      <c r="A388" s="84" t="s">
        <v>1937</v>
      </c>
      <c r="B388" s="84">
        <v>3</v>
      </c>
      <c r="C388" s="118">
        <v>0.0012438786608621984</v>
      </c>
      <c r="D388" s="84" t="s">
        <v>1462</v>
      </c>
      <c r="E388" s="84" t="b">
        <v>0</v>
      </c>
      <c r="F388" s="84" t="b">
        <v>0</v>
      </c>
      <c r="G388" s="84" t="b">
        <v>0</v>
      </c>
    </row>
    <row r="389" spans="1:7" ht="15">
      <c r="A389" s="84" t="s">
        <v>1939</v>
      </c>
      <c r="B389" s="84">
        <v>3</v>
      </c>
      <c r="C389" s="118">
        <v>0.0012438786608621984</v>
      </c>
      <c r="D389" s="84" t="s">
        <v>1462</v>
      </c>
      <c r="E389" s="84" t="b">
        <v>0</v>
      </c>
      <c r="F389" s="84" t="b">
        <v>0</v>
      </c>
      <c r="G389" s="84" t="b">
        <v>0</v>
      </c>
    </row>
    <row r="390" spans="1:7" ht="15">
      <c r="A390" s="84" t="s">
        <v>1938</v>
      </c>
      <c r="B390" s="84">
        <v>3</v>
      </c>
      <c r="C390" s="118">
        <v>0.0012438786608621984</v>
      </c>
      <c r="D390" s="84" t="s">
        <v>1462</v>
      </c>
      <c r="E390" s="84" t="b">
        <v>0</v>
      </c>
      <c r="F390" s="84" t="b">
        <v>0</v>
      </c>
      <c r="G390" s="84" t="b">
        <v>0</v>
      </c>
    </row>
    <row r="391" spans="1:7" ht="15">
      <c r="A391" s="84" t="s">
        <v>1946</v>
      </c>
      <c r="B391" s="84">
        <v>3</v>
      </c>
      <c r="C391" s="118">
        <v>0.0012438786608621984</v>
      </c>
      <c r="D391" s="84" t="s">
        <v>1462</v>
      </c>
      <c r="E391" s="84" t="b">
        <v>0</v>
      </c>
      <c r="F391" s="84" t="b">
        <v>0</v>
      </c>
      <c r="G391" s="84" t="b">
        <v>0</v>
      </c>
    </row>
    <row r="392" spans="1:7" ht="15">
      <c r="A392" s="84" t="s">
        <v>1947</v>
      </c>
      <c r="B392" s="84">
        <v>3</v>
      </c>
      <c r="C392" s="118">
        <v>0.0012438786608621984</v>
      </c>
      <c r="D392" s="84" t="s">
        <v>1462</v>
      </c>
      <c r="E392" s="84" t="b">
        <v>0</v>
      </c>
      <c r="F392" s="84" t="b">
        <v>0</v>
      </c>
      <c r="G392" s="84" t="b">
        <v>0</v>
      </c>
    </row>
    <row r="393" spans="1:7" ht="15">
      <c r="A393" s="84" t="s">
        <v>1948</v>
      </c>
      <c r="B393" s="84">
        <v>3</v>
      </c>
      <c r="C393" s="118">
        <v>0.0012438786608621984</v>
      </c>
      <c r="D393" s="84" t="s">
        <v>1462</v>
      </c>
      <c r="E393" s="84" t="b">
        <v>0</v>
      </c>
      <c r="F393" s="84" t="b">
        <v>0</v>
      </c>
      <c r="G393" s="84" t="b">
        <v>0</v>
      </c>
    </row>
    <row r="394" spans="1:7" ht="15">
      <c r="A394" s="84" t="s">
        <v>1941</v>
      </c>
      <c r="B394" s="84">
        <v>3</v>
      </c>
      <c r="C394" s="118">
        <v>0.0012438786608621984</v>
      </c>
      <c r="D394" s="84" t="s">
        <v>1462</v>
      </c>
      <c r="E394" s="84" t="b">
        <v>0</v>
      </c>
      <c r="F394" s="84" t="b">
        <v>0</v>
      </c>
      <c r="G394" s="84" t="b">
        <v>0</v>
      </c>
    </row>
    <row r="395" spans="1:7" ht="15">
      <c r="A395" s="84" t="s">
        <v>1942</v>
      </c>
      <c r="B395" s="84">
        <v>3</v>
      </c>
      <c r="C395" s="118">
        <v>0.0012438786608621984</v>
      </c>
      <c r="D395" s="84" t="s">
        <v>1462</v>
      </c>
      <c r="E395" s="84" t="b">
        <v>0</v>
      </c>
      <c r="F395" s="84" t="b">
        <v>0</v>
      </c>
      <c r="G395" s="84" t="b">
        <v>0</v>
      </c>
    </row>
    <row r="396" spans="1:7" ht="15">
      <c r="A396" s="84" t="s">
        <v>1962</v>
      </c>
      <c r="B396" s="84">
        <v>2</v>
      </c>
      <c r="C396" s="118">
        <v>0.0009238234712169478</v>
      </c>
      <c r="D396" s="84" t="s">
        <v>1462</v>
      </c>
      <c r="E396" s="84" t="b">
        <v>0</v>
      </c>
      <c r="F396" s="84" t="b">
        <v>0</v>
      </c>
      <c r="G396" s="84" t="b">
        <v>0</v>
      </c>
    </row>
    <row r="397" spans="1:7" ht="15">
      <c r="A397" s="84" t="s">
        <v>1963</v>
      </c>
      <c r="B397" s="84">
        <v>2</v>
      </c>
      <c r="C397" s="118">
        <v>0.0009238234712169478</v>
      </c>
      <c r="D397" s="84" t="s">
        <v>1462</v>
      </c>
      <c r="E397" s="84" t="b">
        <v>0</v>
      </c>
      <c r="F397" s="84" t="b">
        <v>0</v>
      </c>
      <c r="G397" s="84" t="b">
        <v>0</v>
      </c>
    </row>
    <row r="398" spans="1:7" ht="15">
      <c r="A398" s="84" t="s">
        <v>1964</v>
      </c>
      <c r="B398" s="84">
        <v>2</v>
      </c>
      <c r="C398" s="118">
        <v>0.0009238234712169478</v>
      </c>
      <c r="D398" s="84" t="s">
        <v>1462</v>
      </c>
      <c r="E398" s="84" t="b">
        <v>0</v>
      </c>
      <c r="F398" s="84" t="b">
        <v>0</v>
      </c>
      <c r="G398" s="84" t="b">
        <v>0</v>
      </c>
    </row>
    <row r="399" spans="1:7" ht="15">
      <c r="A399" s="84" t="s">
        <v>1986</v>
      </c>
      <c r="B399" s="84">
        <v>2</v>
      </c>
      <c r="C399" s="118">
        <v>0.0009238234712169478</v>
      </c>
      <c r="D399" s="84" t="s">
        <v>1462</v>
      </c>
      <c r="E399" s="84" t="b">
        <v>0</v>
      </c>
      <c r="F399" s="84" t="b">
        <v>0</v>
      </c>
      <c r="G399" s="84" t="b">
        <v>0</v>
      </c>
    </row>
    <row r="400" spans="1:7" ht="15">
      <c r="A400" s="84" t="s">
        <v>1987</v>
      </c>
      <c r="B400" s="84">
        <v>2</v>
      </c>
      <c r="C400" s="118">
        <v>0.0009238234712169478</v>
      </c>
      <c r="D400" s="84" t="s">
        <v>1462</v>
      </c>
      <c r="E400" s="84" t="b">
        <v>0</v>
      </c>
      <c r="F400" s="84" t="b">
        <v>0</v>
      </c>
      <c r="G400" s="84" t="b">
        <v>0</v>
      </c>
    </row>
    <row r="401" spans="1:7" ht="15">
      <c r="A401" s="84" t="s">
        <v>2009</v>
      </c>
      <c r="B401" s="84">
        <v>2</v>
      </c>
      <c r="C401" s="118">
        <v>0.0009238234712169478</v>
      </c>
      <c r="D401" s="84" t="s">
        <v>1462</v>
      </c>
      <c r="E401" s="84" t="b">
        <v>0</v>
      </c>
      <c r="F401" s="84" t="b">
        <v>0</v>
      </c>
      <c r="G401" s="84" t="b">
        <v>0</v>
      </c>
    </row>
    <row r="402" spans="1:7" ht="15">
      <c r="A402" s="84" t="s">
        <v>1969</v>
      </c>
      <c r="B402" s="84">
        <v>2</v>
      </c>
      <c r="C402" s="118">
        <v>0.0009238234712169478</v>
      </c>
      <c r="D402" s="84" t="s">
        <v>1462</v>
      </c>
      <c r="E402" s="84" t="b">
        <v>0</v>
      </c>
      <c r="F402" s="84" t="b">
        <v>0</v>
      </c>
      <c r="G402" s="84" t="b">
        <v>0</v>
      </c>
    </row>
    <row r="403" spans="1:7" ht="15">
      <c r="A403" s="84" t="s">
        <v>1997</v>
      </c>
      <c r="B403" s="84">
        <v>2</v>
      </c>
      <c r="C403" s="118">
        <v>0.0009238234712169478</v>
      </c>
      <c r="D403" s="84" t="s">
        <v>1462</v>
      </c>
      <c r="E403" s="84" t="b">
        <v>0</v>
      </c>
      <c r="F403" s="84" t="b">
        <v>0</v>
      </c>
      <c r="G403" s="84" t="b">
        <v>0</v>
      </c>
    </row>
    <row r="404" spans="1:7" ht="15">
      <c r="A404" s="84" t="s">
        <v>2012</v>
      </c>
      <c r="B404" s="84">
        <v>2</v>
      </c>
      <c r="C404" s="118">
        <v>0.001085493715934446</v>
      </c>
      <c r="D404" s="84" t="s">
        <v>1462</v>
      </c>
      <c r="E404" s="84" t="b">
        <v>0</v>
      </c>
      <c r="F404" s="84" t="b">
        <v>0</v>
      </c>
      <c r="G404" s="84" t="b">
        <v>0</v>
      </c>
    </row>
    <row r="405" spans="1:7" ht="15">
      <c r="A405" s="84" t="s">
        <v>2013</v>
      </c>
      <c r="B405" s="84">
        <v>2</v>
      </c>
      <c r="C405" s="118">
        <v>0.001085493715934446</v>
      </c>
      <c r="D405" s="84" t="s">
        <v>1462</v>
      </c>
      <c r="E405" s="84" t="b">
        <v>0</v>
      </c>
      <c r="F405" s="84" t="b">
        <v>0</v>
      </c>
      <c r="G405" s="84" t="b">
        <v>0</v>
      </c>
    </row>
    <row r="406" spans="1:7" ht="15">
      <c r="A406" s="84" t="s">
        <v>1994</v>
      </c>
      <c r="B406" s="84">
        <v>2</v>
      </c>
      <c r="C406" s="118">
        <v>0.0009238234712169478</v>
      </c>
      <c r="D406" s="84" t="s">
        <v>1462</v>
      </c>
      <c r="E406" s="84" t="b">
        <v>0</v>
      </c>
      <c r="F406" s="84" t="b">
        <v>0</v>
      </c>
      <c r="G406" s="84" t="b">
        <v>0</v>
      </c>
    </row>
    <row r="407" spans="1:7" ht="15">
      <c r="A407" s="84" t="s">
        <v>1990</v>
      </c>
      <c r="B407" s="84">
        <v>2</v>
      </c>
      <c r="C407" s="118">
        <v>0.0009238234712169478</v>
      </c>
      <c r="D407" s="84" t="s">
        <v>1462</v>
      </c>
      <c r="E407" s="84" t="b">
        <v>0</v>
      </c>
      <c r="F407" s="84" t="b">
        <v>0</v>
      </c>
      <c r="G407" s="84" t="b">
        <v>0</v>
      </c>
    </row>
    <row r="408" spans="1:7" ht="15">
      <c r="A408" s="84" t="s">
        <v>1985</v>
      </c>
      <c r="B408" s="84">
        <v>2</v>
      </c>
      <c r="C408" s="118">
        <v>0.0009238234712169478</v>
      </c>
      <c r="D408" s="84" t="s">
        <v>1462</v>
      </c>
      <c r="E408" s="84" t="b">
        <v>0</v>
      </c>
      <c r="F408" s="84" t="b">
        <v>0</v>
      </c>
      <c r="G408" s="84" t="b">
        <v>0</v>
      </c>
    </row>
    <row r="409" spans="1:7" ht="15">
      <c r="A409" s="84" t="s">
        <v>1982</v>
      </c>
      <c r="B409" s="84">
        <v>2</v>
      </c>
      <c r="C409" s="118">
        <v>0.0009238234712169478</v>
      </c>
      <c r="D409" s="84" t="s">
        <v>1462</v>
      </c>
      <c r="E409" s="84" t="b">
        <v>0</v>
      </c>
      <c r="F409" s="84" t="b">
        <v>0</v>
      </c>
      <c r="G409" s="84" t="b">
        <v>0</v>
      </c>
    </row>
    <row r="410" spans="1:7" ht="15">
      <c r="A410" s="84" t="s">
        <v>1983</v>
      </c>
      <c r="B410" s="84">
        <v>2</v>
      </c>
      <c r="C410" s="118">
        <v>0.0009238234712169478</v>
      </c>
      <c r="D410" s="84" t="s">
        <v>1462</v>
      </c>
      <c r="E410" s="84" t="b">
        <v>0</v>
      </c>
      <c r="F410" s="84" t="b">
        <v>0</v>
      </c>
      <c r="G410" s="84" t="b">
        <v>0</v>
      </c>
    </row>
    <row r="411" spans="1:7" ht="15">
      <c r="A411" s="84" t="s">
        <v>1974</v>
      </c>
      <c r="B411" s="84">
        <v>2</v>
      </c>
      <c r="C411" s="118">
        <v>0.0009238234712169478</v>
      </c>
      <c r="D411" s="84" t="s">
        <v>1462</v>
      </c>
      <c r="E411" s="84" t="b">
        <v>0</v>
      </c>
      <c r="F411" s="84" t="b">
        <v>0</v>
      </c>
      <c r="G411" s="84" t="b">
        <v>0</v>
      </c>
    </row>
    <row r="412" spans="1:7" ht="15">
      <c r="A412" s="84" t="s">
        <v>2011</v>
      </c>
      <c r="B412" s="84">
        <v>2</v>
      </c>
      <c r="C412" s="118">
        <v>0.0009238234712169478</v>
      </c>
      <c r="D412" s="84" t="s">
        <v>1462</v>
      </c>
      <c r="E412" s="84" t="b">
        <v>0</v>
      </c>
      <c r="F412" s="84" t="b">
        <v>0</v>
      </c>
      <c r="G412" s="84" t="b">
        <v>0</v>
      </c>
    </row>
    <row r="413" spans="1:7" ht="15">
      <c r="A413" s="84" t="s">
        <v>1992</v>
      </c>
      <c r="B413" s="84">
        <v>2</v>
      </c>
      <c r="C413" s="118">
        <v>0.0009238234712169478</v>
      </c>
      <c r="D413" s="84" t="s">
        <v>1462</v>
      </c>
      <c r="E413" s="84" t="b">
        <v>0</v>
      </c>
      <c r="F413" s="84" t="b">
        <v>0</v>
      </c>
      <c r="G413" s="84" t="b">
        <v>0</v>
      </c>
    </row>
    <row r="414" spans="1:7" ht="15">
      <c r="A414" s="84" t="s">
        <v>1976</v>
      </c>
      <c r="B414" s="84">
        <v>2</v>
      </c>
      <c r="C414" s="118">
        <v>0.0009238234712169478</v>
      </c>
      <c r="D414" s="84" t="s">
        <v>1462</v>
      </c>
      <c r="E414" s="84" t="b">
        <v>0</v>
      </c>
      <c r="F414" s="84" t="b">
        <v>0</v>
      </c>
      <c r="G414" s="84" t="b">
        <v>0</v>
      </c>
    </row>
    <row r="415" spans="1:7" ht="15">
      <c r="A415" s="84" t="s">
        <v>2010</v>
      </c>
      <c r="B415" s="84">
        <v>2</v>
      </c>
      <c r="C415" s="118">
        <v>0.001085493715934446</v>
      </c>
      <c r="D415" s="84" t="s">
        <v>1462</v>
      </c>
      <c r="E415" s="84" t="b">
        <v>0</v>
      </c>
      <c r="F415" s="84" t="b">
        <v>0</v>
      </c>
      <c r="G415" s="84" t="b">
        <v>0</v>
      </c>
    </row>
    <row r="416" spans="1:7" ht="15">
      <c r="A416" s="84" t="s">
        <v>2008</v>
      </c>
      <c r="B416" s="84">
        <v>2</v>
      </c>
      <c r="C416" s="118">
        <v>0.0009238234712169478</v>
      </c>
      <c r="D416" s="84" t="s">
        <v>1462</v>
      </c>
      <c r="E416" s="84" t="b">
        <v>0</v>
      </c>
      <c r="F416" s="84" t="b">
        <v>0</v>
      </c>
      <c r="G416" s="84" t="b">
        <v>0</v>
      </c>
    </row>
    <row r="417" spans="1:7" ht="15">
      <c r="A417" s="84" t="s">
        <v>1996</v>
      </c>
      <c r="B417" s="84">
        <v>2</v>
      </c>
      <c r="C417" s="118">
        <v>0.0009238234712169478</v>
      </c>
      <c r="D417" s="84" t="s">
        <v>1462</v>
      </c>
      <c r="E417" s="84" t="b">
        <v>0</v>
      </c>
      <c r="F417" s="84" t="b">
        <v>0</v>
      </c>
      <c r="G417" s="84" t="b">
        <v>0</v>
      </c>
    </row>
    <row r="418" spans="1:7" ht="15">
      <c r="A418" s="84" t="s">
        <v>1979</v>
      </c>
      <c r="B418" s="84">
        <v>2</v>
      </c>
      <c r="C418" s="118">
        <v>0.0009238234712169478</v>
      </c>
      <c r="D418" s="84" t="s">
        <v>1462</v>
      </c>
      <c r="E418" s="84" t="b">
        <v>0</v>
      </c>
      <c r="F418" s="84" t="b">
        <v>0</v>
      </c>
      <c r="G418" s="84" t="b">
        <v>0</v>
      </c>
    </row>
    <row r="419" spans="1:7" ht="15">
      <c r="A419" s="84" t="s">
        <v>1980</v>
      </c>
      <c r="B419" s="84">
        <v>2</v>
      </c>
      <c r="C419" s="118">
        <v>0.0009238234712169478</v>
      </c>
      <c r="D419" s="84" t="s">
        <v>1462</v>
      </c>
      <c r="E419" s="84" t="b">
        <v>0</v>
      </c>
      <c r="F419" s="84" t="b">
        <v>0</v>
      </c>
      <c r="G419" s="84" t="b">
        <v>0</v>
      </c>
    </row>
    <row r="420" spans="1:7" ht="15">
      <c r="A420" s="84" t="s">
        <v>1973</v>
      </c>
      <c r="B420" s="84">
        <v>2</v>
      </c>
      <c r="C420" s="118">
        <v>0.0009238234712169478</v>
      </c>
      <c r="D420" s="84" t="s">
        <v>1462</v>
      </c>
      <c r="E420" s="84" t="b">
        <v>0</v>
      </c>
      <c r="F420" s="84" t="b">
        <v>0</v>
      </c>
      <c r="G420" s="84" t="b">
        <v>0</v>
      </c>
    </row>
    <row r="421" spans="1:7" ht="15">
      <c r="A421" s="84" t="s">
        <v>2007</v>
      </c>
      <c r="B421" s="84">
        <v>2</v>
      </c>
      <c r="C421" s="118">
        <v>0.0009238234712169478</v>
      </c>
      <c r="D421" s="84" t="s">
        <v>1462</v>
      </c>
      <c r="E421" s="84" t="b">
        <v>0</v>
      </c>
      <c r="F421" s="84" t="b">
        <v>0</v>
      </c>
      <c r="G421" s="84" t="b">
        <v>0</v>
      </c>
    </row>
    <row r="422" spans="1:7" ht="15">
      <c r="A422" s="84" t="s">
        <v>1971</v>
      </c>
      <c r="B422" s="84">
        <v>2</v>
      </c>
      <c r="C422" s="118">
        <v>0.0009238234712169478</v>
      </c>
      <c r="D422" s="84" t="s">
        <v>1462</v>
      </c>
      <c r="E422" s="84" t="b">
        <v>0</v>
      </c>
      <c r="F422" s="84" t="b">
        <v>0</v>
      </c>
      <c r="G422" s="84" t="b">
        <v>0</v>
      </c>
    </row>
    <row r="423" spans="1:7" ht="15">
      <c r="A423" s="84" t="s">
        <v>1970</v>
      </c>
      <c r="B423" s="84">
        <v>2</v>
      </c>
      <c r="C423" s="118">
        <v>0.0009238234712169478</v>
      </c>
      <c r="D423" s="84" t="s">
        <v>1462</v>
      </c>
      <c r="E423" s="84" t="b">
        <v>0</v>
      </c>
      <c r="F423" s="84" t="b">
        <v>0</v>
      </c>
      <c r="G423" s="84" t="b">
        <v>0</v>
      </c>
    </row>
    <row r="424" spans="1:7" ht="15">
      <c r="A424" s="84" t="s">
        <v>1989</v>
      </c>
      <c r="B424" s="84">
        <v>2</v>
      </c>
      <c r="C424" s="118">
        <v>0.0009238234712169478</v>
      </c>
      <c r="D424" s="84" t="s">
        <v>1462</v>
      </c>
      <c r="E424" s="84" t="b">
        <v>0</v>
      </c>
      <c r="F424" s="84" t="b">
        <v>0</v>
      </c>
      <c r="G424" s="84" t="b">
        <v>0</v>
      </c>
    </row>
    <row r="425" spans="1:7" ht="15">
      <c r="A425" s="84" t="s">
        <v>1978</v>
      </c>
      <c r="B425" s="84">
        <v>2</v>
      </c>
      <c r="C425" s="118">
        <v>0.0009238234712169478</v>
      </c>
      <c r="D425" s="84" t="s">
        <v>1462</v>
      </c>
      <c r="E425" s="84" t="b">
        <v>0</v>
      </c>
      <c r="F425" s="84" t="b">
        <v>0</v>
      </c>
      <c r="G425" s="84" t="b">
        <v>0</v>
      </c>
    </row>
    <row r="426" spans="1:7" ht="15">
      <c r="A426" s="84" t="s">
        <v>1895</v>
      </c>
      <c r="B426" s="84">
        <v>2</v>
      </c>
      <c r="C426" s="118">
        <v>0.0009238234712169478</v>
      </c>
      <c r="D426" s="84" t="s">
        <v>1462</v>
      </c>
      <c r="E426" s="84" t="b">
        <v>0</v>
      </c>
      <c r="F426" s="84" t="b">
        <v>0</v>
      </c>
      <c r="G426" s="84" t="b">
        <v>0</v>
      </c>
    </row>
    <row r="427" spans="1:7" ht="15">
      <c r="A427" s="84" t="s">
        <v>1993</v>
      </c>
      <c r="B427" s="84">
        <v>2</v>
      </c>
      <c r="C427" s="118">
        <v>0.0009238234712169478</v>
      </c>
      <c r="D427" s="84" t="s">
        <v>1462</v>
      </c>
      <c r="E427" s="84" t="b">
        <v>0</v>
      </c>
      <c r="F427" s="84" t="b">
        <v>0</v>
      </c>
      <c r="G427" s="84" t="b">
        <v>0</v>
      </c>
    </row>
    <row r="428" spans="1:7" ht="15">
      <c r="A428" s="84" t="s">
        <v>1995</v>
      </c>
      <c r="B428" s="84">
        <v>2</v>
      </c>
      <c r="C428" s="118">
        <v>0.0009238234712169478</v>
      </c>
      <c r="D428" s="84" t="s">
        <v>1462</v>
      </c>
      <c r="E428" s="84" t="b">
        <v>0</v>
      </c>
      <c r="F428" s="84" t="b">
        <v>0</v>
      </c>
      <c r="G428" s="84" t="b">
        <v>0</v>
      </c>
    </row>
    <row r="429" spans="1:7" ht="15">
      <c r="A429" s="84" t="s">
        <v>1998</v>
      </c>
      <c r="B429" s="84">
        <v>2</v>
      </c>
      <c r="C429" s="118">
        <v>0.0009238234712169478</v>
      </c>
      <c r="D429" s="84" t="s">
        <v>1462</v>
      </c>
      <c r="E429" s="84" t="b">
        <v>0</v>
      </c>
      <c r="F429" s="84" t="b">
        <v>0</v>
      </c>
      <c r="G429" s="84" t="b">
        <v>0</v>
      </c>
    </row>
    <row r="430" spans="1:7" ht="15">
      <c r="A430" s="84" t="s">
        <v>2005</v>
      </c>
      <c r="B430" s="84">
        <v>2</v>
      </c>
      <c r="C430" s="118">
        <v>0.0009238234712169478</v>
      </c>
      <c r="D430" s="84" t="s">
        <v>1462</v>
      </c>
      <c r="E430" s="84" t="b">
        <v>0</v>
      </c>
      <c r="F430" s="84" t="b">
        <v>0</v>
      </c>
      <c r="G430" s="84" t="b">
        <v>0</v>
      </c>
    </row>
    <row r="431" spans="1:7" ht="15">
      <c r="A431" s="84" t="s">
        <v>2006</v>
      </c>
      <c r="B431" s="84">
        <v>2</v>
      </c>
      <c r="C431" s="118">
        <v>0.0009238234712169478</v>
      </c>
      <c r="D431" s="84" t="s">
        <v>1462</v>
      </c>
      <c r="E431" s="84" t="b">
        <v>0</v>
      </c>
      <c r="F431" s="84" t="b">
        <v>0</v>
      </c>
      <c r="G431" s="84" t="b">
        <v>0</v>
      </c>
    </row>
    <row r="432" spans="1:7" ht="15">
      <c r="A432" s="84" t="s">
        <v>1999</v>
      </c>
      <c r="B432" s="84">
        <v>2</v>
      </c>
      <c r="C432" s="118">
        <v>0.0009238234712169478</v>
      </c>
      <c r="D432" s="84" t="s">
        <v>1462</v>
      </c>
      <c r="E432" s="84" t="b">
        <v>0</v>
      </c>
      <c r="F432" s="84" t="b">
        <v>0</v>
      </c>
      <c r="G432" s="84" t="b">
        <v>0</v>
      </c>
    </row>
    <row r="433" spans="1:7" ht="15">
      <c r="A433" s="84" t="s">
        <v>2003</v>
      </c>
      <c r="B433" s="84">
        <v>2</v>
      </c>
      <c r="C433" s="118">
        <v>0.001085493715934446</v>
      </c>
      <c r="D433" s="84" t="s">
        <v>1462</v>
      </c>
      <c r="E433" s="84" t="b">
        <v>0</v>
      </c>
      <c r="F433" s="84" t="b">
        <v>0</v>
      </c>
      <c r="G433" s="84" t="b">
        <v>0</v>
      </c>
    </row>
    <row r="434" spans="1:7" ht="15">
      <c r="A434" s="84" t="s">
        <v>2000</v>
      </c>
      <c r="B434" s="84">
        <v>2</v>
      </c>
      <c r="C434" s="118">
        <v>0.0009238234712169478</v>
      </c>
      <c r="D434" s="84" t="s">
        <v>1462</v>
      </c>
      <c r="E434" s="84" t="b">
        <v>0</v>
      </c>
      <c r="F434" s="84" t="b">
        <v>0</v>
      </c>
      <c r="G434" s="84" t="b">
        <v>0</v>
      </c>
    </row>
    <row r="435" spans="1:7" ht="15">
      <c r="A435" s="84" t="s">
        <v>1975</v>
      </c>
      <c r="B435" s="84">
        <v>2</v>
      </c>
      <c r="C435" s="118">
        <v>0.0009238234712169478</v>
      </c>
      <c r="D435" s="84" t="s">
        <v>1462</v>
      </c>
      <c r="E435" s="84" t="b">
        <v>0</v>
      </c>
      <c r="F435" s="84" t="b">
        <v>0</v>
      </c>
      <c r="G435" s="84" t="b">
        <v>0</v>
      </c>
    </row>
    <row r="436" spans="1:7" ht="15">
      <c r="A436" s="84" t="s">
        <v>1984</v>
      </c>
      <c r="B436" s="84">
        <v>2</v>
      </c>
      <c r="C436" s="118">
        <v>0.0009238234712169478</v>
      </c>
      <c r="D436" s="84" t="s">
        <v>1462</v>
      </c>
      <c r="E436" s="84" t="b">
        <v>0</v>
      </c>
      <c r="F436" s="84" t="b">
        <v>0</v>
      </c>
      <c r="G436" s="84" t="b">
        <v>0</v>
      </c>
    </row>
    <row r="437" spans="1:7" ht="15">
      <c r="A437" s="84" t="s">
        <v>1965</v>
      </c>
      <c r="B437" s="84">
        <v>2</v>
      </c>
      <c r="C437" s="118">
        <v>0.0009238234712169478</v>
      </c>
      <c r="D437" s="84" t="s">
        <v>1462</v>
      </c>
      <c r="E437" s="84" t="b">
        <v>0</v>
      </c>
      <c r="F437" s="84" t="b">
        <v>0</v>
      </c>
      <c r="G437" s="84" t="b">
        <v>0</v>
      </c>
    </row>
    <row r="438" spans="1:7" ht="15">
      <c r="A438" s="84" t="s">
        <v>1977</v>
      </c>
      <c r="B438" s="84">
        <v>2</v>
      </c>
      <c r="C438" s="118">
        <v>0.0009238234712169478</v>
      </c>
      <c r="D438" s="84" t="s">
        <v>1462</v>
      </c>
      <c r="E438" s="84" t="b">
        <v>0</v>
      </c>
      <c r="F438" s="84" t="b">
        <v>0</v>
      </c>
      <c r="G438" s="84" t="b">
        <v>0</v>
      </c>
    </row>
    <row r="439" spans="1:7" ht="15">
      <c r="A439" s="84" t="s">
        <v>1988</v>
      </c>
      <c r="B439" s="84">
        <v>2</v>
      </c>
      <c r="C439" s="118">
        <v>0.001085493715934446</v>
      </c>
      <c r="D439" s="84" t="s">
        <v>1462</v>
      </c>
      <c r="E439" s="84" t="b">
        <v>0</v>
      </c>
      <c r="F439" s="84" t="b">
        <v>0</v>
      </c>
      <c r="G439" s="84" t="b">
        <v>0</v>
      </c>
    </row>
    <row r="440" spans="1:7" ht="15">
      <c r="A440" s="84" t="s">
        <v>1966</v>
      </c>
      <c r="B440" s="84">
        <v>2</v>
      </c>
      <c r="C440" s="118">
        <v>0.0009238234712169478</v>
      </c>
      <c r="D440" s="84" t="s">
        <v>1462</v>
      </c>
      <c r="E440" s="84" t="b">
        <v>0</v>
      </c>
      <c r="F440" s="84" t="b">
        <v>0</v>
      </c>
      <c r="G440" s="84" t="b">
        <v>0</v>
      </c>
    </row>
    <row r="441" spans="1:7" ht="15">
      <c r="A441" s="84" t="s">
        <v>1981</v>
      </c>
      <c r="B441" s="84">
        <v>2</v>
      </c>
      <c r="C441" s="118">
        <v>0.0009238234712169478</v>
      </c>
      <c r="D441" s="84" t="s">
        <v>1462</v>
      </c>
      <c r="E441" s="84" t="b">
        <v>0</v>
      </c>
      <c r="F441" s="84" t="b">
        <v>0</v>
      </c>
      <c r="G441" s="84" t="b">
        <v>0</v>
      </c>
    </row>
    <row r="442" spans="1:7" ht="15">
      <c r="A442" s="84" t="s">
        <v>1967</v>
      </c>
      <c r="B442" s="84">
        <v>2</v>
      </c>
      <c r="C442" s="118">
        <v>0.0009238234712169478</v>
      </c>
      <c r="D442" s="84" t="s">
        <v>1462</v>
      </c>
      <c r="E442" s="84" t="b">
        <v>0</v>
      </c>
      <c r="F442" s="84" t="b">
        <v>0</v>
      </c>
      <c r="G442" s="84" t="b">
        <v>0</v>
      </c>
    </row>
    <row r="443" spans="1:7" ht="15">
      <c r="A443" s="84" t="s">
        <v>1968</v>
      </c>
      <c r="B443" s="84">
        <v>2</v>
      </c>
      <c r="C443" s="118">
        <v>0.0009238234712169478</v>
      </c>
      <c r="D443" s="84" t="s">
        <v>1462</v>
      </c>
      <c r="E443" s="84" t="b">
        <v>0</v>
      </c>
      <c r="F443" s="84" t="b">
        <v>0</v>
      </c>
      <c r="G443" s="84" t="b">
        <v>0</v>
      </c>
    </row>
    <row r="444" spans="1:7" ht="15">
      <c r="A444" s="84" t="s">
        <v>1972</v>
      </c>
      <c r="B444" s="84">
        <v>2</v>
      </c>
      <c r="C444" s="118">
        <v>0.0009238234712169478</v>
      </c>
      <c r="D444" s="84" t="s">
        <v>1462</v>
      </c>
      <c r="E444" s="84" t="b">
        <v>0</v>
      </c>
      <c r="F444" s="84" t="b">
        <v>0</v>
      </c>
      <c r="G444" s="84" t="b">
        <v>0</v>
      </c>
    </row>
    <row r="445" spans="1:7" ht="15">
      <c r="A445" s="84" t="s">
        <v>1587</v>
      </c>
      <c r="B445" s="84">
        <v>3</v>
      </c>
      <c r="C445" s="118">
        <v>0</v>
      </c>
      <c r="D445" s="84" t="s">
        <v>1463</v>
      </c>
      <c r="E445" s="84" t="b">
        <v>0</v>
      </c>
      <c r="F445" s="84" t="b">
        <v>0</v>
      </c>
      <c r="G445" s="84" t="b">
        <v>0</v>
      </c>
    </row>
    <row r="446" spans="1:7" ht="15">
      <c r="A446" s="84" t="s">
        <v>1585</v>
      </c>
      <c r="B446" s="84">
        <v>3</v>
      </c>
      <c r="C446" s="118">
        <v>0</v>
      </c>
      <c r="D446" s="84" t="s">
        <v>1463</v>
      </c>
      <c r="E446" s="84" t="b">
        <v>0</v>
      </c>
      <c r="F446" s="84" t="b">
        <v>0</v>
      </c>
      <c r="G446" s="84" t="b">
        <v>0</v>
      </c>
    </row>
    <row r="447" spans="1:7" ht="15">
      <c r="A447" s="84" t="s">
        <v>1616</v>
      </c>
      <c r="B447" s="84">
        <v>3</v>
      </c>
      <c r="C447" s="118">
        <v>0</v>
      </c>
      <c r="D447" s="84" t="s">
        <v>1463</v>
      </c>
      <c r="E447" s="84" t="b">
        <v>0</v>
      </c>
      <c r="F447" s="84" t="b">
        <v>0</v>
      </c>
      <c r="G447" s="84" t="b">
        <v>0</v>
      </c>
    </row>
    <row r="448" spans="1:7" ht="15">
      <c r="A448" s="84" t="s">
        <v>1586</v>
      </c>
      <c r="B448" s="84">
        <v>2</v>
      </c>
      <c r="C448" s="118">
        <v>0.018535922005861183</v>
      </c>
      <c r="D448" s="84" t="s">
        <v>1463</v>
      </c>
      <c r="E448" s="84" t="b">
        <v>0</v>
      </c>
      <c r="F448" s="84" t="b">
        <v>0</v>
      </c>
      <c r="G448" s="84" t="b">
        <v>0</v>
      </c>
    </row>
    <row r="449" spans="1:7" ht="15">
      <c r="A449" s="84" t="s">
        <v>1585</v>
      </c>
      <c r="B449" s="84">
        <v>4</v>
      </c>
      <c r="C449" s="118">
        <v>0.005100527000424022</v>
      </c>
      <c r="D449" s="84" t="s">
        <v>1464</v>
      </c>
      <c r="E449" s="84" t="b">
        <v>0</v>
      </c>
      <c r="F449" s="84" t="b">
        <v>0</v>
      </c>
      <c r="G449" s="84" t="b">
        <v>0</v>
      </c>
    </row>
    <row r="450" spans="1:7" ht="15">
      <c r="A450" s="84" t="s">
        <v>1618</v>
      </c>
      <c r="B450" s="84">
        <v>2</v>
      </c>
      <c r="C450" s="118">
        <v>0.01047210549136941</v>
      </c>
      <c r="D450" s="84" t="s">
        <v>1464</v>
      </c>
      <c r="E450" s="84" t="b">
        <v>0</v>
      </c>
      <c r="F450" s="84" t="b">
        <v>0</v>
      </c>
      <c r="G450" s="84" t="b">
        <v>0</v>
      </c>
    </row>
    <row r="451" spans="1:7" ht="15">
      <c r="A451" s="84" t="s">
        <v>1586</v>
      </c>
      <c r="B451" s="84">
        <v>2</v>
      </c>
      <c r="C451" s="118">
        <v>0.01047210549136941</v>
      </c>
      <c r="D451" s="84" t="s">
        <v>1464</v>
      </c>
      <c r="E451" s="84" t="b">
        <v>0</v>
      </c>
      <c r="F451" s="84" t="b">
        <v>0</v>
      </c>
      <c r="G451" s="84" t="b">
        <v>0</v>
      </c>
    </row>
    <row r="452" spans="1:7" ht="15">
      <c r="A452" s="84" t="s">
        <v>1619</v>
      </c>
      <c r="B452" s="84">
        <v>2</v>
      </c>
      <c r="C452" s="118">
        <v>0.01047210549136941</v>
      </c>
      <c r="D452" s="84" t="s">
        <v>1464</v>
      </c>
      <c r="E452" s="84" t="b">
        <v>0</v>
      </c>
      <c r="F452" s="84" t="b">
        <v>0</v>
      </c>
      <c r="G452" s="84" t="b">
        <v>0</v>
      </c>
    </row>
    <row r="453" spans="1:7" ht="15">
      <c r="A453" s="84" t="s">
        <v>1620</v>
      </c>
      <c r="B453" s="84">
        <v>2</v>
      </c>
      <c r="C453" s="118">
        <v>0.01047210549136941</v>
      </c>
      <c r="D453" s="84" t="s">
        <v>1464</v>
      </c>
      <c r="E453" s="84" t="b">
        <v>0</v>
      </c>
      <c r="F453" s="84" t="b">
        <v>0</v>
      </c>
      <c r="G453" s="84" t="b">
        <v>0</v>
      </c>
    </row>
    <row r="454" spans="1:7" ht="15">
      <c r="A454" s="84" t="s">
        <v>1621</v>
      </c>
      <c r="B454" s="84">
        <v>2</v>
      </c>
      <c r="C454" s="118">
        <v>0.01047210549136941</v>
      </c>
      <c r="D454" s="84" t="s">
        <v>1464</v>
      </c>
      <c r="E454" s="84" t="b">
        <v>0</v>
      </c>
      <c r="F454" s="84" t="b">
        <v>0</v>
      </c>
      <c r="G454" s="84" t="b">
        <v>0</v>
      </c>
    </row>
    <row r="455" spans="1:7" ht="15">
      <c r="A455" s="84" t="s">
        <v>1622</v>
      </c>
      <c r="B455" s="84">
        <v>2</v>
      </c>
      <c r="C455" s="118">
        <v>0.01047210549136941</v>
      </c>
      <c r="D455" s="84" t="s">
        <v>1464</v>
      </c>
      <c r="E455" s="84" t="b">
        <v>0</v>
      </c>
      <c r="F455" s="84" t="b">
        <v>0</v>
      </c>
      <c r="G455" s="84" t="b">
        <v>0</v>
      </c>
    </row>
    <row r="456" spans="1:7" ht="15">
      <c r="A456" s="84" t="s">
        <v>1623</v>
      </c>
      <c r="B456" s="84">
        <v>2</v>
      </c>
      <c r="C456" s="118">
        <v>0.01047210549136941</v>
      </c>
      <c r="D456" s="84" t="s">
        <v>1464</v>
      </c>
      <c r="E456" s="84" t="b">
        <v>0</v>
      </c>
      <c r="F456" s="84" t="b">
        <v>0</v>
      </c>
      <c r="G456" s="84" t="b">
        <v>0</v>
      </c>
    </row>
    <row r="457" spans="1:7" ht="15">
      <c r="A457" s="84" t="s">
        <v>1624</v>
      </c>
      <c r="B457" s="84">
        <v>2</v>
      </c>
      <c r="C457" s="118">
        <v>0.01047210549136941</v>
      </c>
      <c r="D457" s="84" t="s">
        <v>1464</v>
      </c>
      <c r="E457" s="84" t="b">
        <v>0</v>
      </c>
      <c r="F457" s="84" t="b">
        <v>0</v>
      </c>
      <c r="G457" s="84" t="b">
        <v>0</v>
      </c>
    </row>
    <row r="458" spans="1:7" ht="15">
      <c r="A458" s="84" t="s">
        <v>1606</v>
      </c>
      <c r="B458" s="84">
        <v>2</v>
      </c>
      <c r="C458" s="118">
        <v>0.01047210549136941</v>
      </c>
      <c r="D458" s="84" t="s">
        <v>1464</v>
      </c>
      <c r="E458" s="84" t="b">
        <v>0</v>
      </c>
      <c r="F458" s="84" t="b">
        <v>0</v>
      </c>
      <c r="G458" s="84" t="b">
        <v>0</v>
      </c>
    </row>
    <row r="459" spans="1:7" ht="15">
      <c r="A459" s="84" t="s">
        <v>2021</v>
      </c>
      <c r="B459" s="84">
        <v>2</v>
      </c>
      <c r="C459" s="118">
        <v>0.01047210549136941</v>
      </c>
      <c r="D459" s="84" t="s">
        <v>1464</v>
      </c>
      <c r="E459" s="84" t="b">
        <v>0</v>
      </c>
      <c r="F459" s="84" t="b">
        <v>0</v>
      </c>
      <c r="G459" s="84" t="b">
        <v>0</v>
      </c>
    </row>
    <row r="460" spans="1:7" ht="15">
      <c r="A460" s="84" t="s">
        <v>1933</v>
      </c>
      <c r="B460" s="84">
        <v>2</v>
      </c>
      <c r="C460" s="118">
        <v>0.01047210549136941</v>
      </c>
      <c r="D460" s="84" t="s">
        <v>1464</v>
      </c>
      <c r="E460" s="84" t="b">
        <v>0</v>
      </c>
      <c r="F460" s="84" t="b">
        <v>0</v>
      </c>
      <c r="G460" s="84" t="b">
        <v>0</v>
      </c>
    </row>
    <row r="461" spans="1:7" ht="15">
      <c r="A461" s="84" t="s">
        <v>2022</v>
      </c>
      <c r="B461" s="84">
        <v>2</v>
      </c>
      <c r="C461" s="118">
        <v>0.01047210549136941</v>
      </c>
      <c r="D461" s="84" t="s">
        <v>1464</v>
      </c>
      <c r="E461" s="84" t="b">
        <v>0</v>
      </c>
      <c r="F461" s="84" t="b">
        <v>1</v>
      </c>
      <c r="G461" s="84" t="b">
        <v>0</v>
      </c>
    </row>
    <row r="462" spans="1:7" ht="15">
      <c r="A462" s="84" t="s">
        <v>2023</v>
      </c>
      <c r="B462" s="84">
        <v>2</v>
      </c>
      <c r="C462" s="118">
        <v>0.01047210549136941</v>
      </c>
      <c r="D462" s="84" t="s">
        <v>1464</v>
      </c>
      <c r="E462" s="84" t="b">
        <v>0</v>
      </c>
      <c r="F462" s="84" t="b">
        <v>1</v>
      </c>
      <c r="G462" s="84" t="b">
        <v>0</v>
      </c>
    </row>
    <row r="463" spans="1:7" ht="15">
      <c r="A463" s="84" t="s">
        <v>1613</v>
      </c>
      <c r="B463" s="84">
        <v>2</v>
      </c>
      <c r="C463" s="118">
        <v>0.01047210549136941</v>
      </c>
      <c r="D463" s="84" t="s">
        <v>1464</v>
      </c>
      <c r="E463" s="84" t="b">
        <v>0</v>
      </c>
      <c r="F463" s="84" t="b">
        <v>0</v>
      </c>
      <c r="G463" s="84" t="b">
        <v>0</v>
      </c>
    </row>
    <row r="464" spans="1:7" ht="15">
      <c r="A464" s="84" t="s">
        <v>1626</v>
      </c>
      <c r="B464" s="84">
        <v>6</v>
      </c>
      <c r="C464" s="118">
        <v>0</v>
      </c>
      <c r="D464" s="84" t="s">
        <v>1465</v>
      </c>
      <c r="E464" s="84" t="b">
        <v>0</v>
      </c>
      <c r="F464" s="84" t="b">
        <v>0</v>
      </c>
      <c r="G464" s="84" t="b">
        <v>0</v>
      </c>
    </row>
    <row r="465" spans="1:7" ht="15">
      <c r="A465" s="84" t="s">
        <v>1627</v>
      </c>
      <c r="B465" s="84">
        <v>2</v>
      </c>
      <c r="C465" s="118">
        <v>0</v>
      </c>
      <c r="D465" s="84" t="s">
        <v>1465</v>
      </c>
      <c r="E465" s="84" t="b">
        <v>0</v>
      </c>
      <c r="F465" s="84" t="b">
        <v>0</v>
      </c>
      <c r="G465" s="84" t="b">
        <v>0</v>
      </c>
    </row>
    <row r="466" spans="1:7" ht="15">
      <c r="A466" s="84" t="s">
        <v>1628</v>
      </c>
      <c r="B466" s="84">
        <v>2</v>
      </c>
      <c r="C466" s="118">
        <v>0</v>
      </c>
      <c r="D466" s="84" t="s">
        <v>1465</v>
      </c>
      <c r="E466" s="84" t="b">
        <v>0</v>
      </c>
      <c r="F466" s="84" t="b">
        <v>0</v>
      </c>
      <c r="G466" s="84" t="b">
        <v>0</v>
      </c>
    </row>
    <row r="467" spans="1:7" ht="15">
      <c r="A467" s="84" t="s">
        <v>1629</v>
      </c>
      <c r="B467" s="84">
        <v>2</v>
      </c>
      <c r="C467" s="118">
        <v>0</v>
      </c>
      <c r="D467" s="84" t="s">
        <v>1465</v>
      </c>
      <c r="E467" s="84" t="b">
        <v>0</v>
      </c>
      <c r="F467" s="84" t="b">
        <v>0</v>
      </c>
      <c r="G467" s="84" t="b">
        <v>0</v>
      </c>
    </row>
    <row r="468" spans="1:7" ht="15">
      <c r="A468" s="84" t="s">
        <v>1630</v>
      </c>
      <c r="B468" s="84">
        <v>2</v>
      </c>
      <c r="C468" s="118">
        <v>0</v>
      </c>
      <c r="D468" s="84" t="s">
        <v>1465</v>
      </c>
      <c r="E468" s="84" t="b">
        <v>0</v>
      </c>
      <c r="F468" s="84" t="b">
        <v>0</v>
      </c>
      <c r="G468" s="84" t="b">
        <v>0</v>
      </c>
    </row>
    <row r="469" spans="1:7" ht="15">
      <c r="A469" s="84" t="s">
        <v>1631</v>
      </c>
      <c r="B469" s="84">
        <v>2</v>
      </c>
      <c r="C469" s="118">
        <v>0</v>
      </c>
      <c r="D469" s="84" t="s">
        <v>1465</v>
      </c>
      <c r="E469" s="84" t="b">
        <v>0</v>
      </c>
      <c r="F469" s="84" t="b">
        <v>0</v>
      </c>
      <c r="G469" s="84" t="b">
        <v>0</v>
      </c>
    </row>
    <row r="470" spans="1:7" ht="15">
      <c r="A470" s="84" t="s">
        <v>1632</v>
      </c>
      <c r="B470" s="84">
        <v>2</v>
      </c>
      <c r="C470" s="118">
        <v>0</v>
      </c>
      <c r="D470" s="84" t="s">
        <v>1465</v>
      </c>
      <c r="E470" s="84" t="b">
        <v>0</v>
      </c>
      <c r="F470" s="84" t="b">
        <v>0</v>
      </c>
      <c r="G470" s="84" t="b">
        <v>0</v>
      </c>
    </row>
    <row r="471" spans="1:7" ht="15">
      <c r="A471" s="84" t="s">
        <v>1602</v>
      </c>
      <c r="B471" s="84">
        <v>2</v>
      </c>
      <c r="C471" s="118">
        <v>0</v>
      </c>
      <c r="D471" s="84" t="s">
        <v>1465</v>
      </c>
      <c r="E471" s="84" t="b">
        <v>0</v>
      </c>
      <c r="F471" s="84" t="b">
        <v>0</v>
      </c>
      <c r="G471" s="84" t="b">
        <v>0</v>
      </c>
    </row>
    <row r="472" spans="1:7" ht="15">
      <c r="A472" s="84" t="s">
        <v>1603</v>
      </c>
      <c r="B472" s="84">
        <v>2</v>
      </c>
      <c r="C472" s="118">
        <v>0</v>
      </c>
      <c r="D472" s="84" t="s">
        <v>1465</v>
      </c>
      <c r="E472" s="84" t="b">
        <v>0</v>
      </c>
      <c r="F472" s="84" t="b">
        <v>0</v>
      </c>
      <c r="G472" s="84" t="b">
        <v>0</v>
      </c>
    </row>
    <row r="473" spans="1:7" ht="15">
      <c r="A473" s="84" t="s">
        <v>1633</v>
      </c>
      <c r="B473" s="84">
        <v>2</v>
      </c>
      <c r="C473" s="118">
        <v>0</v>
      </c>
      <c r="D473" s="84" t="s">
        <v>1465</v>
      </c>
      <c r="E473" s="84" t="b">
        <v>0</v>
      </c>
      <c r="F473" s="84" t="b">
        <v>0</v>
      </c>
      <c r="G473" s="84" t="b">
        <v>0</v>
      </c>
    </row>
    <row r="474" spans="1:7" ht="15">
      <c r="A474" s="84" t="s">
        <v>2035</v>
      </c>
      <c r="B474" s="84">
        <v>2</v>
      </c>
      <c r="C474" s="118">
        <v>0</v>
      </c>
      <c r="D474" s="84" t="s">
        <v>1465</v>
      </c>
      <c r="E474" s="84" t="b">
        <v>0</v>
      </c>
      <c r="F474" s="84" t="b">
        <v>0</v>
      </c>
      <c r="G474" s="84" t="b">
        <v>0</v>
      </c>
    </row>
    <row r="475" spans="1:7" ht="15">
      <c r="A475" s="84" t="s">
        <v>2036</v>
      </c>
      <c r="B475" s="84">
        <v>2</v>
      </c>
      <c r="C475" s="118">
        <v>0</v>
      </c>
      <c r="D475" s="84" t="s">
        <v>1465</v>
      </c>
      <c r="E475" s="84" t="b">
        <v>0</v>
      </c>
      <c r="F475" s="84" t="b">
        <v>0</v>
      </c>
      <c r="G475" s="84" t="b">
        <v>0</v>
      </c>
    </row>
    <row r="476" spans="1:7" ht="15">
      <c r="A476" s="84" t="s">
        <v>2037</v>
      </c>
      <c r="B476" s="84">
        <v>2</v>
      </c>
      <c r="C476" s="118">
        <v>0</v>
      </c>
      <c r="D476" s="84" t="s">
        <v>1465</v>
      </c>
      <c r="E476" s="84" t="b">
        <v>0</v>
      </c>
      <c r="F476" s="84" t="b">
        <v>0</v>
      </c>
      <c r="G476" s="84" t="b">
        <v>0</v>
      </c>
    </row>
    <row r="477" spans="1:7" ht="15">
      <c r="A477" s="84" t="s">
        <v>1585</v>
      </c>
      <c r="B477" s="84">
        <v>2</v>
      </c>
      <c r="C477" s="118">
        <v>0</v>
      </c>
      <c r="D477" s="84" t="s">
        <v>1466</v>
      </c>
      <c r="E477" s="84" t="b">
        <v>0</v>
      </c>
      <c r="F477" s="84" t="b">
        <v>0</v>
      </c>
      <c r="G477" s="84" t="b">
        <v>0</v>
      </c>
    </row>
    <row r="478" spans="1:7" ht="15">
      <c r="A478" s="84" t="s">
        <v>1635</v>
      </c>
      <c r="B478" s="84">
        <v>2</v>
      </c>
      <c r="C478" s="118">
        <v>0</v>
      </c>
      <c r="D478" s="84" t="s">
        <v>1466</v>
      </c>
      <c r="E478" s="84" t="b">
        <v>0</v>
      </c>
      <c r="F478" s="84" t="b">
        <v>0</v>
      </c>
      <c r="G478" s="84" t="b">
        <v>0</v>
      </c>
    </row>
    <row r="479" spans="1:7" ht="15">
      <c r="A479" s="84" t="s">
        <v>1636</v>
      </c>
      <c r="B479" s="84">
        <v>2</v>
      </c>
      <c r="C479" s="118">
        <v>0</v>
      </c>
      <c r="D479" s="84" t="s">
        <v>1466</v>
      </c>
      <c r="E479" s="84" t="b">
        <v>0</v>
      </c>
      <c r="F479" s="84" t="b">
        <v>0</v>
      </c>
      <c r="G479" s="84" t="b">
        <v>0</v>
      </c>
    </row>
    <row r="480" spans="1:7" ht="15">
      <c r="A480" s="84" t="s">
        <v>1637</v>
      </c>
      <c r="B480" s="84">
        <v>2</v>
      </c>
      <c r="C480" s="118">
        <v>0</v>
      </c>
      <c r="D480" s="84" t="s">
        <v>1466</v>
      </c>
      <c r="E480" s="84" t="b">
        <v>0</v>
      </c>
      <c r="F480" s="84" t="b">
        <v>0</v>
      </c>
      <c r="G48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2019-10-09T14:41:20Z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