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01"/>
  <workbookPr codeName="ThisWorkbook" hidePivotFieldList="1"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4"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4"/>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<sst xmlns="http://schemas.openxmlformats.org/spreadsheetml/2006/main" count="7778" uniqueCount="1579">
  <si>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</si>
  <si>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</si>
  <si>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</si>
  <si>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</si>
  <si>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</si>
  <si>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</si>
  <si>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</si>
  <si>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</si>
  <si>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</si>
  <si>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</si>
  <si>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</si>
  <si>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</si>
  <si>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</si>
  <si>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</si>
  <si>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</si>
  <si>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</si>
  <si>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</si>
  <si>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</si>
  <si>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</si>
  <si>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</si>
  <si>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</si>
  <si>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</si>
  <si>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</si>
  <si>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</si>
  <si>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</si>
  <si>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</si>
  <si>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</si>
  <si>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</si>
  <si>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</si>
  <si>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</si>
  <si>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</si>
  <si>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</si>
  <si>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</si>
  <si>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</si>
  <si>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</si>
  <si>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</si>
  <si>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</si>
  <si>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</si>
  <si>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</si>
  <si>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</si>
  <si>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</si>
  <si>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</si>
  <si>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</si>
  <si>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</si>
  <si>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</si>
  <si>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</si>
  <si>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</si>
  <si>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</si>
  <si>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</si>
  <si>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</si>
  <si>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</si>
  <si>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</si>
  <si>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</si>
  <si>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</si>
  <si>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</si>
  <si>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</si>
  <si>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</si>
  <si>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</si>
  <si>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</si>
  <si>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</si>
  <si>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</si>
  <si>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</si>
  <si>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</si>
  <si>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</si>
  <si>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</si>
  <si>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</si>
  <si>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</si>
  <si>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</si>
  <si>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</si>
  <si>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</si>
  <si>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</si>
  <si>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</si>
  <si>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</si>
  <si>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</si>
  <si>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</si>
  <si>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</si>
  <si>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</si>
  <si>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</si>
  <si>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</si>
  <si>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</si>
  <si>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</si>
  <si>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</si>
  <si>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</si>
  <si>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</si>
  <si>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</si>
  <si>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</si>
  <si>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</si>
  <si>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</si>
  <si>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</si>
  <si>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</si>
  <si>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</si>
  <si>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</si>
  <si>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</si>
  <si>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</si>
  <si>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</si>
  <si>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</si>
  <si>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</si>
  <si>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</si>
  <si>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</si>
  <si>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</si>
  <si>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</si>
  <si>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</si>
  <si>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</si>
  <si>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</si>
  <si>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</si>
  <si>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</si>
  <si>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</si>
  <si>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</si>
  <si>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</si>
  <si>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</si>
  <si>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</si>
  <si>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</si>
  <si>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</si>
  <si>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</si>
  <si>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</si>
  <si>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</si>
  <si>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</si>
  <si>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</si>
  <si>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</si>
  <si>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</si>
  <si>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</si>
  <si>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</si>
  <si>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</si>
  <si>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</si>
  <si>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</si>
  <si>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</si>
  <si>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</si>
  <si>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</si>
  <si>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</si>
  <si>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</si>
  <si>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</si>
  <si>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</si>
  <si>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</si>
  <si>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</si>
  <si>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</si>
  <si>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</si>
  <si>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</si>
  <si>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</si>
  <si>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</si>
  <si>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</si>
  <si>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</si>
  <si>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</si>
  <si>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</si>
  <si>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</si>
  <si>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</si>
  <si>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</si>
  <si>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</si>
  <si>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</si>
  <si>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</si>
  <si>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</si>
  <si>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</si>
  <si>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</si>
  <si>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</si>
  <si>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</si>
  <si>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</si>
  <si>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</si>
  <si>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</si>
  <si>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</si>
  <si>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</si>
  <si>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</si>
  <si>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</si>
  <si>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</si>
  <si>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</si>
  <si>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</si>
  <si>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</si>
  <si>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</si>
  <si>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</si>
  <si>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</si>
  <si>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</si>
  <si>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</si>
  <si>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</si>
  <si>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</si>
  <si>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</si>
  <si>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</si>
  <si>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</si>
  <si>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</si>
  <si>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</si>
  <si>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</si>
  <si>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</si>
  <si>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</si>
  <si>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</si>
  <si>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</si>
  <si>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</si>
  <si>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</si>
  <si>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</si>
  <si>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</si>
  <si>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</si>
  <si>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</si>
  <si>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</si>
  <si>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Cell Count</t>
  </si>
  <si>
    <t>Directed</t>
  </si>
  <si>
    <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</si>
  <si>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</si>
  <si>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Autofill Workbook Results</t>
  </si>
  <si>
    <t>Graph History</t>
  </si>
  <si>
    <t>Relationship</t>
  </si>
  <si>
    <t>Type</t>
  </si>
  <si>
    <t>Post Content</t>
  </si>
  <si>
    <t>Post URL</t>
  </si>
  <si>
    <t>Time</t>
  </si>
  <si>
    <t>Total Likes</t>
  </si>
  <si>
    <t>Total Comments</t>
  </si>
  <si>
    <t>URLs in Post</t>
  </si>
  <si>
    <t>Domains in Post</t>
  </si>
  <si>
    <t>Hashtags in Post</t>
  </si>
  <si>
    <t>Comment</t>
  </si>
  <si>
    <t>Attachment Description</t>
  </si>
  <si>
    <t>Attachment Title</t>
  </si>
  <si>
    <t>Attachment Type</t>
  </si>
  <si>
    <t>Attachment URL</t>
  </si>
  <si>
    <t>Comment Image</t>
  </si>
  <si>
    <t>Comment URL</t>
  </si>
  <si>
    <t>Comment Likes</t>
  </si>
  <si>
    <t>Comment Comments</t>
  </si>
  <si>
    <t>Post</t>
  </si>
  <si>
    <t>Author</t>
  </si>
  <si>
    <t>Post Date</t>
  </si>
  <si>
    <t>Post Image</t>
  </si>
  <si>
    <t>Post Likes</t>
  </si>
  <si>
    <t>Post Comments</t>
  </si>
  <si>
    <t>URLs in Comment</t>
  </si>
  <si>
    <t>Domains in Comment</t>
  </si>
  <si>
    <t>Hashtags in Comment</t>
  </si>
  <si>
    <t>Reply Comment</t>
  </si>
  <si>
    <t>Reply Attachment Description</t>
  </si>
  <si>
    <t>Reply Attachment Title</t>
  </si>
  <si>
    <t>Reply Attachment Type</t>
  </si>
  <si>
    <t>Reply Attachment URL</t>
  </si>
  <si>
    <t>Reply Image</t>
  </si>
  <si>
    <t>Reply ID</t>
  </si>
  <si>
    <t>Reply Parent ID</t>
  </si>
  <si>
    <t>Reply URL</t>
  </si>
  <si>
    <t>Reply Likes</t>
  </si>
  <si>
    <t>Reply Comments</t>
  </si>
  <si>
    <t>Parent Comment</t>
  </si>
  <si>
    <t>Parent Attachment Description</t>
  </si>
  <si>
    <t>Parent Attachment Title</t>
  </si>
  <si>
    <t>Parent Attachment Type</t>
  </si>
  <si>
    <t>Parent Attachment URL</t>
  </si>
  <si>
    <t>Parent Time</t>
  </si>
  <si>
    <t>Parent Image</t>
  </si>
  <si>
    <t>Comment ID</t>
  </si>
  <si>
    <t>Parent URL</t>
  </si>
  <si>
    <t>Parent Likes</t>
  </si>
  <si>
    <t>Parent Comments</t>
  </si>
  <si>
    <t>URLs in Reply</t>
  </si>
  <si>
    <t>Domains in Reply</t>
  </si>
  <si>
    <t>Hashtags in Reply</t>
  </si>
  <si>
    <t>URLs in Parent</t>
  </si>
  <si>
    <t>Domains in Parent</t>
  </si>
  <si>
    <t>Hashtags in Parent</t>
  </si>
  <si>
    <t>2952822568091495_2965256920181393</t>
  </si>
  <si>
    <t>2971339076239844_2972663419440743</t>
  </si>
  <si>
    <t>2971339076239844_2971706066203145</t>
  </si>
  <si>
    <t>3000574759982942_3008832569157161</t>
  </si>
  <si>
    <t>3000574759982942_3006681482705603</t>
  </si>
  <si>
    <t>3008441999196218_3009058502467901</t>
  </si>
  <si>
    <t>3076828005690950_3078222828884801</t>
  </si>
  <si>
    <t>3076828005690950_3078180952222322</t>
  </si>
  <si>
    <t>3076828005690950_3077706448936439</t>
  </si>
  <si>
    <t>184243564949423_2952822568091495</t>
  </si>
  <si>
    <t>184243564949423_2971339076239844</t>
  </si>
  <si>
    <t>184243564949423_3000575053316246</t>
  </si>
  <si>
    <t>184243564949423_3008441999196218</t>
  </si>
  <si>
    <t>184243564949423_3076828005690950</t>
  </si>
  <si>
    <t>Commented Post</t>
  </si>
  <si>
    <t>Replied to Comment</t>
  </si>
  <si>
    <t>Replied Comment</t>
  </si>
  <si>
    <t>https://www.facebook.com/184243564949423_2952822568091495</t>
  </si>
  <si>
    <t>https://www.facebook.com/184243564949423_2971339076239844</t>
  </si>
  <si>
    <t>https://www.facebook.com/184243564949423_3000575053316246</t>
  </si>
  <si>
    <t>https://www.facebook.com/184243564949423_3008441999196218</t>
  </si>
  <si>
    <t>https://www.facebook.com/184243564949423_3076828005690950</t>
  </si>
  <si>
    <t xml:space="preserve"> http://bit.ly/BİLGİ_DOGADA</t>
  </si>
  <si>
    <t>bit.ly</t>
  </si>
  <si>
    <t xml:space="preserve"> #okuliçindeğilyaşamiçinöğrenmeli #BİLGİ2019 #tbt #istanbulbilgiuniversity #alumni #graduate #contentusteam</t>
  </si>
  <si>
    <t xml:space="preserve"> #SenVarsın</t>
  </si>
  <si>
    <t>Geçiş yapan öğrenciler içinde geçerli olacak mı</t>
  </si>
  <si>
    <t>Tebrikler Esercim</t>
  </si>
  <si>
    <t>Tebrikler @Umut ULUSALOĞLU _xD83D__xDC4F__xD83C__xDFFB__xD83D__xDC4F__xD83C__xDFFB__xD83D__xDC4F__xD83C__xDFFB__xD83C__xDF39__xD83C__xDDF9__xD83C__xDDF7__xD83D__xDC9C__xD83D__xDD49__xD83D__xDE18_ _xD83E__xDD3A_ _xD83C__xDFC5_ _xD83D__xDE4F__xD83C__xDFFC_</t>
  </si>
  <si>
    <t>İşsizlere bak be :D</t>
  </si>
  <si>
    <t>Zainab Al Fagara</t>
  </si>
  <si>
    <t>Hayırlı geceler</t>
  </si>
  <si>
    <t>Enes Aydın Erkek apartı da var bu numarayı arayın belirtin</t>
  </si>
  <si>
    <t>Ahmet Bilgili niye sadece bayana?</t>
  </si>
  <si>
    <t>İstanbul Sarıyer Bahçeköy’de İstanbul Üniversitesi Cerrahpaşa Orman Fakültesinin tam karşısında kız öğrenciye veya çalışan bayana apart daire (Sadece bayana verilecektir). İrtibat: Adil Bilgili &gt; 0532 740 4266</t>
  </si>
  <si>
    <t>https://www.facebook.com/2952822568091495_2965256920181393</t>
  </si>
  <si>
    <t>https://www.facebook.com/2971339076239844_2972663419440743</t>
  </si>
  <si>
    <t>https://www.facebook.com/2971339076239844_2971706066203145</t>
  </si>
  <si>
    <t>https://www.facebook.com/3000574759982942_3008832569157161</t>
  </si>
  <si>
    <t>https://www.facebook.com/3000574759982942_3006681482705603</t>
  </si>
  <si>
    <t>https://www.facebook.com/3008441999196218_3009058502467901</t>
  </si>
  <si>
    <t>https://www.facebook.com/3076828005690950_3078222828884801</t>
  </si>
  <si>
    <t>https://www.facebook.com/3076828005690950_3078180952222322</t>
  </si>
  <si>
    <t>https://www.facebook.com/3076828005690950_3077706448936439</t>
  </si>
  <si>
    <t>İstanbul Bilgi Üniversitesi 2019 Yaz Okulu bünyesinde açılacak olan BİLGİ Doğada Yaz Okulu Modülü kayıtları devam ediyor. Detaylı bilgi için: http://bit.ly/BİLGİ_DOGADA</t>
  </si>
  <si>
    <t>Üniversitemiz Eskrim Takımı’ndan Umut Ulusaloğlu, 24-27 Haziran tarihlerinde Sivas’ta düzenlenen Üniversiteler Türkiye Eskrim Şampiyonası “Kılıç” dalında Erkekler Ferdi Klasman’da 3. olmuştur. Kendisini ve takım arkadaşlarını kutlar, başarılarının devamını dileriz.</t>
  </si>
  <si>
    <t>Sizi de başarılarınızı da özleyeceğiz. Yeni hayatınızda başarılar dileriz.</t>
  </si>
  <si>
    <t>2019 Mezunları, yolunuz, bahtınız açık olsun!
Öğrenmeyi, keşfetmeyi, sorgulamayı asla bırakmayın. #okuliçindeğilyaşamiçinöğrenmeli #BİLGİ2019 #tbt #istanbulbilgiuniversity #alumni #graduate #contentusteam</t>
  </si>
  <si>
    <t>2019 YKS yerleştirme sonuçları açıklandı! Hayallerini gerçekleştireceğin yere, BİLGİ’ye hoş geldin! #SenVarsın</t>
  </si>
  <si>
    <t>İstanbul Bilgi Üniversitesi</t>
  </si>
  <si>
    <t>https://scontent.xx.fbcdn.net/v/t1.0-0/s130x130/64529294_2952822261424859_114655745399586816_n.jpg?_nc_cat=103&amp;_nc_oc=AQktrTaQIIp8tMWp6Nq8pp_HL1lArnHlXYe13b8_2PqIy4O8brSJY9vHfbi47NlS9A6geNKJ5crBKJnMyjaS1wUJ&amp;_nc_ht=scontent.xx&amp;oh=d074964020a359b771274ce700be25d6&amp;oe=5E118D2D</t>
  </si>
  <si>
    <t>https://scontent.xx.fbcdn.net/v/t1.0-0/s130x130/65769706_2971338422906576_287127492974608384_n.jpg?_nc_cat=110&amp;_nc_oc=AQmSE7FP4qAZTw_R77STc4ALzvfx5dT8vRSWmMGDj6Czz33msvkF9WLY4ptESdG89LhjXRpmPuv6dQTTr-9rAM8U&amp;_nc_ht=scontent.xx&amp;oh=d99218aaa513c87efbeeae45ab711b68&amp;oe=5E0D10CC</t>
  </si>
  <si>
    <t>https://scontent.xx.fbcdn.net/v/t1.0-0/s130x130/66269746_3000575056649579_1933519969430011904_n.jpg?_nc_cat=103&amp;_nc_oc=AQm-6Pz2ZWJM3XhZLbh0PCRtb8M9UYVuvuQ4vUF96P-_U_yeGB_pePkbixUPI8mmq7xksBE7hHT-tLq4eujKxDYp&amp;_nc_ht=scontent.xx&amp;oh=a96a3613fecb2013e00fe24c3be59d8a&amp;oe=5DE00B9C</t>
  </si>
  <si>
    <t>https://scontent.xx.fbcdn.net/v/t15.5256-10/s130x130/65939538_387032961923915_8969684253008723968_n.jpg?_nc_cat=104&amp;_nc_oc=AQm8hP6mh0bl9VM8FISZeMzMHcXKLKa4DRqQM6bYSq1PbuTHIoEM564l8EkpKhbAvupvRYjCQqQv3dquOsnPQv9s&amp;_nc_ht=scontent.xx&amp;oh=0d072134ee2331b89d4611e793a1d925&amp;oe=5E0E4B1A</t>
  </si>
  <si>
    <t>https://scontent.xx.fbcdn.net/v/t1.0-0/s130x130/68313770_3076827969024287_2660251633031577600_n.jpg?_nc_cat=107&amp;_nc_oc=AQmpFpMgCEUq_FUxtgf5pOSydZoZEm4Byi3bgZn_RKuLMM0rxI8b9oNhRO9AY2uVfQfwNqbyLbkpj4ZW3LnBpAhL&amp;_nc_ht=scontent.xx&amp;oh=2def33afbb8b1723ed67227dca048af1&amp;oe=5DDF6A51</t>
  </si>
  <si>
    <t>184243564949423_3119904841383266</t>
  </si>
  <si>
    <t>184243564949423_3119675941406156</t>
  </si>
  <si>
    <t>184243564949423_3116926441681106</t>
  </si>
  <si>
    <t>184243564949423_3116748401698910</t>
  </si>
  <si>
    <t>184243564949423_3114698471903903</t>
  </si>
  <si>
    <t>184243564949423_3114383681935382</t>
  </si>
  <si>
    <t>184243564949423_3113907641982986</t>
  </si>
  <si>
    <t>184243564949423_3111539712219779</t>
  </si>
  <si>
    <t>184243564949423_3111300942243656</t>
  </si>
  <si>
    <t>184243564949423_3100499883323762</t>
  </si>
  <si>
    <t>184243564949423_3084810994892651</t>
  </si>
  <si>
    <t>184243564949423_3084665278240556</t>
  </si>
  <si>
    <t>184243564949423_3082455878461496</t>
  </si>
  <si>
    <t>184243564949423_3082121495161601</t>
  </si>
  <si>
    <t>184243564949423_3079610848745999</t>
  </si>
  <si>
    <t>184243564949423_3077232715650479</t>
  </si>
  <si>
    <t>184243564949423_3074673082573109</t>
  </si>
  <si>
    <t>184243564949423_3074561025917648</t>
  </si>
  <si>
    <t>184243564949423_3064141236959627</t>
  </si>
  <si>
    <t>184243564949423_3063897853650632</t>
  </si>
  <si>
    <t>184243564949423_3061452273895190</t>
  </si>
  <si>
    <t>184243564949423_3058936684146749</t>
  </si>
  <si>
    <t>184243564949423_3056295864410831</t>
  </si>
  <si>
    <t>184243564949423_3055892114451206</t>
  </si>
  <si>
    <t>184243564949423_3048414531865631</t>
  </si>
  <si>
    <t>184243564949423_3048365925203825</t>
  </si>
  <si>
    <t>184243564949423_3047837471923337</t>
  </si>
  <si>
    <t>184243564949423_3045236402183444</t>
  </si>
  <si>
    <t>184243564949423_3043241285716289</t>
  </si>
  <si>
    <t>184243564949423_3042848459088905</t>
  </si>
  <si>
    <t>184243564949423_3040128566027561</t>
  </si>
  <si>
    <t>184243564949423_3037324506307967</t>
  </si>
  <si>
    <t>184243564949423_3032450670128684</t>
  </si>
  <si>
    <t>184243564949423_3031746276865790</t>
  </si>
  <si>
    <t>184243564949423_3029230913783993</t>
  </si>
  <si>
    <t>184243564949423_3026644307375987</t>
  </si>
  <si>
    <t>184243564949423_3026346120739139</t>
  </si>
  <si>
    <t>184243564949423_3024215620952189</t>
  </si>
  <si>
    <t>184243564949423_3023587594348325</t>
  </si>
  <si>
    <t>184243564949423_3021866864520398</t>
  </si>
  <si>
    <t>184243564949423_3021332847907133</t>
  </si>
  <si>
    <t>184243564949423_3018173571556394</t>
  </si>
  <si>
    <t>184243564949423_3010727595634325</t>
  </si>
  <si>
    <t>184243564949423_3008388452534906</t>
  </si>
  <si>
    <t>184243564949423_3007933809247037</t>
  </si>
  <si>
    <t>184243564949423_3005717949468623</t>
  </si>
  <si>
    <t>184243564949423_3003006786406406</t>
  </si>
  <si>
    <t>184243564949423_3002635726443512</t>
  </si>
  <si>
    <t>184243564949423_2993110227396062</t>
  </si>
  <si>
    <t>184243564949423_2992357654137986</t>
  </si>
  <si>
    <t>184243564949423_2989404347766650</t>
  </si>
  <si>
    <t>184243564949423_2988324077874677</t>
  </si>
  <si>
    <t>184243564949423_2987397124634039</t>
  </si>
  <si>
    <t>184243564949423_2985661178140967</t>
  </si>
  <si>
    <t>184243564949423_2983088618398223</t>
  </si>
  <si>
    <t>184243564949423_2980415715332180</t>
  </si>
  <si>
    <t>184243564949423_2977758635597888</t>
  </si>
  <si>
    <t>184243564949423_2975240825849669</t>
  </si>
  <si>
    <t>184243564949423_2971531462887272</t>
  </si>
  <si>
    <t>184243564949423_2969019686471783</t>
  </si>
  <si>
    <t>184243564949423_2968795499827535</t>
  </si>
  <si>
    <t>184243564949423_2968756593164759</t>
  </si>
  <si>
    <t>184243564949423_2968692566504495</t>
  </si>
  <si>
    <t>184243564949423_2966562360050849</t>
  </si>
  <si>
    <t>184243564949423_2966192730087812</t>
  </si>
  <si>
    <t>184243564949423_2963837106990041</t>
  </si>
  <si>
    <t>184243564949423_2963371837036568</t>
  </si>
  <si>
    <t>184243564949423_2955781477795604</t>
  </si>
  <si>
    <t>184243564949423_2953033721403713</t>
  </si>
  <si>
    <t>184243564949423_2952878708085881</t>
  </si>
  <si>
    <t>184243564949423_2950138578359894</t>
  </si>
  <si>
    <t>184243564949423_2945222865518132</t>
  </si>
  <si>
    <t>184243564949423_2944854072221678</t>
  </si>
  <si>
    <t>184243564949423_2938175479556204</t>
  </si>
  <si>
    <t>184243564949423_2937631266277292</t>
  </si>
  <si>
    <t>184243564949423_2937474209626331</t>
  </si>
  <si>
    <t>184243564949423_2935045563202529</t>
  </si>
  <si>
    <t>184243564949423_2934898079883944</t>
  </si>
  <si>
    <t>184243564949423_2934398669933885</t>
  </si>
  <si>
    <t>184243564949423_2932185340155218</t>
  </si>
  <si>
    <t>184243564949423_2929378480435904</t>
  </si>
  <si>
    <t>184243564949423_2927185020655250</t>
  </si>
  <si>
    <t>184243564949423_2901647363209016</t>
  </si>
  <si>
    <t>184243564949423_2901450379895381</t>
  </si>
  <si>
    <t>184243564949423_2901220873251665</t>
  </si>
  <si>
    <t>184243564949423_2899120603461692</t>
  </si>
  <si>
    <t>184243564949423_2898720333501719</t>
  </si>
  <si>
    <t>184243564949423_2898555253518227</t>
  </si>
  <si>
    <t>184243564949423_2896602780380141</t>
  </si>
  <si>
    <t>184243564949423_2896304320409987</t>
  </si>
  <si>
    <t>184243564949423_2894226560617763</t>
  </si>
  <si>
    <t>184243564949423_2894216987285387</t>
  </si>
  <si>
    <t>184243564949423_2893976587309427</t>
  </si>
  <si>
    <t>184243564949423_2893725520667867</t>
  </si>
  <si>
    <t>184243564949423_2892013640839055</t>
  </si>
  <si>
    <t>Custom Menu Item Text</t>
  </si>
  <si>
    <t>Custom Menu Item Action</t>
  </si>
  <si>
    <t>Content</t>
  </si>
  <si>
    <t>Vertex Type</t>
  </si>
  <si>
    <t>Post Type</t>
  </si>
  <si>
    <t>Total Shares</t>
  </si>
  <si>
    <t>Parent ID</t>
  </si>
  <si>
    <t>Comment Date</t>
  </si>
  <si>
    <t>Open Facebook for This Comment</t>
  </si>
  <si>
    <t>Open Facebook Page for This Post</t>
  </si>
  <si>
    <t>https://www.facebook.com/184243564949423_3119904841383266</t>
  </si>
  <si>
    <t>https://www.facebook.com/184243564949423_3119675941406156</t>
  </si>
  <si>
    <t>https://www.facebook.com/184243564949423_3116926441681106</t>
  </si>
  <si>
    <t>https://www.facebook.com/184243564949423_3116748401698910</t>
  </si>
  <si>
    <t>https://www.facebook.com/184243564949423_3114698471903903</t>
  </si>
  <si>
    <t>https://www.facebook.com/184243564949423_3114383681935382</t>
  </si>
  <si>
    <t>https://www.facebook.com/184243564949423_3113907641982986</t>
  </si>
  <si>
    <t>https://www.facebook.com/184243564949423_3111539712219779</t>
  </si>
  <si>
    <t>https://www.facebook.com/184243564949423_3111300942243656</t>
  </si>
  <si>
    <t>https://www.facebook.com/184243564949423_3100499883323762</t>
  </si>
  <si>
    <t>https://www.facebook.com/184243564949423_3084810994892651</t>
  </si>
  <si>
    <t>https://www.facebook.com/184243564949423_3084665278240556</t>
  </si>
  <si>
    <t>https://www.facebook.com/184243564949423_3082455878461496</t>
  </si>
  <si>
    <t>https://www.facebook.com/184243564949423_3082121495161601</t>
  </si>
  <si>
    <t>https://www.facebook.com/184243564949423_3079610848745999</t>
  </si>
  <si>
    <t>https://www.facebook.com/184243564949423_3077232715650479</t>
  </si>
  <si>
    <t>https://www.facebook.com/184243564949423_3074673082573109</t>
  </si>
  <si>
    <t>https://www.facebook.com/184243564949423_3074561025917648</t>
  </si>
  <si>
    <t>https://www.facebook.com/184243564949423_3064141236959627</t>
  </si>
  <si>
    <t>https://www.facebook.com/184243564949423_3063897853650632</t>
  </si>
  <si>
    <t>https://www.facebook.com/184243564949423_3061452273895190</t>
  </si>
  <si>
    <t>https://www.facebook.com/184243564949423_3058936684146749</t>
  </si>
  <si>
    <t>https://www.facebook.com/184243564949423_3056295864410831</t>
  </si>
  <si>
    <t>https://www.facebook.com/184243564949423_3055892114451206</t>
  </si>
  <si>
    <t>https://www.facebook.com/184243564949423_3048414531865631</t>
  </si>
  <si>
    <t>https://www.facebook.com/184243564949423_3048365925203825</t>
  </si>
  <si>
    <t>https://www.facebook.com/184243564949423_3047837471923337</t>
  </si>
  <si>
    <t>https://www.facebook.com/184243564949423_3045236402183444</t>
  </si>
  <si>
    <t>https://www.facebook.com/184243564949423_3043241285716289</t>
  </si>
  <si>
    <t>https://www.facebook.com/184243564949423_3042848459088905</t>
  </si>
  <si>
    <t>https://www.facebook.com/184243564949423_3040128566027561</t>
  </si>
  <si>
    <t>https://www.facebook.com/184243564949423_3037324506307967</t>
  </si>
  <si>
    <t>https://www.facebook.com/184243564949423_3032450670128684</t>
  </si>
  <si>
    <t>https://www.facebook.com/184243564949423_3031746276865790</t>
  </si>
  <si>
    <t>https://www.facebook.com/184243564949423_3029230913783993</t>
  </si>
  <si>
    <t>https://www.facebook.com/184243564949423_3026644307375987</t>
  </si>
  <si>
    <t>https://www.facebook.com/184243564949423_3026346120739139</t>
  </si>
  <si>
    <t>https://www.facebook.com/184243564949423_3024215620952189</t>
  </si>
  <si>
    <t>https://www.facebook.com/184243564949423_3023587594348325</t>
  </si>
  <si>
    <t>https://www.facebook.com/184243564949423_3021866864520398</t>
  </si>
  <si>
    <t>https://www.facebook.com/184243564949423_3021332847907133</t>
  </si>
  <si>
    <t>https://www.facebook.com/184243564949423_3018173571556394</t>
  </si>
  <si>
    <t>https://www.facebook.com/184243564949423_3010727595634325</t>
  </si>
  <si>
    <t>https://www.facebook.com/184243564949423_3008388452534906</t>
  </si>
  <si>
    <t>https://www.facebook.com/184243564949423_3007933809247037</t>
  </si>
  <si>
    <t>https://www.facebook.com/184243564949423_3005717949468623</t>
  </si>
  <si>
    <t>https://www.facebook.com/184243564949423_3003006786406406</t>
  </si>
  <si>
    <t>https://www.facebook.com/184243564949423_3002635726443512</t>
  </si>
  <si>
    <t>https://www.facebook.com/184243564949423_2993110227396062</t>
  </si>
  <si>
    <t>https://www.facebook.com/184243564949423_2992357654137986</t>
  </si>
  <si>
    <t>https://www.facebook.com/184243564949423_2989404347766650</t>
  </si>
  <si>
    <t>https://www.facebook.com/184243564949423_2988324077874677</t>
  </si>
  <si>
    <t>https://www.facebook.com/184243564949423_2987397124634039</t>
  </si>
  <si>
    <t>https://www.facebook.com/184243564949423_2985661178140967</t>
  </si>
  <si>
    <t>https://www.facebook.com/184243564949423_2983088618398223</t>
  </si>
  <si>
    <t>https://www.facebook.com/184243564949423_2980415715332180</t>
  </si>
  <si>
    <t>https://www.facebook.com/184243564949423_2977758635597888</t>
  </si>
  <si>
    <t>https://www.facebook.com/184243564949423_2975240825849669</t>
  </si>
  <si>
    <t>https://www.facebook.com/184243564949423_2971531462887272</t>
  </si>
  <si>
    <t>https://www.facebook.com/184243564949423_2969019686471783</t>
  </si>
  <si>
    <t>https://www.facebook.com/184243564949423_2968795499827535</t>
  </si>
  <si>
    <t>https://www.facebook.com/184243564949423_2968756593164759</t>
  </si>
  <si>
    <t>https://www.facebook.com/184243564949423_2968692566504495</t>
  </si>
  <si>
    <t>https://www.facebook.com/184243564949423_2966562360050849</t>
  </si>
  <si>
    <t>https://www.facebook.com/184243564949423_2966192730087812</t>
  </si>
  <si>
    <t>https://www.facebook.com/184243564949423_2963837106990041</t>
  </si>
  <si>
    <t>https://www.facebook.com/184243564949423_2963371837036568</t>
  </si>
  <si>
    <t>https://www.facebook.com/184243564949423_2955781477795604</t>
  </si>
  <si>
    <t>https://www.facebook.com/184243564949423_2953033721403713</t>
  </si>
  <si>
    <t>https://www.facebook.com/184243564949423_2952878708085881</t>
  </si>
  <si>
    <t>https://www.facebook.com/184243564949423_2950138578359894</t>
  </si>
  <si>
    <t>https://www.facebook.com/184243564949423_2945222865518132</t>
  </si>
  <si>
    <t>https://www.facebook.com/184243564949423_2944854072221678</t>
  </si>
  <si>
    <t>https://www.facebook.com/184243564949423_2938175479556204</t>
  </si>
  <si>
    <t>https://www.facebook.com/184243564949423_2937631266277292</t>
  </si>
  <si>
    <t>https://www.facebook.com/184243564949423_2937474209626331</t>
  </si>
  <si>
    <t>https://www.facebook.com/184243564949423_2935045563202529</t>
  </si>
  <si>
    <t>https://www.facebook.com/184243564949423_2934898079883944</t>
  </si>
  <si>
    <t>https://www.facebook.com/184243564949423_2934398669933885</t>
  </si>
  <si>
    <t>https://www.facebook.com/184243564949423_2932185340155218</t>
  </si>
  <si>
    <t>https://www.facebook.com/184243564949423_2929378480435904</t>
  </si>
  <si>
    <t>https://www.facebook.com/184243564949423_2927185020655250</t>
  </si>
  <si>
    <t>https://www.facebook.com/184243564949423_2901647363209016</t>
  </si>
  <si>
    <t>https://www.facebook.com/184243564949423_2901450379895381</t>
  </si>
  <si>
    <t>https://www.facebook.com/184243564949423_2901220873251665</t>
  </si>
  <si>
    <t>https://www.facebook.com/184243564949423_2899120603461692</t>
  </si>
  <si>
    <t>https://www.facebook.com/184243564949423_2898720333501719</t>
  </si>
  <si>
    <t>https://www.facebook.com/184243564949423_2898555253518227</t>
  </si>
  <si>
    <t>https://www.facebook.com/184243564949423_2896602780380141</t>
  </si>
  <si>
    <t>https://www.facebook.com/184243564949423_2896304320409987</t>
  </si>
  <si>
    <t>https://www.facebook.com/184243564949423_2894226560617763</t>
  </si>
  <si>
    <t>https://www.facebook.com/184243564949423_2894216987285387</t>
  </si>
  <si>
    <t>https://www.facebook.com/184243564949423_2893976587309427</t>
  </si>
  <si>
    <t>https://www.facebook.com/184243564949423_2893725520667867</t>
  </si>
  <si>
    <t>https://www.facebook.com/184243564949423_2892013640839055</t>
  </si>
  <si>
    <t>https://scontent.xx.fbcdn.net/v/t1.0-0/s130x130/68934447_3119871924719891_942462991796797440_n.jpg?_nc_cat=105&amp;_nc_oc=AQmQsUtvQ2EVw55o3voC2gB1JEnvHcnaiYaRCD6271H5RPeTMaG8pjmvSiMEbOZ5AtzepEVm1HekMBtLtFf_295s&amp;_nc_ht=scontent.xx&amp;oh=b97b1fc649d0b35bcd264ef18cad1b91&amp;oe=5E0B320D</t>
  </si>
  <si>
    <t>https://scontent.xx.fbcdn.net/v/t1.0-0/s130x130/69264673_3119674201406330_90577304039718912_n.jpg?_nc_cat=101&amp;_nc_oc=AQn0uKmoKahu0EqJx64qS09Lh8M_ohC_e9mzT9QS1riVr5s2Z7UL67v3yb51m4BM8pFL9tF_Sdz0ICOTU83BjrQE&amp;_nc_ht=scontent.xx&amp;oh=064f2d9dec7081632a574e6d3c2d743b&amp;oe=5DC7666D</t>
  </si>
  <si>
    <t>https://scontent.xx.fbcdn.net/v/t1.0-0/s130x130/68667093_3116925121681238_7239723360924467200_n.jpg?_nc_cat=110&amp;_nc_oc=AQl-8rzmmlHgz9q1IThkonmSoHdwVU2LGHZItPx0HjicEHCHnZAdkNFMenjsDeTCf4_Mbxo7gRi1QKLei9SJRySY&amp;_nc_ht=scontent.xx&amp;oh=fa1ade4fe521d5a0998c631c866f4265&amp;oe=5DCC6F07</t>
  </si>
  <si>
    <t>https://scontent.xx.fbcdn.net/v/t1.0-0/s130x130/68842173_3116739561699794_3659247428214718464_n.jpg?_nc_cat=104&amp;_nc_oc=AQkna3Z4D33EVV4V8MqvWVfBRvx06Dnmg-LMO7tmmNyu4v8cObGF0jjtcRs-9XjvC_nO0i0VvdZJVp8iReqyZ2Zv&amp;_nc_ht=scontent.xx&amp;oh=623a5ee665250bde62917ad2b1305e53&amp;oe=5DCBF8B6</t>
  </si>
  <si>
    <t>https://scontent.xx.fbcdn.net/v/t1.0-0/s130x130/68618316_3114696791904071_1467300513534967808_n.jpg?_nc_cat=108&amp;_nc_oc=AQlvzX3g43y14aq3bl0s9rv5UyHaPyf1ijDF64ae6Ts8hrCVWo2GYybTLgsdgxLEKj2xY9F-YSld08x-5iuUPozJ&amp;_nc_ht=scontent.xx&amp;oh=1d077e5e7a049e3e4399a34fbb205327&amp;oe=5DDBF96B</t>
  </si>
  <si>
    <t>https://scontent.xx.fbcdn.net/v/t1.0-0/s130x130/69592729_3114382635268820_2780445077334392832_n.jpg?_nc_cat=104&amp;_nc_oc=AQleRUl-rp0PgbS0euP5R5vFww-ktWMRLx3mrTnTxSOMjhiGORJjUR5AFbGz4UOioexium3vj69Wc_8wkMkLlyPO&amp;_nc_ht=scontent.xx&amp;oh=678fec772b4d096a01b448cd71a6fe8c&amp;oe=5E0C44DE</t>
  </si>
  <si>
    <t>https://scontent.xx.fbcdn.net/v/t1.0-0/s130x130/69423597_3113907515316332_1962193768098562048_n.jpg?_nc_cat=111&amp;_nc_oc=AQm6pWFmTogxZGliWVWoGFEl363tXSMUvX08Wz5_ShoN3UHxy9eRd1pGu85iImiVfR4YUKRTiNmVphguucqp1kGJ&amp;_nc_ht=scontent.xx&amp;oh=571a799b9c872045e85e163091136106&amp;oe=5E15380A</t>
  </si>
  <si>
    <t>https://scontent.xx.fbcdn.net/v/t1.0-0/s130x130/68718284_3111538908886526_3140996891659993088_n.jpg?_nc_cat=100&amp;_nc_oc=AQkidEF1oEMLxpBKNuOQ8JdCkQL3X5Esgx45sH-K6xyA1rVl-6e2wGUYC-4hG79Ay9ibXf4fPAbB0UmdIHYmI7wA&amp;_nc_ht=scontent.xx&amp;oh=c9271c77eb5adba3f9c2d6b1cd24b8a5&amp;oe=5DDA9F59</t>
  </si>
  <si>
    <t>https://scontent.xx.fbcdn.net/v/t1.0-0/s130x130/68690445_3111300865576997_1594000657197563904_n.jpg?_nc_cat=104&amp;_nc_oc=AQkAAbrsdh4-R7WCB8x7RuIdyQxiWNfRTAr2YEyITFUy5snsbnXjx_TGbaf-F0Y-9N1BMjGeZl79Lk7PqRIFKQHt&amp;_nc_ht=scontent.xx&amp;oh=19ebc254b0ba1d34f6181951c73d423b&amp;oe=5DC97ADA</t>
  </si>
  <si>
    <t>https://scontent.xx.fbcdn.net/v/t1.0-0/s130x130/68868119_3100499573323793_7859770184377040896_n.jpg?_nc_cat=104&amp;_nc_oc=AQneqJlNi0_7RINMCJwuus7TXk3I4ZM8YGUHXAz3viBnql5dwam1jhTvP-XX066XdmRRagl1vFpt2-yMhi4oB4_g&amp;_nc_ht=scontent.xx&amp;oh=8588c13cb286ed60403c209022d23140&amp;oe=5E13C984</t>
  </si>
  <si>
    <t>https://scontent.xx.fbcdn.net/v/t1.0-0/s130x130/68527075_3084810521559365_9072261334896214016_n.jpg?_nc_cat=104&amp;_nc_oc=AQlc0gbiOSkXiKgO0NKXfsU--70IHj8pNWyPxSvHOG3SuQZshcmNZAqPokyK-bvzSaFlgB8e54njAUs19u85leVl&amp;_nc_ht=scontent.xx&amp;oh=f38017cc1306344c96453ce9684b2d63&amp;oe=5DD7178C</t>
  </si>
  <si>
    <t>https://scontent.xx.fbcdn.net/v/t1.0-0/s130x130/67656182_3082455631794854_8172282664942829568_n.jpg?_nc_cat=106&amp;_nc_oc=AQnmEjgwLUwJSVkE7tURvWY1hzC7I-pdqxqJbthxAgN8W2XfXYSnF58aCi8g3vYgNzgw2OSuLb6VFpUPcjPGpbQr&amp;_nc_ht=scontent.xx&amp;oh=7fda004f55cf129255f3a9fa620d42c5&amp;oe=5E0D777C</t>
  </si>
  <si>
    <t>https://scontent.xx.fbcdn.net/v/t1.0-0/s130x130/67763099_3082120555161695_3774629564253208576_n.jpg?_nc_cat=106&amp;_nc_oc=AQnUk8cYu0DF2N9Rbm6jXyc6te7ze0J3iReVRUFmDX8iyaeu5mJzhOh3BcS1oGsQ3sg48iYM_VcBK4t7V2iNE2BM&amp;_nc_ht=scontent.xx&amp;oh=6cdfa65bca021a18bcdc8210279cf62f&amp;oe=5E10A067</t>
  </si>
  <si>
    <t>https://scontent.xx.fbcdn.net/v/t1.0-0/s130x130/67708935_3079604972079920_5779578696696332288_n.jpg?_nc_cat=103&amp;_nc_oc=AQkRqdW8P93Qy13y8Oz-7JpRYNhkY-jA8T1mxFw-1poWaLHF4QXHMIvW52PaiNzMCrmdyLB-_Pe1b-ooG9JWUOuV&amp;_nc_ht=scontent.xx&amp;oh=4e0d012fd1473f06f47be5ce66b7b287&amp;oe=5DCEB1F0</t>
  </si>
  <si>
    <t>https://scontent.xx.fbcdn.net/v/t1.0-0/s130x130/67525392_3074672659239818_467161148949528576_n.jpg?_nc_cat=109&amp;_nc_oc=AQkaOusOAb9E843ww1R82OwsbWt5v8h1pOBCLS75aAEwXqeBX8UA0P-FXoaVTthsyrS6Cu1zwhWinzrwOMV9SlWq&amp;_nc_ht=scontent.xx&amp;oh=8d5a54724db55cb8db43432ba45f225f&amp;oe=5DCAED02</t>
  </si>
  <si>
    <t>https://scontent.xx.fbcdn.net/v/t1.0-0/s130x130/67539746_3064141130292971_1961793941003042816_n.jpg?_nc_cat=103&amp;_nc_oc=AQmBrMRt3BzuURDs3Czh1gu-smace0PaTFohd9Tx2ExHQwlqdINopKlFS1W-dVAM6KtS3-w8z1kQqlLDeWRFVnQq&amp;_nc_ht=scontent.xx&amp;oh=7b8e5d6d8695fa1e8f8d1d5539f5c728&amp;oe=5E0A01C5</t>
  </si>
  <si>
    <t>https://scontent.xx.fbcdn.net/v/t1.0-0/s130x130/67691472_3063897306984020_1065646656755597312_n.jpg?_nc_cat=106&amp;_nc_oc=AQk-wVHOzBlNfb5tpdGBGWEd0RLYBtWeq9dFO1tamyYaeHuCnqUGSzmpQnlYEhpm5jnZHArfbbqqeM1PelysRO_q&amp;_nc_ht=scontent.xx&amp;oh=e11bf276e27198c26d00d0fb8d862fda&amp;oe=5E13879E</t>
  </si>
  <si>
    <t>https://scontent.xx.fbcdn.net/v/t1.0-0/s130x130/67835762_3061452077228543_981865017475334144_n.jpg?_nc_cat=105&amp;_nc_oc=AQlpYRl8BbnDlwwMSWicaubVeyVYbInFbsdouOvsFOZYyv7dd3MiQ4lHTRar10lGDuO0n9MhMmRNro4xOUrrORux&amp;_nc_ht=scontent.xx&amp;oh=472e1b07072caaf650d9b2092a4cb68c&amp;oe=5DDC3B25</t>
  </si>
  <si>
    <t>https://scontent.xx.fbcdn.net/v/t1.0-0/s130x130/67404499_3058936537480097_5312849428183252992_n.jpg?_nc_cat=102&amp;_nc_oc=AQnaTu7gIfAUzGCFtT574SDanRNLKcYP3hcc6psjcRoqiTozjzTMWB0-aptEojMmLRcxs-0RWNMmvaAXrh9R_6QK&amp;_nc_ht=scontent.xx&amp;oh=d6dd0010355d79c19e9164b8e7ffa9ce&amp;oe=5DD2FDD4</t>
  </si>
  <si>
    <t>https://scontent.xx.fbcdn.net/v/t1.0-0/s130x130/67821959_3056295571077527_51018894306967552_n.jpg?_nc_cat=109&amp;_nc_oc=AQmW7-FvoFhlKTYANhaEhNkZMOz4w7v5ACYsCSf2obXq-A63Vc1w2guLaSNgsouNsldD5MxENQswXYLPbydTXeFW&amp;_nc_ht=scontent.xx&amp;oh=c07a5a7f4a882352f0bbaca03df906ff&amp;oe=5DD8C144</t>
  </si>
  <si>
    <t>https://scontent.xx.fbcdn.net/v/t1.0-0/s130x130/67428537_3055891307784620_6764748657146200064_n.jpg?_nc_cat=109&amp;_nc_oc=AQnxmrLkI8nwrlirT_PU8SR9PFJLPh3R6nPmuyJ7NhKpewXHClz5lLACxNgohxX78qOnnSTXipTzPm6e-8VFV_7b&amp;_nc_ht=scontent.xx&amp;oh=b480f9292daefa65d194fd4172996088&amp;oe=5DCB88E2</t>
  </si>
  <si>
    <t>https://scontent.xx.fbcdn.net/v/t1.0-0/p130x130/67151509_3048365831870501_7302312411795554304_n.jpg?_nc_cat=108&amp;_nc_oc=AQmoa3jlo6Yq2OVz2GxKyOeR5HtQWRfLvpNMs4JRS9VZnL_IDlWpqlueZsh5tizFwQBOgXEWozJHP5PgZYlnCsx-&amp;_nc_ht=scontent.xx&amp;oh=6f63d350f6b012b75211544a9547c60d&amp;oe=5E13D1DE</t>
  </si>
  <si>
    <t>https://scontent.xx.fbcdn.net/v/t1.0-0/s130x130/66894592_3047837168590034_5505240705796145152_n.jpg?_nc_cat=106&amp;_nc_oc=AQnHUs-2AMPetryeqQlo3ZbBTvnvqtOFmpSN8AxvY3OjdltXDf7ADb9v1V62TKfDYqpMol0pj48L-3giXchvKuM4&amp;_nc_ht=scontent.xx&amp;oh=691f702f8ddb180cfc347f1c19651d04&amp;oe=5E12DF49</t>
  </si>
  <si>
    <t>https://scontent.xx.fbcdn.net/v/t1.0-0/s130x130/67100483_3045235558850195_3196522937532284928_n.jpg?_nc_cat=111&amp;_nc_oc=AQlBBdbj68zHaLlYRyn1hmaBskzOjZZl4jD0XN_LysVso9d6h6SL-eS221tQrP41LZkwO2mM5E8Q9F4T7Efl2Mwj&amp;_nc_ht=scontent.xx&amp;oh=54868ce9dc51de857cdba9f9beb3a690&amp;oe=5E0C295E</t>
  </si>
  <si>
    <t>https://scontent.xx.fbcdn.net/v/t1.0-0/p130x130/67111450_3043240972382987_7258610960644964352_n.jpg?_nc_cat=106&amp;_nc_oc=AQkmoV677lcBOiiWzdtec3rHsQEWWVRq7IWEpaoOGCVJS8x62stAuoPadbPxZPXm0GXSYU-RjGInuEEGvWz5uLsN&amp;_nc_ht=scontent.xx&amp;oh=0fa080f78affc4dbc82babd3b7abb599&amp;oe=5E0E8EAE</t>
  </si>
  <si>
    <t>https://scontent.xx.fbcdn.net/v/t1.0-0/s130x130/67166500_3042847292422355_2073564138394615808_n.jpg?_nc_cat=102&amp;_nc_oc=AQnPjpMipgiCSjEdUzBhFz0PBqINe4QYUIv08A7EtsEkCdpwOM7oh5T-79xNrLWBf-sn-ALyxtLGPnGbAZYwVz_9&amp;_nc_ht=scontent.xx&amp;oh=a81e5dfc8bfad607427c70facf7748f3&amp;oe=5DD6D705</t>
  </si>
  <si>
    <t>https://scontent.xx.fbcdn.net/v/t1.0-0/s130x130/67405275_3040128312694253_5597151283648659456_n.jpg?_nc_cat=109&amp;_nc_oc=AQmtaf_FekVpncMCuqvlhuLk3Hoe26JdgYuL-2UJAcoH9-43vlc0P7f5b_Kyr3BT-y95FOKjfWIiqgfTvs9JF3RB&amp;_nc_ht=scontent.xx&amp;oh=6c2a9072d8b9639328f532cde95b31ca&amp;oe=5E13E1E7</t>
  </si>
  <si>
    <t>https://scontent.xx.fbcdn.net/v/t1.0-0/s130x130/67544418_3037323942974690_2840649485053329408_n.jpg?_nc_cat=109&amp;_nc_oc=AQlgIzEWPH4O9TGhZEHMQFuxjIuHGH1uQcQjxa2oVWdbjiYzVKtKbVWV7OZAZg4FkJZ4-JgFV4CdlSXGJShrOuJ8&amp;_nc_ht=scontent.xx&amp;oh=d6754f4af739b1920c2381bf89b079d4&amp;oe=5E0F9864</t>
  </si>
  <si>
    <t>https://scontent.xx.fbcdn.net/v/t1.0-0/s130x130/67174945_3032450556795362_4692544167958544384_n.jpg?_nc_cat=109&amp;_nc_oc=AQlwh5igUDGt1JrFZOIiZLBWKHtqAazxUV3pI-El1A0A5B7xoNSMNZO5bExywiMOeB1FU1-u5Liph-XaztXURrSx&amp;_nc_ht=scontent.xx&amp;oh=71f5af7de782336cab620bc304b0feae&amp;oe=5DCEF062</t>
  </si>
  <si>
    <t>https://scontent.xx.fbcdn.net/v/t1.0-0/p130x130/67169901_3031745803532504_2806762175908020224_n.jpg?_nc_cat=104&amp;_nc_oc=AQky3qKT0N7BuYqNvgUTrk-PhbxzKB6fPrz4l69hanIi-WYbCvQ-IBv-y-vbl-lZOqwJ19wnV7OGcz1kEGRgYmKF&amp;_nc_ht=scontent.xx&amp;oh=6b6dfc9d21800b86443ce5dad65e8456&amp;oe=5DDBB190</t>
  </si>
  <si>
    <t>https://scontent.xx.fbcdn.net/v/t1.0-0/s130x130/66867282_3029230373784047_6152862675282952192_n.jpg?_nc_cat=105&amp;_nc_oc=AQmKtse4us8jTKfL75Rvg_mATqlEBFvVqetiuG1MbOafVJUBwg8QW1Ei210PJyMayLd_VkKOIUX_mo0GZuEsKpW0&amp;_nc_ht=scontent.xx&amp;oh=9808c0a3c802914af0ef4d4adc6054b2&amp;oe=5DD1301A</t>
  </si>
  <si>
    <t>https://scontent.xx.fbcdn.net/v/t1.0-0/s130x130/66880946_3026644094042675_7759588173822296064_n.jpg?_nc_cat=105&amp;_nc_oc=AQn4dWhaBgvgJol-7O6vzq1U8Rtsa8pMPfRCEVpgtnGsHqqO15npnOTQvtB-FFfsDG4qAXXxwIDNataovKTDQux9&amp;_nc_ht=scontent.xx&amp;oh=4018e9f8119aafc866070f50abbaf5b2&amp;oe=5E0D7109</t>
  </si>
  <si>
    <t>https://scontent.xx.fbcdn.net/v/t1.0-0/s130x130/67328364_3026345880739163_4591154829211992064_n.jpg?_nc_cat=104&amp;_nc_oc=AQkDXw6rUP-BDhyx2ASYVjNnzX1nRF4tnTHrGQ4lCHMxvQvsKobnoG5HFnUgiqZVEDs9bFU8ALwVm21G5RO_OYCM&amp;_nc_ht=scontent.xx&amp;oh=6986b6a151cb961108a9c39b7f989cdf&amp;oe=5E1284BD</t>
  </si>
  <si>
    <t>https://scontent.xx.fbcdn.net/v/t1.0-0/s130x130/66859010_3024215427618875_3061002060620103680_n.jpg?_nc_cat=109&amp;_nc_oc=AQkB0Q2zfPf4i_WWWWHNoSUztc1EutPXkShAtZsbrJ67tuHa8eb1498khZ7drr_1G02Vl4chbGGW4XfpH_hEQ9KN&amp;_nc_ht=scontent.xx&amp;oh=9c8916da3ba2a233d455d173b7bcfd27&amp;oe=5E0F77A7</t>
  </si>
  <si>
    <t>https://scontent.xx.fbcdn.net/v/t1.0-0/s130x130/67070605_3023587421015009_2062840446870093824_n.jpg?_nc_cat=100&amp;_nc_oc=AQnieGe2ogYGAdQLeyrEtOMhPzV_hYLmeRfCcDJhjEvuM7F7i482S5qQDVMsT5ShxOXywNjG2pZ_vHJeD8EWbHyL&amp;_nc_ht=scontent.xx&amp;oh=546b2858288eb953996754fc50f921e5&amp;oe=5E0B6B86</t>
  </si>
  <si>
    <t>https://scontent.xx.fbcdn.net/v/t1.0-0/s130x130/66659335_3021864157854002_4458956178222743552_n.jpg?_nc_cat=101&amp;_nc_oc=AQnSzqoIJX4V6kYZOmWGJNumI3z5i2b3r3lxQdORr3TjqYNsJP9w6XpcS9Rh66M-B4U9sAhIXBcDqIbOOl_Am0LS&amp;_nc_ht=scontent.xx&amp;oh=ddaf07f1d95cbc087d411dffa961618c&amp;oe=5DDD6ED6</t>
  </si>
  <si>
    <t>https://scontent.xx.fbcdn.net/v/t1.0-0/s130x130/66945397_3021330511240700_9080445648481812480_n.jpg?_nc_cat=111&amp;_nc_oc=AQnvamQ0kiTxPb1oBFMlX-d8kJ0ON6mGu3qJzdHua3cCQXpzQyJWnIIjXR1assClJGmWNvDmk3a8z_Vpiq2Z0ICK&amp;_nc_ht=scontent.xx&amp;oh=0fb13d2c57e5367c1e6ed054f23fc0c7&amp;oe=5DDC6402</t>
  </si>
  <si>
    <t>https://scontent.xx.fbcdn.net/v/t1.0-0/s130x130/64992409_3018173344889750_4225378925905182720_n.jpg?_nc_cat=104&amp;_nc_oc=AQmb6nOXFyxHKObWsd5Tg2IcoLm7ObloLgcRPJSMAxbBTd7-vbKDyh0sAISq08AmasjyxNNDEGjZ1r4yIcclVys9&amp;_nc_ht=scontent.xx&amp;oh=dc1953f6de8dc28088e7272f13c23e9a&amp;oe=5DD4C0DA</t>
  </si>
  <si>
    <t>https://scontent.xx.fbcdn.net/v/t1.0-0/s130x130/66428212_3010725782301173_1359997971189465088_n.jpg?_nc_cat=103&amp;_nc_oc=AQmtCHCurbRtUuPCADftajg67lFE8oZb-Wxx5dAXvUA7zgiAj5u6HqLfFlWqjlQlWADGX1l5GagAQNfDvubnisMp&amp;_nc_ht=scontent.xx&amp;oh=a275dc963676c057f88f0d3756a10c56&amp;oe=5DDA56E2</t>
  </si>
  <si>
    <t>https://scontent.xx.fbcdn.net/v/t1.0-0/s130x130/66628329_3008388379201580_5776573246086316032_n.jpg?_nc_cat=111&amp;_nc_oc=AQlmQZewenM2JjPtkuDtDluDMMl8E2xlhl3PIIY3QkCt6_DJKATo-RwxxYuVKsevBKWQkS0P2MT4afKcJX1JzunF&amp;_nc_ht=scontent.xx&amp;oh=769b4aae1b38fa4a0f8135aed0cd4319&amp;oe=5DDAC0D0</t>
  </si>
  <si>
    <t>https://scontent.xx.fbcdn.net/v/t1.0-0/s130x130/66271442_3007933659247052_5737173496740446208_n.jpg?_nc_cat=100&amp;_nc_oc=AQkIH-LgJKX_3nKEC6qC0tgezGbMvaUyS1XpIbgsXOPNUGeZmaCPAT0OdTRiiIhk_6vqlMI_GqK2lti5o5_w_k85&amp;_nc_ht=scontent.xx&amp;oh=68445d048369d8bfa6672ad2ecfba350&amp;oe=5DD89CE6</t>
  </si>
  <si>
    <t>https://scontent.xx.fbcdn.net/v/t1.0-0/p130x130/66579459_3005717589468659_5361877192831664128_n.jpg?_nc_cat=106&amp;_nc_oc=AQnHZeYB9peI4oiKW7mUeKuqDDFxxrEU-57GPd3GdtW-XmHvY-7uqw-qHLdLka75XD0hp32koQtSQgvw3yeh-hLQ&amp;_nc_ht=scontent.xx&amp;oh=914d225cf541deb0a74894bf887b43f0&amp;oe=5E0C30BD</t>
  </si>
  <si>
    <t>https://scontent.xx.fbcdn.net/v/t15.5256-10/s130x130/65832619_2299137097070431_1557680274848874496_n.jpg?_nc_cat=100&amp;_nc_oc=AQkFBkU8g1pQ7tH-MLKu4O8zeJz4c5JkUB4QV6RBlHWC7OzR5RD-uu-UAkZ-Jb5CDfV0kdEa2cIEfLuUESkoNwzi&amp;_nc_ht=scontent.xx&amp;oh=901995c640df224194f9bf2fba47a39c&amp;oe=5E0BCB11</t>
  </si>
  <si>
    <t>https://scontent.xx.fbcdn.net/v/t1.0-0/s130x130/66393958_3002635516443533_1702983992044683264_n.jpg?_nc_cat=100&amp;_nc_oc=AQnW-biLJe_v09xzCQbslVhmk_5tT1tP21S15tJjcyl2l7dLdpLLKqqQo9prv7vmYvTf_501bBNEp7SfGKUmFm5d&amp;_nc_ht=scontent.xx&amp;oh=e4633c8db31d1800f348c9db5c97c3e6&amp;oe=5DC83D7B</t>
  </si>
  <si>
    <t>https://scontent.xx.fbcdn.net/v/t1.0-0/s130x130/62521127_2992355277471557_5835650886315016192_n.jpg?_nc_cat=102&amp;_nc_oc=AQmOvtXxlTxP8pJogXXsv60YmNjTM57-z2w0XVacWDRPPTfn3B04PTbGcPMD1FggInG6lTIgIGmme6-Q3N1aXYN4&amp;_nc_ht=scontent.xx&amp;oh=41d2f149e14c0218e17e24eb5d807963&amp;oe=5E0FC53D</t>
  </si>
  <si>
    <t>https://scontent.xx.fbcdn.net/v/t1.0-0/s130x130/65745128_2989403937766691_2087535551044386816_n.jpg?_nc_cat=101&amp;_nc_oc=AQnQt_a3i6fogqFyRTalIZiKHH0dlVsUhMqLaTHxn7sRltQ7_VzZFkquPvM4LqDY4RpQ0gEQfMUO806oJ5Y8DunE&amp;_nc_ht=scontent.xx&amp;oh=90be4c1251e827a63f81ec38cfda73f1&amp;oe=5DDE8D1B</t>
  </si>
  <si>
    <t>https://scontent.xx.fbcdn.net/v/t1.0-0/s130x130/66317433_2988323351208083_4057135973065031680_n.jpg?_nc_cat=105&amp;_nc_oc=AQkkbwK3B_Vt5_JyJIi-S9SVyUNfXQ-EZHioy9U1AXHE-5c7cfKsAOPUWPBidw622o2J8V0z7DwNSoyCbRs99d61&amp;_nc_ht=scontent.xx&amp;oh=e5dec14a677ae453ba5c46ad58dce726&amp;oe=5DE076D0</t>
  </si>
  <si>
    <t>https://scontent.xx.fbcdn.net/v/t15.5256-10/p130x130/65605797_2346785405437031_3823737666264891392_n.jpg?_nc_cat=108&amp;_nc_oc=AQmqGr5oQG5rChdvEAHctTp3vzDtbyZ77XYh47CxhUETlPvTXgchGToc_z68a4zBifa1s-NcWwAFQbXdXU-TaMiU&amp;_nc_ht=scontent.xx&amp;oh=5d193d239d6ed076e0c48292b45cc47a&amp;oe=5DD8AD8A</t>
  </si>
  <si>
    <t>https://scontent.xx.fbcdn.net/v/t1.0-0/s130x130/66238345_2985659931474425_2919819098256834560_n.jpg?_nc_cat=111&amp;_nc_oc=AQnME5ap2o8XABSmRo6wUG2Q3CsEIZuKmV3yaTsJix5zbwLzqDsN6bToKvpUh5eaTdtIUvMnLTQvzIrunT5dfaya&amp;_nc_ht=scontent.xx&amp;oh=69b5c639b922ff785389fac84c0b88db&amp;oe=5E0BBF60</t>
  </si>
  <si>
    <t>https://scontent.xx.fbcdn.net/v/t1.0-0/s130x130/65394339_2983087241731694_1536170211047112704_n.jpg?_nc_cat=108&amp;_nc_oc=AQk3Ma7oVvKjALyV134Rp5nK5ZTro1XnD6OxztIXli08eM_2cp783pUzX1jFkz9-yutLaQfzGZ2NUbIUmbXl8MjB&amp;_nc_ht=scontent.xx&amp;oh=4cca2f09f38bf4016b58efb152b67e04&amp;oe=5E0A3159</t>
  </si>
  <si>
    <t>https://scontent.xx.fbcdn.net/v/t1.0-0/s130x130/65534662_2980413958665689_6329476467843399680_n.jpg?_nc_cat=101&amp;_nc_oc=AQmGNWd_hE6FrgjR-jNrg7RbmIN-_o0T8-EaI3NsJ44iG8zkIGT3MJZ17hEIntOL-CPUmTvnGuN22M4jH6mSztTa&amp;_nc_ht=scontent.xx&amp;oh=897d8537903d70c93f4a9a3c0bc33599&amp;oe=5E14671D</t>
  </si>
  <si>
    <t>https://scontent.xx.fbcdn.net/v/t1.0-0/s130x130/65296636_2977757772264641_6099492376575737856_n.jpg?_nc_cat=101&amp;_nc_oc=AQlqHnwY1McRNgjxEH6K5qmEbE6FcZhUixyJVEddwSu71mUr_gsG8dLwP6yYSk8-lcUnOKFJAe_OfPo0Xfq_Ud48&amp;_nc_ht=scontent.xx&amp;oh=2c3c619e7b4455f4686ca9a6401d5755&amp;oe=5DCE1ED1</t>
  </si>
  <si>
    <t>https://scontent.xx.fbcdn.net/v/t1.0-0/s130x130/65562405_2975239742516444_3855741327308226560_n.jpg?_nc_cat=104&amp;_nc_oc=AQl6aQyISnYIzP3xxJAclML-BIl-14Rx_pUb9q_3RnFYEu6wXiSnhPYN1YThJWWIFZ0DfgAmf8CCskw0oFps4iJv&amp;_nc_ht=scontent.xx&amp;oh=de0441674b145b93f69a5876ffbd68fd&amp;oe=5DD35C3A</t>
  </si>
  <si>
    <t>https://scontent.xx.fbcdn.net/v/t1.0-0/s130x130/65312606_2971531142887304_4754342807408214016_n.jpg?_nc_cat=101&amp;_nc_oc=AQkCAP_8b7V2B6Xrzuh0hpYdApok5lAyYrq9V9pplkAtJbwCUzT_x_viN_l62RnERQPM6MBfe1JqNXTR664xCnUi&amp;_nc_ht=scontent.xx&amp;oh=1f8501fb257ddd6c8e497af28ffe2f20&amp;oe=5E0D24CE</t>
  </si>
  <si>
    <t>https://scontent.xx.fbcdn.net/v/t15.13418-10/s130x130/65490339_2328605093891122_7874100239680929792_n.jpeg?_nc_cat=108&amp;_nc_oc=AQlfxKen70oLvXJCSDuUbMB1IpGB5UNjyzCPrqHbkO9icyRnBWS5VNuHVncjguLgFpE6XGFq48dynbc-UWo4_UnZ&amp;_nc_ht=scontent.xx&amp;oh=b8c1aeccaeed58e45e08174d4c25075a&amp;oe=5DDAAB56</t>
  </si>
  <si>
    <t>https://external.xx.fbcdn.net/safe_image.php?d=AQCiNiDVxqYCoHU3&amp;w=130&amp;h=130&amp;url=https%3A%2F%2Feu.bilgi.edu.tr%2Fstatic%2Fassets%2Fgfx%2Flogos%2Flogo.png&amp;cfs=1&amp;_nc_hash=AQAy9jOzqSUPR-eZ</t>
  </si>
  <si>
    <t>https://scontent.xx.fbcdn.net/v/t1.0-0/s130x130/65367902_2968754076498344_5743478010514767872_n.jpg?_nc_cat=111&amp;_nc_oc=AQkWt1rBz8EgCYXTP-LzV9g2ltWmwqm4L9etzNhsRz8Hq7YV7Ondto_9hRIXQ__riwIq-x4EjMkbA6Zr-r9usSC0&amp;_nc_ht=scontent.xx&amp;oh=a7d721ea0d243ce2f82d31cd1e1d598c&amp;oe=5E0AA8E1</t>
  </si>
  <si>
    <t>https://scontent.xx.fbcdn.net/v/t1.0-0/s130x130/65283215_2968692216504530_8759865089030356992_n.jpg?_nc_cat=100&amp;_nc_oc=AQmK3IuwJv4L7CKiWf6fR_fOODUu0wY7CQP2e3vmA95p8636B7r_WL81WOELiCpkTEvqKc_EsYib0Xae4Wcz9vko&amp;_nc_ht=scontent.xx&amp;oh=92c4f75e3768d02fb0bdf930732ae163&amp;oe=5E129E44</t>
  </si>
  <si>
    <t>https://scontent.xx.fbcdn.net/v/t1.0-0/s130x130/65070893_2963836270323458_5088517354963337216_n.jpg?_nc_cat=101&amp;_nc_oc=AQnGsqpB0lBUswHqxlTcrfrydaPiwyvW0LGLGnLmugwGgvvbGrBYB9BTPwiicKsuzljz2gH8RMlrak8Wvc8Xintk&amp;_nc_ht=scontent.xx&amp;oh=70739186749447a886d17bbf42bce718&amp;oe=5E0B09CD</t>
  </si>
  <si>
    <t>https://scontent.xx.fbcdn.net/v/t1.0-0/s130x130/65172724_2963371477036604_1322746379801460736_n.jpg?_nc_cat=100&amp;_nc_oc=AQkCxuU7k5Go77pj7DjC_ZuP06HMlk_M9XomDGayTJowmMtXDORvutj4HZaOypGBiUSIKxQhhSZ9czF4PsTmrz-2&amp;_nc_ht=scontent.xx&amp;oh=cdf592168f39745751ad30c314b2dcd1&amp;oe=5DD82F24</t>
  </si>
  <si>
    <t>https://scontent.xx.fbcdn.net/v/t1.0-0/s130x130/64994367_2955781041128981_3293861885895507968_n.jpg?_nc_cat=106&amp;_nc_oc=AQkhf5IUElFIosu81VU0_dtoTs6iWCD6_dFDO7aTCptGxM8tNjSruzIzjCPIQf9wjjtkZhDV7YuDh37M8bafAftk&amp;_nc_ht=scontent.xx&amp;oh=87f4288dbfefa4b0e21ebc7843eecb8b&amp;oe=5E0B1748</t>
  </si>
  <si>
    <t>https://scontent.xx.fbcdn.net/v/t15.5256-10/s130x130/62605578_2243021939079311_1122856020570275840_n.jpg?_nc_cat=102&amp;_nc_oc=AQka7HLnMmLfWQZnU0F4jXCkzOpZ895NcVfp2XMohCO8FfKNyh2q_qDBuyqptYLkvMqPmPtm0BPDRGV-hpnR_em0&amp;_nc_ht=scontent.xx&amp;oh=25fe77219a20bf05081a9b21790591fa&amp;oe=5DDF676E</t>
  </si>
  <si>
    <t>https://scontent.xx.fbcdn.net/v/t1.0-0/s130x130/64456892_2952876388086113_3709776807919091712_n.jpg?_nc_cat=109&amp;_nc_oc=AQkBSjnBF66spGm5mg2L3KyfeeNgb9jd8r1AOt64jZK9vmDr7NjuOjzsz1t4bUCb76sq2Qy087SskzQcjTclW9Gc&amp;_nc_ht=scontent.xx&amp;oh=85f8256d86f24a03285d2b119bdde7c1&amp;oe=5DD18FA1</t>
  </si>
  <si>
    <t>https://scontent.xx.fbcdn.net/v/t1.0-0/s130x130/64705886_2950137788359973_1045226634178723840_n.jpg?_nc_cat=109&amp;_nc_oc=AQkkWxO_QIVdQcRL0S4AkUU3PGKw3Zi3O59WJeUCW4AtdPI9DoxGut01lTv_6uizi8AhjwDizpuYSfg82KkWVQ7v&amp;_nc_ht=scontent.xx&amp;oh=2d1e4fe7f0e7f89ff2e65fdcb03a03ea&amp;oe=5DD8F969</t>
  </si>
  <si>
    <t>https://scontent.xx.fbcdn.net/v/t1.0-0/s130x130/64749586_2945222238851528_2366036262902562816_n.jpg?_nc_cat=110&amp;_nc_oc=AQm3h8MQwf4batOGrpeTfAE0Mp7r3mAjZxgbnVxEmRx491vLXZYrTDSEqx7-y1IFfeRX5s3RCPMO8rkf931B3jYP&amp;_nc_ht=scontent.xx&amp;oh=e924be070df103146fa768bc1d890cba&amp;oe=5DD15970</t>
  </si>
  <si>
    <t>https://scontent.xx.fbcdn.net/v/t1.0-0/s130x130/64325828_2944853942221691_1323803551641632768_n.jpg?_nc_cat=111&amp;_nc_oc=AQmf6o9d4XbYyVNYXDAW6I1eTOu7B0PI9AlMoiLWZct14iAPce62L7KClzzAOjYRdVfa2WrGBHh5_lhLStBvanFy&amp;_nc_ht=scontent.xx&amp;oh=5202e2bcdfe8086258b5778c2c52ca26&amp;oe=5E0A7D9B</t>
  </si>
  <si>
    <t>https://scontent.xx.fbcdn.net/v/t15.5256-10/p130x130/62261188_374886876495740_3111636005598265344_n.jpg?_nc_cat=110&amp;_nc_oc=AQnu_pB3Vyw-hOyhP1IS79yso5tHx57e5nsIdUvSBWv_EclVJwG9NtbWmS_PpeoFoG6tzbIFoolZsHiPoEzauBgP&amp;_nc_ht=scontent.xx&amp;oh=31607af0af7b16ccc71206793d4c30a9&amp;oe=5DDD03A4</t>
  </si>
  <si>
    <t>https://scontent.xx.fbcdn.net/v/t1.0-0/s130x130/64300383_2937631109610641_1265824314939146240_n.jpg?_nc_cat=111&amp;_nc_oc=AQmMGw9779_SgCdQ7Q4L_KTM35MJltWwIOw5GgcLaadjbglm1j20RTRsJ5tH5W9raH0b7ODYPv1ddf0XANXQpjn5&amp;_nc_ht=scontent.xx&amp;oh=eea67d30d0fe9fc8cbe31209a3bee51a&amp;oe=5DCEAA97</t>
  </si>
  <si>
    <t>https://scontent.xx.fbcdn.net/v/t1.0-0/s130x130/62651988_2937472016293217_6929217068172574720_n.jpg?_nc_cat=101&amp;_nc_oc=AQlTsUtbp2bLhhgsRAo92dv78AurtIubXdBaBFj7fcMBhtkVTEet5hMIRAZcLUmKF_ONmPTyouuCFtO0CttJIlrt&amp;_nc_ht=scontent.xx&amp;oh=d45b152ee2be0e5737820d8a38eba14c&amp;oe=5E0F92C2</t>
  </si>
  <si>
    <t>https://scontent.xx.fbcdn.net/v/t15.13418-10/p130x130/62544006_677463406036395_2144849480132853760_n.jpeg?_nc_cat=111&amp;_nc_oc=AQlLrJuuFRktV1458_2jIF_mykQaNmGf35OV_VY36FI1MkjbV74qiDuxUxEtMO1Pbio8k229KIZzEx_iaEuAXaFc&amp;_nc_ht=scontent.xx&amp;oh=ea2dab3eec88cfe0396078d2cdae1f33&amp;oe=5E0AB93F</t>
  </si>
  <si>
    <t>https://scontent.xx.fbcdn.net/v/t1.0-0/s130x130/64243885_2934398356600583_2155204710708019200_n.jpg?_nc_cat=111&amp;_nc_oc=AQk8j--BBFiLGw83XKrWyIwl7q0aP4st8aoTuAcXtM_9AKJmaYl7qsXONhPof4mtN0q_Gh3aGDGAgTFJUmCh26Ve&amp;_nc_ht=scontent.xx&amp;oh=84aec4b2bddb7a08b1fb478ebf2c0127&amp;oe=5DD5F7FD</t>
  </si>
  <si>
    <t>https://scontent.xx.fbcdn.net/v/t1.0-0/s130x130/64290957_2932185230155229_803539061972140032_n.jpg?_nc_cat=105&amp;_nc_oc=AQlxu1S1op2DyhHU4OvTRnl9-L6Gp_lbFdzWhSNdvlR45PgL1y1H9OKU6EEmWgS63q8Lu3sdO_qjExOmM-jF0kQF&amp;_nc_ht=scontent.xx&amp;oh=e35563c774de19bcc0a95322945c7510&amp;oe=5DD74EF7</t>
  </si>
  <si>
    <t>https://scontent.xx.fbcdn.net/v/t1.0-0/s130x130/62480802_2927184743988611_8614930983835140096_n.jpg?_nc_cat=108&amp;_nc_oc=AQnQEMEWVO8Bqi9JO_Ynij_toe1K5HallpAordAtj08xpSYHp5KpXjReXNiuxEc7_ecYLRbgq5a2bpB9kYv1Q7iZ&amp;_nc_ht=scontent.xx&amp;oh=b08d452c0175238ece03b6ef898fe566&amp;oe=5E0FE7BC</t>
  </si>
  <si>
    <t>https://scontent.xx.fbcdn.net/v/t1.0-0/s130x130/61368062_2901646699875749_3334332804379967488_n.jpg?_nc_cat=106&amp;_nc_oc=AQmv21o6INedn8DgyiixBJ11q7KR6cCdKFDkvHI-zCK6HUjWyFm3vVC8FqFevv7LP4SGuLHt2257fnX9Q-iM39Om&amp;_nc_ht=scontent.xx&amp;oh=5fb80577a41538596c3694ed3fa49e53&amp;oe=5DD3E019</t>
  </si>
  <si>
    <t>https://scontent.xx.fbcdn.net/v/t1.0-0/s130x130/61471090_2901450216562064_8670779654765805568_n.jpg?_nc_cat=100&amp;_nc_oc=AQlXB9WzZxhAx7LHDgPbSiu-WsQBncfTAnU_rv_LCyTzizHIodvA2J9pphcctx5x7kZlY-Rt4Bf1hPBT-VwRR5Ud&amp;_nc_ht=scontent.xx&amp;oh=c26ea5995d7c085caa946dcc244055c7&amp;oe=5DD129BF</t>
  </si>
  <si>
    <t>https://scontent.xx.fbcdn.net/v/t1.0-0/s130x130/61425642_2901220613251691_6510033143460790272_n.jpg?_nc_cat=111&amp;_nc_oc=AQmOQ9HnymCnnfyh283Xk_61ikdGav761KQTtm0lB1ehQ1X9SbJtn2SBXKFrEpy9qoFAa_w-27CQHvHZEpUQktmE&amp;_nc_ht=scontent.xx&amp;oh=37aaa84e8110838ce614fdecae9676f9&amp;oe=5E0A29C2</t>
  </si>
  <si>
    <t>https://scontent.xx.fbcdn.net/v/t1.0-0/s130x130/61607729_2899120250128394_6210238735368323072_n.jpg?_nc_cat=109&amp;_nc_oc=AQk76clxf4C1WxADcIid6kuKOjnc_H7k4fCdHR_4lYHfO2kzNZ1wNvW87xVPVKx9enV1P2Y20MKtEneBYSWKw_iz&amp;_nc_ht=scontent.xx&amp;oh=66f92ca3222269068d68a90f73b2b496&amp;oe=5E1300B6</t>
  </si>
  <si>
    <t>https://scontent.xx.fbcdn.net/v/t1.0-0/s130x130/61283818_2898719396835146_6340844236958597120_n.jpg?_nc_cat=104&amp;_nc_oc=AQmkbFAJSIGks10o39mA-XnP0ONUlGotq2T1xe7_0HSP_s1cKYLTbtxmdEOY8sOhO8BskP8UCPXT7BroHlmHqXr-&amp;_nc_ht=scontent.xx&amp;oh=a16594c2486074eb765607952dca5ed1&amp;oe=5DDD16B5</t>
  </si>
  <si>
    <t>https://scontent.xx.fbcdn.net/v/t1.0-0/s130x130/61834212_2898555013518251_281282502046253056_n.jpg?_nc_cat=103&amp;_nc_oc=AQkW9qvkheD_NY0JqIa2rXdW96bgbKL2XceZIkRactezNpUOlb4wx4CJXiOP6NVWCSIwotb2AQZL_z25q1rNToBF&amp;_nc_ht=scontent.xx&amp;oh=23072c3d33b4e640b971ec1b33d22343&amp;oe=5E0B7352</t>
  </si>
  <si>
    <t>https://scontent.xx.fbcdn.net/v/t1.0-0/s130x130/61842033_2896602787046807_2615662197392539648_n.jpg?_nc_cat=100&amp;_nc_oc=AQmgCJvYhS-bL3G_crjmGf0jh1FL10302qXe1p7LGV_2uWK7IDC4S6Asc9zenTH5V7AG749ohB43rTumXQFCE6dj&amp;_nc_ht=scontent.xx&amp;oh=1407d2277ff3b4c3fa42ed44d5436095&amp;oe=5E0D0670</t>
  </si>
  <si>
    <t>https://scontent.xx.fbcdn.net/v/t1.0-0/s130x130/61561378_2896303973743355_5695122116190404608_n.jpg?_nc_cat=105&amp;_nc_oc=AQl4JnZjH5C_1VOQPYRxOePLKJ2apU72bEMIRJ3_8J1CZJieCAoGODt1YtYuoQIzu4IDanHn4shClcpu26eYlHdU&amp;_nc_ht=scontent.xx&amp;oh=6997f31d4d513e0604951126f39f961d&amp;oe=5DD03F47</t>
  </si>
  <si>
    <t>https://scontent.xx.fbcdn.net/v/t1.0-0/s130x130/61146734_2894226243951128_6844445846952476672_n.jpg?_nc_cat=102&amp;_nc_oc=AQnJVJCXEAeD7Y-T_8c5--zxKI7GsFGTZKy3lKjoLb3s9tKoq1p5xlPTljmUEb7zJ-ON6oEkuZpXx_FfSjhs0u3p&amp;_nc_ht=scontent.xx&amp;oh=2294181ccf7e87804554c1deb213b6e9&amp;oe=5E13B757</t>
  </si>
  <si>
    <t>https://scontent.xx.fbcdn.net/v/t1.0-0/s130x130/61560058_2894216640618755_7932378607970680832_n.jpg?_nc_cat=100&amp;_nc_oc=AQmiss0_Ybvyqcj3Qtn9c0gY4lfox0Mf9W0F1aJxQBWOwsML1GY8eekJimVe3MaRz5w8289uMZy3pYle6IKUEFo1&amp;_nc_ht=scontent.xx&amp;oh=642cfb67010233e03a4a9a8d6ecd00a6&amp;oe=5DCF41C6</t>
  </si>
  <si>
    <t>https://scontent.xx.fbcdn.net/v/t1.0-0/s130x130/61102695_2893976400642779_7095160955083948032_n.jpg?_nc_cat=102&amp;_nc_oc=AQnSMFjh7Poa8iBwGxs8dm829NWAsqm2r3f8fDkaOOzzK2R1tGfmx1MzpalDe463e_JOzf9FB70X1DdGiS9O8aZ6&amp;_nc_ht=scontent.xx&amp;oh=1ef7689ac721c0dd67d0795a2f4572da&amp;oe=5DDCF7FA</t>
  </si>
  <si>
    <t>https://scontent.xx.fbcdn.net/v/t1.0-0/s130x130/61293846_2893724400667979_6308412779992711168_n.jpg?_nc_cat=108&amp;_nc_oc=AQnNlSZbe8bh24LobxiGFRhVGK5r13sM9ffFOaT_W7AgYJx2RzygTw3so3W2P0an-5bUtIRx0-jzlLgPlehzh7te&amp;_nc_ht=scontent.xx&amp;oh=f3bc127554a2f12db1b1c1faede9aac7&amp;oe=5E0AEA8D</t>
  </si>
  <si>
    <t>https://scontent.xx.fbcdn.net/v/t1.0-0/s130x130/61255761_2892013017505784_4208462449885577216_n.jpg?_nc_cat=110&amp;_nc_oc=AQkJMsdrSr3ZNk5LdYJMLse1GY5V325T5LGRPkHH31Yo00PZdsIEAusdoyZc9eXS-YN3_CkwLnqqggqIqyDUYRic&amp;_nc_ht=scontent.xx&amp;oh=9a703859e16659dbc392e3176963fc65&amp;oe=5DCF6F43</t>
  </si>
  <si>
    <t>BİLGİ International Student Orientation will be held on September 3 at santralistanbul Campus. For more details: https://bit.ly/2Zkek9h</t>
  </si>
  <si>
    <t>Özlediğimiz yeter! Tüm mezunlarımız 21 Eylül’de BİLGİ Homecoming’de buluşuyor. Katılım için: http://bit.ly/2KMbHsS #bilgihomecoming #bilgimezun</t>
  </si>
  <si>
    <t>Açık dersler, atölyeler, seminerler, sektör buluşmaları... Daha ilerisi için BİLGİ Yüksek Lisans Programları!
Detaylı bilgi ve başvuru için: http://bit.ly/2NNor69</t>
  </si>
  <si>
    <t>BİLGİ will sponsor 5 students to join HIVE’s “Global Leaders Summit” in Bucharest, Romania. For the details and application: https://bit.ly/2P9JjF6</t>
  </si>
  <si>
    <t>Prof. Dr. Ahmet Haluk Dursun’un vefatının derin üzüntüsünü yaşıyoruz.</t>
  </si>
  <si>
    <t>Coğrafi sınırların ötesinde networking ve takım çalışması ile hızla değişen koşullara adapte olmak için BİLGİ İnsan Kaynakları Yönetimi Yüksek Lisans Programı! 
Detaylı bilgi: http://bit.ly/Bilgi_Lisansüstü</t>
  </si>
  <si>
    <t>Program Direktörü Prof. Dr. Feride Çiçekoğlu'nun program ve başvuru süreciyle ilgili soruları cevaplandıracağı Sinema ve Televizyon Yüksek Lisans Programı Tanıtım Toplantısı 24 Ağustos'ta santralistanbul Kampüsü'nde. Kayıt için: http://bit.ly/2KmD38B</t>
  </si>
  <si>
    <t>2019-2020 Güz Dönemi Görevli Öğrenci Programı için son başvuru tarihi 2 Eylül. Detaylı bilgi için: https://bit.ly/2P6aoJo</t>
  </si>
  <si>
    <t>Stratejik düşünmek ve interaktif çağa ayak uydurmak için BİLGİ Pazarlama Yüksek Lisans Programları!
Detaylı bilgi ve başvuru için: http://bit.ly/Bilgi_Lisansüstü</t>
  </si>
  <si>
    <t>BİLGİ Lisansüstü Danışmanları 26 Temmuz'dan itibaren her Cuma 15.00-18.00 saatleri arasında sorularınızı yanıtlamak için Kozyatağı Kampüsü'nde. Merak ettikleriniz için graduate@bilgi.edu.tr adresinden randevu alarak danışmanlarımız ile görüşebilirsiniz.</t>
  </si>
  <si>
    <t>BİLGİ Spor Yöneticiliği Özel Yetenek Sınavı sonuçları açıklandı. Detaylar için: https://bit.ly/2ZJxYwd</t>
  </si>
  <si>
    <t>BİLGİ Finansal Ekonomi Yüksek Lisans Programı öğrencileri CFA Sertifikası sınavına en iyi şekilde hazırlanıyor!
Detaylı bilgi ve başvuru için: http://bit.ly/Bilgi_Lisansüstü</t>
  </si>
  <si>
    <t>İstanbul Bilgi Üniversitesi ile 17 ülkede faaliyet gösteren işe alım danışmanlığı firması Trenkwalder arasında yapılan anlaşmayla, BİLGİ öğrencileri ve mezunları Almanya’da tam zamanlı iş imkânlarından yararlanabilecekler. Detaylı bilgi için: https://bit.ly/2KlZ8Ea</t>
  </si>
  <si>
    <t>Geleceğin girişimcisi olmak, teknoloji ve inovasyon anlayışını fırsatlara çevirmek için LITE: Öğrenme, İnovasyon, Teknoloji ve Girişimcilik Yüksek Lisans Programı başvuruları devam ediyor. Detaylı bilgi  ve başvuru için: https://lite.bilgi.edu.tr/</t>
  </si>
  <si>
    <t>BİLGİ Moda Tasarımı ile Sahne ve Gösteri Sanatları Yönetimi Özel Yetenek Sınav sonuçları açıklandı. Sonuçlar için: www.bilgi.edu.tr</t>
  </si>
  <si>
    <t>Türkiye’nin lider MBA programı bilgiMBA, İngilizce ve Türkçe dil seçeneğiyle, İstanbul’un her iki yakasında ve e-MBA ile online olarak her yerde!
Detaylı bilgi ve başvuru için: http://bit.ly/Bilgi_Lisansüstü</t>
  </si>
  <si>
    <t>BİLGİ Spor Yöneticiliği Bölümü Özel Yetenek Sınavı mülakat saatleri açıklandı. Detaylı bilgi için: http://bit.ly/2MJuCWJ</t>
  </si>
  <si>
    <t>BİLGİ Politika Yüksek Lisans Programları Başvuruları devam ediyor! Detaylı bilgi ve başvuru için: http://bit.ly/Bilgi_Lisansüstü</t>
  </si>
  <si>
    <t>BİLGİ Travma ve Afet Ruh Sağlığı Programı ve TARDE (Travma ve Afet Ruh Sağlığı Çalışmaları Derneği) yürütücülüğünde 17 Ağustos 1999 ve 12 Kasım 1999 deprem deneyimleri üzerine hazırlanan “Türkiye'nin Depreminde 20. Yıl; Bellek, Yapılanma, Gelecek 2. Çalışayı” 4 Ağustos’ta santralistanbul Kampüsü’nde. Detaylı bilgi ve program için: https://bit.ly/2YBOqBx</t>
  </si>
  <si>
    <t>BİLGİ Pazarlama Yüksek Lisans Programları Güz Dönemi Başvuruları devam ediyor! Detaylı bilgi ve başvuru için: http://bit.ly/Bilgi_Lisansüstü</t>
  </si>
  <si>
    <t>LITE: Öğrenme, İnovasyon, Teknoloji ve Girişimcilik Yüksek Lisans Programı başvuruları devam ediyor. Detaylı bilgi ve başvuru için: https://lite.bilgi.edu.tr/</t>
  </si>
  <si>
    <t>Özlediğimiz yeter! BİLGİ Homecoming 21 Eylül Cumartesi santralistanbul Kampüsü’nde, seni de mutlaka bekliyoruz. Detaylar için: https://bit.ly/2KedHII</t>
  </si>
  <si>
    <t>21-27 Temmuz 2019 tarihleri arasında 18 ülke ve 27 üniversiteden 130 katılımcının yer aldığı Montenegro Podgorica’da düzenlenen Üniversitelerarası Avrupa Şampiyonası’nda 3. olan Üniversitemiz Erkek Tenis Takımı'nı tebrik ederiz.</t>
  </si>
  <si>
    <t>İstanbul Bilgi Üniversitesi 2019-2020 akademik takvimine buradan ulaşabilirsiniz: bit.ly/2YrHZB1 
...
You can check the academic calendar of İstanbul Bilgi University 2019-2020 at bit.ly/2JRFekh</t>
  </si>
  <si>
    <t>Mimarlık ve İnşaat Mühendisliği Çift Anadal Öğrencisi Mustafa Banzaroğlu: “Hindistan’da öğrenci değişim programı ile University of Petroleum and Energy Studies (UPES)’e gittim. Hem kariyerime ve akademik hedeflerime katkı sağlayacak akademik bilgi ve tecrübeyi edinme, hem de kişisel gelişimim ve hedeflerime katkısı olan yeni hayatlar ve yeni yerler keşfetme imkânı edinme fırsatım oldu. 5 haftalık, muazzam bir deneyime sahip oldum.” #SenVarsın</t>
  </si>
  <si>
    <t>Başvurular devam ediyor! BİLGİ Mimarlık Yüksek Lisans Programları hakkında detaylı bilgi ve başvuru için: http://bit.ly/Bilgi_Lisansüstü</t>
  </si>
  <si>
    <t>“BİLGİ İzmir’de” etkinliğimizde öğrenci ve mezunlarımız ile buluştuk. Mütevelli Heyet Başkan Yardımcımız Dr. Ecmel Ayral, Rektör Yardımcımız Prof. Dr. Gonca Günay ve Uluslararası İlişkiler Bölüm Başkanımız Doç. Dr. Emre Erdoğan’ın katılımıyla gerçekleşen oturumda teknoloji karşısında becerilerin yenik düştüğü, yetkinlik ve yeterliliklerin ön plana çıktığı ve dört farklı neslin ilk kez aynı anda birlikte çalıştığı günümüz iş yaşamının farklı yönleri ele alındı.  Erdal Uzunoğlu’nun networking oturumu ile BİLGİ’liler bölgenin önde gelen kurumları ile de bir araya geldi. Bir sonraki buluşma nerede olsun? #bilgimezun</t>
  </si>
  <si>
    <t>BİLGİ Uluslararası İlişkiler ve Hukuk Çift Anadal Öğrencisi Ege Alpaykut: “Kendinize inanmak çok önemli çünkü unutmayın ki inanmak, her işin ilk adımıdır. Kendime bir söz verdim; her sene kendimi geliştirecek seminerlere ve yarışmalara katılacaktım. Odgers Berndtson’ın düzenlediği global bir program olan Bir Gün CEO’ya katılma şansı yakaladım. 6 aylık kapsamlı bir program sonucunda 20 arkadaşımla beraber finalist olmaya hak kazandık ve ödül olarak da özel sektörün önde gelen 20 farklı CEO’suyla eşleşerek 1’er gün geçirdik. Süreç bana çok güzel arkadaşlıklar, inanılmaz deneyimler ve en önemlisi bir iş çevresi (network) kazandırdı.” #SenVarsın</t>
  </si>
  <si>
    <t>BİLGİ İnsan Kaynakları Yönetimi Yüksek Lisans Programları hakkında detaylı bilgi için: http://bit.ly/Bilgi_Lisansüstü
Güz Dönemi Başvuruları Devam Ediyor!</t>
  </si>
  <si>
    <t>Önlisans adayları için BİLGİ Meslek Yüksekokulu Tercih Günleri 29 Temmuz’a kadar Kuştepe Kampüsü’nde #SenVarsın #kuştepekampüsü #tercihgünleri</t>
  </si>
  <si>
    <t>BİLGİ Finans Yüksek Lisans Programları Güz Dönemi Başvuruları devam ediyor! Detaylı bilgi ve başvuru için: http://bit.ly/Bilgi_Lisansüstü</t>
  </si>
  <si>
    <t>BİLGİ Mimari Restorasyon Öğrencisi Abdullah Tarık Ayyıldız: “Bİ’müzik Kulübü’nün yaptığı canlı müzik etkinliğinde değerli arkadaşlarımla gitar çalıp şarkı söyledim. Kürek Kulübü’nde kürek eğitimi aldım. Kütüphanenin kişisel ve mesleki gelişimimde bana sağladığı kaynaklar ve sunduğu koleksiyon geliştirme imkanlarından ilgi duyduğum psikoloji, liderlik, anatomi, kuvvet ve kondisyon bilimi alanlarının eğitim materyallerini temin edebildim. Ve kendi disiplinimin dışında da kendimi geliştirme fırsatı buldum.” #SenVarsın</t>
  </si>
  <si>
    <t>BİLGİ Meslek Yüksekokulu Tercih Günleri 29 Temmuz'a kadar Kuştepe Kampüsü'nde devam ediyor. Detaylı bilgi için: www.aday.bilgi.edu.tr</t>
  </si>
  <si>
    <t>BİLGİ mezunları, öğrencileri ve bölgenin önemli kurumları 24 Temmuz Çarşamba günü Mövenpick Hotel İzmir’de buluşuyor. Detaylı bilgi ve kayıt için: bit.ly/32tcVQB</t>
  </si>
  <si>
    <t>Tercih Günleri dönemi boyunca aklına takılan tüm soruları haftanın her günü 09.00-19.00 saatleri arasında WhatsApp üzerinden BİLGİ öğrencilerine sorabilirsin. #SenVarsın</t>
  </si>
  <si>
    <t>BİLGİ İletişim Yüksek Lisans Programları Başvuruları devam ediyor! Detaylı bilgi ve başvuru için: bit.ly/Bilgi_Lisansüstü</t>
  </si>
  <si>
    <t>YKS sonuçları açıklandı! Hayallerine bir adım daha yaklaştın. Bu yolda önce Sen Varsın, BİLGİ adımlarına yol açmak sana destek olmak için var. #SenVarsın #yks2019 #yks2019tayfa</t>
  </si>
  <si>
    <t>BİLGİ Tercih Günleri 29 Temmuz’a kadar devam ediyor. Aklındaki tüm sorular için seni santralistanbul ve Kuştepe Kampüsleri’ne bekliyoruz. #SenVarsın</t>
  </si>
  <si>
    <t>BİLGİ Online Yüksek Lisans Programları esnek yapısıyla dilediğiniz zaman dilediğiniz yerde yüksek lisans yapabilirsiniz. Programlar hakkında detaylı bilgi ve başvuru için: bit.ly/Bilgi_Lisansüstü</t>
  </si>
  <si>
    <t>15 Temmuz 2016 günü şehit olan tüm vatandaşlarımızı Demokrasi ve Milli Birlik Günü’nde saygıyla anıyoruz.</t>
  </si>
  <si>
    <t>bilgiMBA Programları başvuruları devam ediyor! İngilizce ve Türkçe dil seçeneğiyle, İstanbul’da Kozyatağı ile santralistanbul Kampüsü’nde ve e-MBA ile online olarak Türkiye’nin her yerinde. Detaylı bilgi ve başvuru için: https://bit.ly/2MNDNTJ</t>
  </si>
  <si>
    <t>BİLGİ Yüksek Lisans Programları Güz Dönemi Başvuruları devam ediyor! Detaylı bilgi ve başvuru için: bit.ly/2NNor69</t>
  </si>
  <si>
    <t>BİLGİ’li olmak diplomayla bitmez, hayat boyu devam eder. Mezun portalına hemen kaydolmak için: mezun.bilgi.edu.tr</t>
  </si>
  <si>
    <t>BİLGİ Psikoloji Öğrencisi Özlem Tan: “Mimarlık, Sosyoloji, Uluslararası İlişkiler gibi bölümlerden ders alma imkanı buldum. Alanında uzman, tanınmış hocalardan dersler almak, önceden de yazılarını takip ettiğim insanlarla bir arada olmak ve kendi fikirlerimi onlarla tartışabilmek benim için paha biçilemez bir deneyim oldu.” #SenVarsın</t>
  </si>
  <si>
    <t>Ezberlenmiş idealler yok, Sen Varsın.
BİLGİ, adımlarına yol açmak, sana destek olmak için var. 
BİLGİ Tercih Günleri 8 - 29 Temmuz tarihleri arasında santralistanbul Kampüsü’nde. #SenVarsın</t>
  </si>
  <si>
    <t>BİLGİ İngilizce Hazırlık öğrencileri eğitimlerinin bir kısmını yada tamamını ABD’nin 12 eyaletindeki 17 üniversiteden yada Kanada’nın Ontario eyaletindeki 3 üniversiteden birinde tamamlayabilirler. Üniversiteler ile ilgili detaylı bilgi için: https://bit.ly/2Jsx4NW</t>
  </si>
  <si>
    <t>2019 Mezuniyet törenlerini 6 günlük bir programla tamamladık. Her yıl binlerce öğrencimizi yeni hayatlarına uğurlarken bu özel günlerinin unutamayacakları şekilde geçmesi için çalışan büyük bir ekip var. #family #istanbulbilgiuniversitesi #contentus</t>
  </si>
  <si>
    <t>Gönüllü Buddy Programı için son başvuru tarihi 14 Temmuz. Başvuru için: bit.ly/BILGIbuddy</t>
  </si>
  <si>
    <t>BİLGİ Meslek Yüksekokulu ve Uygulamalı Bilimler Yüksekokulu Moda Tasarımı önlisans ve lisans programları öğrenci çalışmalarının sunulacağı Moda Tasarımı Mezuniyet Defilesi “2019 BİLGİ Fashion Show” 9 Temmuz’da santralistanbul Kampüsü’nde. Program için: https://bit.ly/309fdSN</t>
  </si>
  <si>
    <t>Bugün İletişim Fakültesi, Sosyal ve Beşeri Bilimler Fakültesi ile Turizm ve Otelcilik Yüksekokulu öğrencilerimiz keplerini havaya attı.</t>
  </si>
  <si>
    <t>Sınırlar yok, Sen Varsın.
BİLGİ, adımlarına yol açmak, sana destek olmak için var.
BİLGİ Tercih Günleri 8-29 Temmuz tarihleri arasında santralistanbul Kampüsü’nde.
#SenVarsın</t>
  </si>
  <si>
    <t>Bugün Hukuk Fakültesi, Adalet Meslek Yüksekokulu ile Mühendislik ve Doğa Bilimleri Fakültesi öğrencilerimizin mezuniyet heyecanını paylaştık.</t>
  </si>
  <si>
    <t>Bugün İşletme Fakültesi, Mimarlık Fakültesi ve Sağlık Bilimleri Fakültesi öğrencilerimiz gelecek hayatlarına ilk adımlarını attı.</t>
  </si>
  <si>
    <t>Bugün Lisansüstü Programlar Enstitüsü öğrencilerimizin mezuniyet mutluluğunu yaşadık.</t>
  </si>
  <si>
    <t>Bugün mezun olan Meslek Yüksekokulu öğrencilerimizi kutluyoruz.</t>
  </si>
  <si>
    <t>Bugün Sağlık Hizmetleri Meslek Yüksekokulu, Spor Bilimleri ve Teknolojisi Yüksekokulu ile Uygulamalı Bilimler Yüksekokulu öğrencilerimizin mutluluğunu paylaştık.</t>
  </si>
  <si>
    <t>Göç Çalışmaları Lisansüstü Öğrenci Konferansı Tebliğ Çağrısı, son başvuru tarihi: 5 Ağustos. Detaylı bilgi ve başvuru için: https://bit.ly/2MbCFfZ</t>
  </si>
  <si>
    <t>Kalıplar Yok, Sen Varsın!
BİLGİ adımlarına yol açmak sana destek olmak için var. BİLGİ Tercih Günleri 8-29 Temmuz tarihleri arasında santralistanbul Kampüsü’nde. #SenVarsın</t>
  </si>
  <si>
    <t>Call for Papers for ANEST Conference:
"European Studies: Interdisciplinary Perspectives on Turkey, EU and Beyond"
Date: 18-19 April 2020
Place: Istanbul Bilgi University, santralistanbul Campus</t>
  </si>
  <si>
    <t>İstanbul Bilgi Üniversitesi Hukuk Fakültesi ve Bern Hukuk Fakültesi’nin Medeni Hukuk öğretim üyesi Prof. Dr. Yeşim M. Atamer, Hamburg Üniversitesi Hukuk Fakültesi tarafından, Doctor iuris honoris causa (Dr. iur. h. c.) ya da Fahri Hukuk Doktoru unvanının verilmesine layık bulunmuştur. Hocamız Yeşim Atamer’i içtenlikle kutluyoruz. http://bit.ly/Bilgi-Haber</t>
  </si>
  <si>
    <t>bilgiMBA Programları Güz Dönemi başvuruları devam ediyor! Türkiye’nin lider MBA programı bilgiMBA, İngilizce ve Türkçe dil seçeneğiyle, İstanbul’da 2 merkezde ve e-MBA ile online olarak Türkiye’nin her yerinde! Erken kayıt için son gün 6 Temmuz. Detaylı bilgi ve başvuru için: http://bit.ly/Bilgi_Lisansüstü</t>
  </si>
  <si>
    <t>TUBITAK interview with ERC Principle Investigator Prof. Ayhan Kaya</t>
  </si>
  <si>
    <t>2018-2019 yaz döneminde (Ağustos-Eylül) kadro açığı olan birimler için Görevli Öğrenci Programı başvuruları 26 Haziran 2019’dan itibaren online olarak alınacaktır. Detaylı bilgi ve başvuru için: http://bit.ly/Bilgi-GörevliÖğrenci</t>
  </si>
  <si>
    <t>BİLGİ İletişim Yüksek Lisans Programları Güz Dönemi Başvuruları devam ediyor! Erken kayıt için son gün 6 Temmuz. Detaylı bilgi ve başvuru için: http://bit.ly/Bilgi_Lisansüstü</t>
  </si>
  <si>
    <t>BİLGİ Finans Yüksek Lisans Programları Güz Dönemi Başvuruları devam ediyor! Erken kayıt için son gün 6 Temmuz. Detaylı bilgi ve başvuru için: http://bit.ly/Bilgi_Lisansüstü</t>
  </si>
  <si>
    <t>BİLGİ Online Yüksek Lisans Programları ile iş hayatınıza uygun bir şekilde, istediğiniz yerden yüksek lisans yapabilirsiniz. Erken kayıt için son gün 6 Temmuz. Programlar hakkında detaylı bilgi ve başvuru için: http://bit.ly/Bilgi_Lisansüstü</t>
  </si>
  <si>
    <t>#TBT Soğuk Savaş - Backstage</t>
  </si>
  <si>
    <t>BİLGİ Genetik ve Biyomühendislik Bölümü tarafından düzenlenen, NGS verilerinin işlenmesi için analitik iş akışlarının sunulacağı ve temel istatistik, hesaplama ve biyoinformatik becerileri kazanma ve NGS verilerini işlemek, analiz etmek ve yorumlamak için gereken analitik yaklaşımlara aşina olma fırsatının sağlanacağı "Yeni Nesil Genomik Çalıştayı" 24-25 Haziran'da santralistanbul Kampüsü'nde. Kayıt için son gün bugün. Detaylı bilgi ve başvuru için: https://bit.ly/2VPBRgl</t>
  </si>
  <si>
    <t>BİLGİ Pazarlama Yüksek Lisans Programları Güz Dönemi Başvuruları devam ediyor! Erken kayıt için son gün 6 Temmuz. Detaylı bilgi ve başvuru için: http://bit.ly/Bilgi_Lisansüstü</t>
  </si>
  <si>
    <t>BİLGİ Mimarlık Yüksek Lisans Programları Güz Dönemi Başvuruları devam ediyor! Erken kayıt için son gün 6 Temmuz. Detaylı bilgi ve başvuru için: http://bit.ly/Bilgi_Lisansüstü</t>
  </si>
  <si>
    <t>BİLGİ Yaz Okulu kayıtları için son gün 19 Haziran! Detaylı bilgi için: https://yazokulu.bilgi.edu.tr/tr/</t>
  </si>
  <si>
    <t>Yapmak istediğin birçok şeyi üniversite sınavından sonraya erteledin. Ve artık o gün çok yakın. Hadi sen de sınavdan sonra yapmak için sabırsızlandığın ilk şeyi mesaj, video veya fotoğraf ile anlat #SınavdanSonraİlkİşim hashtag’iyle paylaş, heyecanını biz de paylaşalım!</t>
  </si>
  <si>
    <t>16-21 Haziran 2019  tarihleri arasında yapılacak olan 2018-2019 Bahar Dönemi Bütünleme Sınav çizelgeleri için web sitemizi kontrol edebilirsiniz: http://bit.ly/Bilgi-Büt</t>
  </si>
  <si>
    <t>19 Mayıs 2019’da İstanbul Tuzla’da düzenlenen 2. Etap Sportsboat Trofesi yarışlarında BİLGİ Yelken Takımı hem Division 2 klasmanında hem de Üniversiteler klasmanında 2.olmuştur. Sporcularımız Canberk Akçiçek, Kerem Ateş, Onur Cemil Mandalinci, Şazi Kerem Balanlı'yı tebrik ederiz.</t>
  </si>
  <si>
    <t>BİLGİ Hukuk Yüksek Lisans Programları Güz Dönemi Başvuruları devam ediyor! Erken kayıt için son gün 6 Temmuz. Detaylı bilgi ve başvuru için: http://bit.ly/Bilgi_Lisansüstü</t>
  </si>
  <si>
    <t>Dün Antalya’da yaşanan elim bir kaza sonucu öğrencimiz Ataberk Gökmen’i kaybetmenin derin üzüntüsünü yaşıyoruz. Tüm BİLGİ ailesine, öğrencimizin ailesine ve yakınlarına başsağlığı diliyoruz.</t>
  </si>
  <si>
    <t>Ülkemizi yıllardır Avrupa’nın dev kulüplerinde başarıyla temsil eden, milli futbolcumuz Nuri Şahin, Possible Institute çatısı altındaki ilk organizasyonunu İstanbul Bilgi Üniversitesi Spor Yöneticiliği Bölümü ile birlikte 21-22 Haziran'da santralistanbul Kampüsü'nde gerçekleştiriyor. Kayıt ücretlidir. Etkinlikten karşılanan tüm gelir SosyalBen Vakfı’na bağışlanacaktır. Başvuru detayları için: https://bit.ly/2ELRNuz</t>
  </si>
  <si>
    <t>BİLGİ Genetik ve Biyomühendislik Bölümü tarafından düzenlenen, NGS verilerinin işlenmesi için analitik iş akışlarının sunulacağı ve temel istatistik, hesaplama ve biyoinformatik becerileri kazanma ve NGS verilerini işlemek, analiz etmek ve yorumlamak için gereken analitik yaklaşımlara aşina olma fırsatının sağlanacağı "Yeni Nesil Genomik Çalıştayı" 24-25 Haziran'da santralistanbul Kampüsü'nde. Kayıt için son gün 14 Haziran. Detaylı bilgi ve başvuru için: https://bit.ly/2VPBRgl</t>
  </si>
  <si>
    <t>Istanbul Bilgi University Electrical-Electronics Engineering Master’s Program Fall Semester applications have started. Early registration Deadline is July 6. For detailed information: https://www.bilgi.edu.tr/en/academic/graduate/</t>
  </si>
  <si>
    <t>Gelecek dönem seçmeli ders planlaması için ders tercihlerinizle ilgili ön bilgi alma uygulamasına geçiyoruz. SIS üzerinden ulaşacağınız Seçmeli Ders Tercih Modülü’ne girerek güz dönemi ders kayıtları esnasında Full List ve GE List içinde yer alan ve en çok almak istediğiniz seçmeli dersleri işaretleyebilirsiniz. Detaylı bilgi için: http://bit.ly/BİLGİ_Sis</t>
  </si>
  <si>
    <t>27-28 Mayıs tarihleri arasında Doğu Akdeniz Üniversitesi ve Türkiye Acil Tıp Derneği (TATD) işbirliği ile düzenlenen KKTC 2. Ambulans Rallisi’nde yarışmaya katılan 20 üniversite arasından, İlk ve Acil Yardım Öğrencilerimiz; Samet Sünetci, Soner Usta, Burcu Araz ve Tuğçe İşbilen birinci olmuşlardır. Öğrencilerimizi başarılarından dolayı tebrik ederiz.</t>
  </si>
  <si>
    <t>Göç Çalışmaları Lisansüstü Öğrenci Konferansı Tebliğ Çağrısı, son başvuru tarihi: 5 Ağustos. Detaylı bilgi için: https://bit.ly/2MbCFfZ</t>
  </si>
  <si>
    <t>İstanbul Bilgi Üniversitesi Spor Bilimleri ve Teknolojisi Yüksekokulu Spor Yöneticiliği Bölümü ile Sports Business Club Öğrenci Kulübü tarafından  tarafından düzenlenen ‘Benim Gözümden Spor’ başlıklı fotoğraf yarışmasında ödül alan fotoğraflar belli oldu. Fotoğraflar santralistanbul Kampüsü'nde sergileniyor.</t>
  </si>
  <si>
    <t>LITE: Öğrenme, İnovasyon, Teknoloji ve Girişimcilik Yüksek Lisans Programı başvuruları devam ediyor. Erken kayıt için son gün 6 Temmuz. Programlar hakkında detaylı bilgi ve başvuru için: https://lite.bilgi.edu.tr/</t>
  </si>
  <si>
    <t>9-19 Mayıs tarihleri arasında Samsun’da düzenlenen Üniversiteler Koçsporfest Süperlig müsabakalarında BİLGİ Yüzme Takımı’nın aldığı dereceler:
Kadın Takımı 32 takım arasından Türkiye 2.si
Erkek Takımı 37 takım arasından Türkiye 7.si
Kadın Takımı 4x100m karışık bayrak Türkiye 3.sü
Şaban Okay Güntekin 100m Kelebek Türkiye 3.sü
Bilge Kaya 100m Kelebek Türkiye 3.sü
Sporcularımızı tebrik ederiz. http://bit.ly/Bilgi_Yüzme</t>
  </si>
  <si>
    <t>9-19 Mayıs tarihleri arasında Samsun’da düzenlenen Üniversiteler Koçsporfest Süperlig müsabakalarında BİLGİ Kadın Voleybol Takımı Türkiye 4.sü olmuştur. Sporcularımızı tebrik ederiz. http://bit.ly/Bilgi_Voleybol</t>
  </si>
  <si>
    <t>İstanbul Bilgi Üniversitesi Kütüphane ve e-Kaynaklar öğrencilerine yaz dönemi için uzun dönemli kitap ödünç alma olanağı tanıyor. Üstelik öğrencilerin ödünç alacağı kitap sayısı da her zamankinin 2 katına çıkacak. Ayrıntılar: https://library.bilgi.edu.tr/</t>
  </si>
  <si>
    <t>BİLGİ Sağlık Bilimleri Fakültesi ile Göç Çalışmaları Uygulama ve Araştırma Merkezi tarafından Türk Toraks Derneği ve Sığınmacılar, Göçmenlerle Dayanışma Derneği işbirliğinde düzenlenen “Tütünsüz Dünya Günü’nde Göç ve Sağlık Paneli” 31 Mayıs’ta Dolapdere Kampüsü’nde. Program hakkında detaylı bilgi: http://bit.ly/Bilgi_sbf</t>
  </si>
  <si>
    <t xml:space="preserve"> http://bit.ly/Bilgi_sbf</t>
  </si>
  <si>
    <t xml:space="preserve"> https://library.bilgi.edu.tr/</t>
  </si>
  <si>
    <t xml:space="preserve"> http://bit.ly/Bilgi_Voleybol</t>
  </si>
  <si>
    <t xml:space="preserve"> http://bit.ly/Bilgi_Y</t>
  </si>
  <si>
    <t xml:space="preserve"> https://lite.bilgi.edu.tr/</t>
  </si>
  <si>
    <t xml:space="preserve"> https://bit.ly/2MbCFfZ</t>
  </si>
  <si>
    <t xml:space="preserve"> http://bit.ly/BİLGİ_Sis</t>
  </si>
  <si>
    <t xml:space="preserve"> https://www.bilgi.edu.tr/en/academic/graduate/</t>
  </si>
  <si>
    <t xml:space="preserve"> https://bit.ly/2VPBRgl</t>
  </si>
  <si>
    <t xml:space="preserve"> https://bit.ly/2ELRNuz</t>
  </si>
  <si>
    <t xml:space="preserve"> http://bit.ly/Bilgi_Lisans</t>
  </si>
  <si>
    <t xml:space="preserve"> http://bit.ly/Bilgi-B</t>
  </si>
  <si>
    <t xml:space="preserve"> https://yazokulu.bilgi.edu.tr/tr/</t>
  </si>
  <si>
    <t xml:space="preserve"> http://bit.ly/Bilgi-G</t>
  </si>
  <si>
    <t xml:space="preserve"> http://bit.ly/Bilgi-Haber</t>
  </si>
  <si>
    <t xml:space="preserve"> https://bit.ly/309fdSN</t>
  </si>
  <si>
    <t xml:space="preserve"> https://bit.ly/2Jsx4NW</t>
  </si>
  <si>
    <t xml:space="preserve"> https://bit.ly/2MNDNTJ</t>
  </si>
  <si>
    <t xml:space="preserve"> https://bit.ly/2KedHII</t>
  </si>
  <si>
    <t xml:space="preserve"> https://bit.ly/2YBOqBx</t>
  </si>
  <si>
    <t xml:space="preserve"> http://bit.ly/2MJuCWJ</t>
  </si>
  <si>
    <t xml:space="preserve"> https://bit.ly/2KlZ8Ea</t>
  </si>
  <si>
    <t xml:space="preserve"> https://bit.ly/2ZJxYwd</t>
  </si>
  <si>
    <t xml:space="preserve"> http://bit.ly/2KmD38B</t>
  </si>
  <si>
    <t xml:space="preserve"> https://bit.ly/2P6aoJo</t>
  </si>
  <si>
    <t xml:space="preserve"> https://bit.ly/2P9JjF6</t>
  </si>
  <si>
    <t xml:space="preserve"> http://bit.ly/2NNor69</t>
  </si>
  <si>
    <t xml:space="preserve"> http://bit.ly/2KMbHsS</t>
  </si>
  <si>
    <t xml:space="preserve"> https://bit.ly/2Zkek9h</t>
  </si>
  <si>
    <t>edu.tr</t>
  </si>
  <si>
    <t xml:space="preserve"> #SınavdanSonraİlkİşim</t>
  </si>
  <si>
    <t xml:space="preserve"> #TBT</t>
  </si>
  <si>
    <t xml:space="preserve"> #family #istanbulbilgiuniversitesi #contentus</t>
  </si>
  <si>
    <t xml:space="preserve"> #SenVarsın #yks2019 #yks2019tayfa</t>
  </si>
  <si>
    <t xml:space="preserve"> #SenVarsın #kuştepekampüsü #tercihgünleri</t>
  </si>
  <si>
    <t xml:space="preserve"> #bilgimezun</t>
  </si>
  <si>
    <t xml:space="preserve"> #bilgihomecoming #bilgimezun</t>
  </si>
  <si>
    <t>https://external.xx.fbcdn.net/safe_image.php?w=130&amp;h=130&amp;url=https%3A%2F%2Fi.ytimg.com%2Fvi%2FWlIPrF_Gs8w%2Fhqdefault.jpg&amp;cfs=1&amp;_nc_hash=AQAqR_4kVBnlOx9l</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</si>
  <si>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</si>
  <si>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</si>
  <si>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</si>
  <si>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</si>
  <si>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</si>
  <si>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</si>
  <si>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</si>
  <si>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</si>
  <si>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</si>
  <si>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</si>
  <si>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</si>
  <si>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</si>
  <si>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</si>
  <si>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</si>
  <si>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</si>
  <si>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</si>
  <si>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</si>
  <si>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</si>
  <si>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</si>
  <si>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</si>
  <si>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Keywords</t>
  </si>
  <si>
    <t>Non-categorized Words</t>
  </si>
  <si>
    <t>Total Words</t>
  </si>
  <si>
    <t>istanbul</t>
  </si>
  <si>
    <t>tebrikler</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</si>
  <si>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</si>
  <si>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</si>
  <si>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</si>
  <si>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</si>
  <si>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</si>
  <si>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</si>
  <si>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</si>
  <si>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</si>
  <si>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</si>
  <si>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</si>
  <si>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</si>
  <si>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</si>
  <si>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</si>
  <si>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</si>
  <si>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</si>
  <si>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</si>
  <si>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</si>
  <si>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</si>
  <si>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</si>
  <si>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</si>
  <si>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</si>
  <si>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</si>
  <si>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</si>
  <si>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</si>
  <si>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</si>
  <si>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</si>
  <si>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</si>
  <si>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</si>
  <si>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</si>
  <si>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</si>
  <si>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</si>
  <si>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</si>
  <si>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</si>
  <si>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</si>
  <si>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</si>
  <si>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</si>
  <si>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</si>
  <si>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</si>
  <si>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</si>
  <si>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</si>
  <si>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</si>
  <si>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</si>
  <si>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https://nodexl.com/nodexl-pro-features</t>
  </si>
  <si>
    <t>http://www.smrfoundation.org/wp-content/uploads/2011/09/328-Social-Media-Research-Foundation-Logo.jpg</t>
  </si>
  <si>
    <t>https://nodexl.com/</t>
  </si>
  <si>
    <t>#NodeXL</t>
  </si>
  <si>
    <t>Entire Graph Count</t>
  </si>
  <si>
    <t>G1 Count</t>
  </si>
  <si>
    <t>G2 Count</t>
  </si>
  <si>
    <t>G3 Count</t>
  </si>
  <si>
    <t>G4 Count</t>
  </si>
  <si>
    <t>G5 Count</t>
  </si>
  <si>
    <t>G6 Count</t>
  </si>
  <si>
    <t>Top URLs in Comment</t>
  </si>
  <si>
    <t>Top Domains in Comment</t>
  </si>
  <si>
    <t>Top Hashtags in Comment</t>
  </si>
  <si>
    <t>Top Words in Comment</t>
  </si>
  <si>
    <t/>
  </si>
  <si>
    <t>bayana bilgili sadece istanbul</t>
  </si>
  <si>
    <t>sadece,bayana</t>
  </si>
  <si>
    <t>Top Word Pairs in Comment</t>
  </si>
  <si>
    <t>URLs in Comment by Count</t>
  </si>
  <si>
    <t>URLs in Comment by Salience</t>
  </si>
  <si>
    <t>Domains in Comment by Count</t>
  </si>
  <si>
    <t>Domains in Comment by Salience</t>
  </si>
  <si>
    <t>Hashtags in Comment by Count</t>
  </si>
  <si>
    <t>Hashtags in Comment by Salience</t>
  </si>
  <si>
    <t>Top Words in Comment by Count</t>
  </si>
  <si>
    <t>geçiş yapan öğrenciler içinde geçerli olacak mı</t>
  </si>
  <si>
    <t>tebrikler esercim</t>
  </si>
  <si>
    <t>tebrikler umut ulusaloğlu</t>
  </si>
  <si>
    <t>işsizlere bak</t>
  </si>
  <si>
    <t>zainab fagara</t>
  </si>
  <si>
    <t>hayırlı geceler</t>
  </si>
  <si>
    <t>enes aydın erkek apartı var bu numarayı arayın belirtin</t>
  </si>
  <si>
    <t>istanbul bayana sarıyer bahçeköy üniversitesi cerrahpaşa orman fakültesinin tam karşısında</t>
  </si>
  <si>
    <t>ahmet bilgili niye sadece bayana</t>
  </si>
  <si>
    <t>Top Words in Comment by Salience</t>
  </si>
  <si>
    <t>Top Word Pairs in Comment by Count</t>
  </si>
  <si>
    <t>geçiş,yapan  yapan,öğrenciler  öğrenciler,içinde  içinde,geçerli  geçerli,olacak  olacak,mı</t>
  </si>
  <si>
    <t>tebrikler,esercim</t>
  </si>
  <si>
    <t>tebrikler,umut  umut,ulusaloğlu</t>
  </si>
  <si>
    <t>işsizlere,bak</t>
  </si>
  <si>
    <t>zainab,fagara</t>
  </si>
  <si>
    <t>hayırlı,geceler</t>
  </si>
  <si>
    <t>enes,aydın  aydın,erkek  erkek,apartı  apartı,var  var,bu  bu,numarayı  numarayı,arayın  arayın,belirtin</t>
  </si>
  <si>
    <t>istanbul,sarıyer  sarıyer,bahçeköy  bahçeköy,istanbul  istanbul,üniversitesi  üniversitesi,cerrahpaşa  cerrahpaşa,orman  orman,fakültesinin  fakültesinin,tam  tam,karşısında  karşısında,kız</t>
  </si>
  <si>
    <t>ahmet,bilgili  bilgili,niye  niye,sadece  sadece,bayana</t>
  </si>
  <si>
    <t>Top Word Pairs in Comment by Salience</t>
  </si>
  <si>
    <t>Count of Time</t>
  </si>
  <si>
    <t>Row Labels</t>
  </si>
  <si>
    <t>Grand Total</t>
  </si>
  <si>
    <t>2019</t>
  </si>
  <si>
    <t>May</t>
  </si>
  <si>
    <t>27-May</t>
  </si>
  <si>
    <t>28-May</t>
  </si>
  <si>
    <t>29-May</t>
  </si>
  <si>
    <t>30-May</t>
  </si>
  <si>
    <t>31-May</t>
  </si>
  <si>
    <t>Jun</t>
  </si>
  <si>
    <t>10-Jun</t>
  </si>
  <si>
    <t>11-Jun</t>
  </si>
  <si>
    <t>12-Jun</t>
  </si>
  <si>
    <t>13-Jun</t>
  </si>
  <si>
    <t>14-Jun</t>
  </si>
  <si>
    <t>17-Jun</t>
  </si>
  <si>
    <t>19-Jun</t>
  </si>
  <si>
    <t>20-Jun</t>
  </si>
  <si>
    <t>21-Jun</t>
  </si>
  <si>
    <t>24-Jun</t>
  </si>
  <si>
    <t>25-Jun</t>
  </si>
  <si>
    <t>26-Jun</t>
  </si>
  <si>
    <t>27-Jun</t>
  </si>
  <si>
    <t>28-Jun</t>
  </si>
  <si>
    <t>29-Jun</t>
  </si>
  <si>
    <t>30-Jun</t>
  </si>
  <si>
    <t>Jul</t>
  </si>
  <si>
    <t>1-Jul</t>
  </si>
  <si>
    <t>2-Jul</t>
  </si>
  <si>
    <t>3-Jul</t>
  </si>
  <si>
    <t>4-Jul</t>
  </si>
  <si>
    <t>5-Jul</t>
  </si>
  <si>
    <t>8-Jul</t>
  </si>
  <si>
    <t>9-Jul</t>
  </si>
  <si>
    <t>10-Jul</t>
  </si>
  <si>
    <t>11-Jul</t>
  </si>
  <si>
    <t>12-Jul</t>
  </si>
  <si>
    <t>15-Jul</t>
  </si>
  <si>
    <t>16-Jul</t>
  </si>
  <si>
    <t>17-Jul</t>
  </si>
  <si>
    <t>18-Jul</t>
  </si>
  <si>
    <t>19-Jul</t>
  </si>
  <si>
    <t>20-Jul</t>
  </si>
  <si>
    <t>22-Jul</t>
  </si>
  <si>
    <t>23-Jul</t>
  </si>
  <si>
    <t>24-Jul</t>
  </si>
  <si>
    <t>25-Jul</t>
  </si>
  <si>
    <t>26-Jul</t>
  </si>
  <si>
    <t>29-Jul</t>
  </si>
  <si>
    <t>30-Jul</t>
  </si>
  <si>
    <t>31-Jul</t>
  </si>
  <si>
    <t>Aug</t>
  </si>
  <si>
    <t>1-Aug</t>
  </si>
  <si>
    <t>5-Aug</t>
  </si>
  <si>
    <t>6-Aug</t>
  </si>
  <si>
    <t>7-Aug</t>
  </si>
  <si>
    <t>8-Aug</t>
  </si>
  <si>
    <t>9-Aug</t>
  </si>
  <si>
    <t>15-Aug</t>
  </si>
  <si>
    <t>19-Aug</t>
  </si>
  <si>
    <t>20-Aug</t>
  </si>
  <si>
    <t>21-Aug</t>
  </si>
  <si>
    <t>22-Aug</t>
  </si>
  <si>
    <t>128, 128, 128</t>
  </si>
  <si>
    <t>Reply Likes▓0▓0▓0▓True▓Gray▓Red▓▓▓0▓0▓0▓0▓0▓False▓▓0▓0▓0▓0▓0▓False▓▓0▓0▓0▓True▓Black▓Black▓▓Total Likes▓0▓31▓0▓200▓1000▓False▓▓0▓0▓0▓0▓0▓False▓▓0▓0▓0▓0▓0▓False▓▓0▓0▓0▓0▓0▓False</t>
  </si>
  <si>
    <t>GraphSource░FacebookFanPage▓GraphTerm░İstanbul Bilgi Üniversitesi(istanbulbilgiuniversitesi)▓ImportDescription░The graph represents the Comment - Post, Reply - Comment, Post - Post (self-loops) network of the "İstanbul Bilgi Üniversitesi" (istanbulbilgiuniversitesi) Facebook fan page.  The network was obtained from Facebook on Thursday, 22 August 2019 at 16:52 UTC.  Wall post from 1 to 100 of the fan page are analyzed.  There is an edge between a comment and the post.  There is an edge between a reaply and a comment.  There is an edge (self-loop) between posts.  The earliest post in the network was posted  on Monday, 27 May 2019 at 15:48 UTC.  The latest post in the network was posted  on Thursday, 22 August 2019 at 15:58 UTC.▓ImportSuggestedTitle░İstanbul Bilgi Üniversitesi Facebook Fan Page▓ImportSuggestedFileNameNoExtension░2019-08-22 16-52-38 NodeXL İstanbul Bilgi Üniversitesi Facebook Fan Page▓GroupingDescription░The graph's vertices were grouped by cluster using the Clauset-Newman-Moore cluster algorithm.▓LayoutAlgorithm░The graph was laid out using the Harel-Koren Fast Multiscale layout algorithm.▓GraphDirectedness░The graph is directed.</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</si>
  <si>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</si>
  <si>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BrandesFastCentralities, EigenvectorCentrality, PageRank, OverallMetrics, GroupMetrics, EdgeReciprocation,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t>
  </si>
  <si>
    <t>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t>
  </si>
  <si>
    <t>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t>
  </si>
  <si>
    <t>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t>
  </si>
  <si>
    <t>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t>
  </si>
  <si>
    <t>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t>
  </si>
  <si>
    <t>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t>
  </si>
  <si>
    <t>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t>
  </si>
  <si>
    <t>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t>
  </si>
  <si>
    <t>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t>
  </si>
  <si>
    <t>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t>
  </si>
  <si>
    <t>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t>
  </si>
  <si>
    <t>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t>
  </si>
  <si>
    <t>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</si>
  <si>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bilgi</t>
  </si>
  <si>
    <t>ve</t>
  </si>
  <si>
    <t>için</t>
  </si>
  <si>
    <t>detaylı</t>
  </si>
  <si>
    <t>başvuru</t>
  </si>
  <si>
    <t>lisans</t>
  </si>
  <si>
    <t>yüksek</t>
  </si>
  <si>
    <t>devam</t>
  </si>
  <si>
    <t>ile</t>
  </si>
  <si>
    <t>ediyor</t>
  </si>
  <si>
    <t>programları</t>
  </si>
  <si>
    <t>temmuz</t>
  </si>
  <si>
    <t>başvuruları</t>
  </si>
  <si>
    <t>dönemi</t>
  </si>
  <si>
    <t>son</t>
  </si>
  <si>
    <t>gün</t>
  </si>
  <si>
    <t>santralistanbul</t>
  </si>
  <si>
    <t>kayıt</t>
  </si>
  <si>
    <t>bir</t>
  </si>
  <si>
    <t>programı</t>
  </si>
  <si>
    <t>güz</t>
  </si>
  <si>
    <t>nde</t>
  </si>
  <si>
    <t>arasında</t>
  </si>
  <si>
    <t>türkiye</t>
  </si>
  <si>
    <t>#senvarsın</t>
  </si>
  <si>
    <t>üniversitesi</t>
  </si>
  <si>
    <t>yüksekokulu</t>
  </si>
  <si>
    <t>fakültesi</t>
  </si>
  <si>
    <t>program</t>
  </si>
  <si>
    <t>düzenlenen</t>
  </si>
  <si>
    <t>olan</t>
  </si>
  <si>
    <t>erken</t>
  </si>
  <si>
    <t>kampüsü'nde</t>
  </si>
  <si>
    <t>kampüsü</t>
  </si>
  <si>
    <t>yaz</t>
  </si>
  <si>
    <t>dr</t>
  </si>
  <si>
    <t>olmak</t>
  </si>
  <si>
    <t>öğrenci</t>
  </si>
  <si>
    <t>tarihleri</t>
  </si>
  <si>
    <t>hukuk</t>
  </si>
  <si>
    <t>tercih</t>
  </si>
  <si>
    <t>spor</t>
  </si>
  <si>
    <t>bit</t>
  </si>
  <si>
    <t>ly</t>
  </si>
  <si>
    <t>ilk</t>
  </si>
  <si>
    <t>günleri</t>
  </si>
  <si>
    <t>bugün</t>
  </si>
  <si>
    <t>okulu</t>
  </si>
  <si>
    <t>takımı</t>
  </si>
  <si>
    <t>tüm</t>
  </si>
  <si>
    <t>prof</t>
  </si>
  <si>
    <t>24</t>
  </si>
  <si>
    <t>00</t>
  </si>
  <si>
    <t>iş</t>
  </si>
  <si>
    <t>nin</t>
  </si>
  <si>
    <t>online</t>
  </si>
  <si>
    <t>yeni</t>
  </si>
  <si>
    <t>hakkında</t>
  </si>
  <si>
    <t>meslek</t>
  </si>
  <si>
    <t>29</t>
  </si>
  <si>
    <t>19</t>
  </si>
  <si>
    <t>sen</t>
  </si>
  <si>
    <t>tarafından</t>
  </si>
  <si>
    <t>21</t>
  </si>
  <si>
    <t>lisansüstü</t>
  </si>
  <si>
    <t>edu</t>
  </si>
  <si>
    <t>tr</t>
  </si>
  <si>
    <t>özel</t>
  </si>
  <si>
    <t>açıklandı</t>
  </si>
  <si>
    <t>teknoloji</t>
  </si>
  <si>
    <t>mba</t>
  </si>
  <si>
    <t>olarak</t>
  </si>
  <si>
    <t>bölümü</t>
  </si>
  <si>
    <t>ağustos</t>
  </si>
  <si>
    <t>tebrik</t>
  </si>
  <si>
    <t>ederiz</t>
  </si>
  <si>
    <t>mimarlık</t>
  </si>
  <si>
    <t>çok</t>
  </si>
  <si>
    <t>günü</t>
  </si>
  <si>
    <t>var</t>
  </si>
  <si>
    <t>ders</t>
  </si>
  <si>
    <t>üniversiteler</t>
  </si>
  <si>
    <t>bilimleri</t>
  </si>
  <si>
    <t>haziran</t>
  </si>
  <si>
    <t>kayıtları</t>
  </si>
  <si>
    <t>mayıs</t>
  </si>
  <si>
    <t>eylül</t>
  </si>
  <si>
    <t>takım</t>
  </si>
  <si>
    <t>ilgili</t>
  </si>
  <si>
    <t>2020</t>
  </si>
  <si>
    <t>tarihi</t>
  </si>
  <si>
    <t>18</t>
  </si>
  <si>
    <t>saatleri</t>
  </si>
  <si>
    <t>yöneticiliği</t>
  </si>
  <si>
    <t>sonuçları</t>
  </si>
  <si>
    <t>öğrencileri</t>
  </si>
  <si>
    <t>inovasyon</t>
  </si>
  <si>
    <t>bilgimba</t>
  </si>
  <si>
    <t>ingilizce</t>
  </si>
  <si>
    <t>çalışmaları</t>
  </si>
  <si>
    <t>derneği</t>
  </si>
  <si>
    <t>20</t>
  </si>
  <si>
    <t>27</t>
  </si>
  <si>
    <t>university</t>
  </si>
  <si>
    <t>öğrencisi</t>
  </si>
  <si>
    <t>hem</t>
  </si>
  <si>
    <t>iletişim</t>
  </si>
  <si>
    <t>varsın</t>
  </si>
  <si>
    <t>adımlarına</t>
  </si>
  <si>
    <t>yol</t>
  </si>
  <si>
    <t>açmak</t>
  </si>
  <si>
    <t>sana</t>
  </si>
  <si>
    <t>destek</t>
  </si>
  <si>
    <t>programlar</t>
  </si>
  <si>
    <t>mezuniyet</t>
  </si>
  <si>
    <t>sağlık</t>
  </si>
  <si>
    <t>göç</t>
  </si>
  <si>
    <t>ngs</t>
  </si>
  <si>
    <t>analitik</t>
  </si>
  <si>
    <t>yapmak</t>
  </si>
  <si>
    <t>şeyi</t>
  </si>
  <si>
    <t>modülü</t>
  </si>
  <si>
    <t>sü</t>
  </si>
  <si>
    <t>yönetimi</t>
  </si>
  <si>
    <t>soruları</t>
  </si>
  <si>
    <t>pazarlama</t>
  </si>
  <si>
    <t>26</t>
  </si>
  <si>
    <t>itibaren</t>
  </si>
  <si>
    <t>15</t>
  </si>
  <si>
    <t>kozyatağı</t>
  </si>
  <si>
    <t>yetenek</t>
  </si>
  <si>
    <t>şekilde</t>
  </si>
  <si>
    <t>17</t>
  </si>
  <si>
    <t>mezunları</t>
  </si>
  <si>
    <t>lite</t>
  </si>
  <si>
    <t>öğrenme</t>
  </si>
  <si>
    <t>girişimcilik</t>
  </si>
  <si>
    <t>moda</t>
  </si>
  <si>
    <t>tasarımı</t>
  </si>
  <si>
    <t>türkçe</t>
  </si>
  <si>
    <t>dil</t>
  </si>
  <si>
    <t>seçeneğiyle</t>
  </si>
  <si>
    <t>gelecek</t>
  </si>
  <si>
    <t>ta</t>
  </si>
  <si>
    <t>üniversiteden</t>
  </si>
  <si>
    <t>akademik</t>
  </si>
  <si>
    <t>oldu</t>
  </si>
  <si>
    <t>uluslararası</t>
  </si>
  <si>
    <t>ilişkiler</t>
  </si>
  <si>
    <t>farklı</t>
  </si>
  <si>
    <t>kadar</t>
  </si>
  <si>
    <t>kuştepe</t>
  </si>
  <si>
    <t>finans</t>
  </si>
  <si>
    <t>kulübü</t>
  </si>
  <si>
    <t>mezun</t>
  </si>
  <si>
    <t>alma</t>
  </si>
  <si>
    <t>yok</t>
  </si>
  <si>
    <t>nın</t>
  </si>
  <si>
    <t>bilimler</t>
  </si>
  <si>
    <t>sunulacağı</t>
  </si>
  <si>
    <t>öğrencilerimiz</t>
  </si>
  <si>
    <t>öğrencilerimizin</t>
  </si>
  <si>
    <t>heyecanını</t>
  </si>
  <si>
    <t>haziran'da</t>
  </si>
  <si>
    <t>üniversite</t>
  </si>
  <si>
    <t>fotoğraf</t>
  </si>
  <si>
    <t>bünyesinde</t>
  </si>
  <si>
    <t>açılacak</t>
  </si>
  <si>
    <t>doğada</t>
  </si>
  <si>
    <t>olmuştur</t>
  </si>
  <si>
    <t>seçmeli</t>
  </si>
  <si>
    <t>arasından</t>
  </si>
  <si>
    <t>kadın</t>
  </si>
  <si>
    <t>campus</t>
  </si>
  <si>
    <t>details</t>
  </si>
  <si>
    <t>özlediğimiz</t>
  </si>
  <si>
    <t>yeter</t>
  </si>
  <si>
    <t>mezunlarımız</t>
  </si>
  <si>
    <t>homecoming</t>
  </si>
  <si>
    <t>buluşuyor</t>
  </si>
  <si>
    <t>#bilgimezun</t>
  </si>
  <si>
    <t>açık</t>
  </si>
  <si>
    <t>dersler</t>
  </si>
  <si>
    <t>daha</t>
  </si>
  <si>
    <t>global</t>
  </si>
  <si>
    <t>derin</t>
  </si>
  <si>
    <t>üzüntüsünü</t>
  </si>
  <si>
    <t>yaşıyoruz</t>
  </si>
  <si>
    <t>networking</t>
  </si>
  <si>
    <t>insan</t>
  </si>
  <si>
    <t>kaynakları</t>
  </si>
  <si>
    <t>direktörü</t>
  </si>
  <si>
    <t>feride</t>
  </si>
  <si>
    <t>çiçekoğlu'nun</t>
  </si>
  <si>
    <t>süreciyle</t>
  </si>
  <si>
    <t>cevaplandıracağı</t>
  </si>
  <si>
    <t>sinema</t>
  </si>
  <si>
    <t>televizyon</t>
  </si>
  <si>
    <t>tanıtım</t>
  </si>
  <si>
    <t>toplantısı</t>
  </si>
  <si>
    <t>ağustos'ta</t>
  </si>
  <si>
    <t>görevli</t>
  </si>
  <si>
    <t>danışmanları</t>
  </si>
  <si>
    <t>temmuz'dan</t>
  </si>
  <si>
    <t>cuma</t>
  </si>
  <si>
    <t>sorularınızı</t>
  </si>
  <si>
    <t>yanıtlamak</t>
  </si>
  <si>
    <t>merak</t>
  </si>
  <si>
    <t>ettikleriniz</t>
  </si>
  <si>
    <t>graduate</t>
  </si>
  <si>
    <t>adresinden</t>
  </si>
  <si>
    <t>randevu</t>
  </si>
  <si>
    <t>alarak</t>
  </si>
  <si>
    <t>danışmanlarımız</t>
  </si>
  <si>
    <t>görüşebilirsiniz</t>
  </si>
  <si>
    <t>sınavı</t>
  </si>
  <si>
    <t>detaylar</t>
  </si>
  <si>
    <t>sınav</t>
  </si>
  <si>
    <t>lider</t>
  </si>
  <si>
    <t>yerde</t>
  </si>
  <si>
    <t>travma</t>
  </si>
  <si>
    <t>afet</t>
  </si>
  <si>
    <t>ruh</t>
  </si>
  <si>
    <t>sağlığı</t>
  </si>
  <si>
    <t>1999</t>
  </si>
  <si>
    <t>12</t>
  </si>
  <si>
    <t>yıl</t>
  </si>
  <si>
    <t>seni</t>
  </si>
  <si>
    <t>bekliyoruz</t>
  </si>
  <si>
    <t>yer</t>
  </si>
  <si>
    <t>aldığı</t>
  </si>
  <si>
    <t>avrupa</t>
  </si>
  <si>
    <t>şampiyonası</t>
  </si>
  <si>
    <t>üniversitemiz</t>
  </si>
  <si>
    <t>erkek</t>
  </si>
  <si>
    <t>çift</t>
  </si>
  <si>
    <t>anadal</t>
  </si>
  <si>
    <t>studies</t>
  </si>
  <si>
    <t>hedeflerime</t>
  </si>
  <si>
    <t>edinme</t>
  </si>
  <si>
    <t>kişisel</t>
  </si>
  <si>
    <t>izmir</t>
  </si>
  <si>
    <t>yardımcımız</t>
  </si>
  <si>
    <t>ın</t>
  </si>
  <si>
    <t>ön</t>
  </si>
  <si>
    <t>birlikte</t>
  </si>
  <si>
    <t>bölgenin</t>
  </si>
  <si>
    <t>önde</t>
  </si>
  <si>
    <t>gelen</t>
  </si>
  <si>
    <t>kurumları</t>
  </si>
  <si>
    <t>olsun</t>
  </si>
  <si>
    <t>inanmak</t>
  </si>
  <si>
    <t>önemli</t>
  </si>
  <si>
    <t>kendimi</t>
  </si>
  <si>
    <t>ceo</t>
  </si>
  <si>
    <t>ya</t>
  </si>
  <si>
    <t>ödül</t>
  </si>
  <si>
    <t>bana</t>
  </si>
  <si>
    <t>önlisans</t>
  </si>
  <si>
    <t>müzik</t>
  </si>
  <si>
    <t>kürek</t>
  </si>
  <si>
    <t>kaynaklar</t>
  </si>
  <si>
    <t>geliştirme</t>
  </si>
  <si>
    <t>psikoloji</t>
  </si>
  <si>
    <t>kendi</t>
  </si>
  <si>
    <t>buldum</t>
  </si>
  <si>
    <t>üzerinden</t>
  </si>
  <si>
    <t>öğrencilerine</t>
  </si>
  <si>
    <t>bilgi_lisansüstü</t>
  </si>
  <si>
    <t>yks</t>
  </si>
  <si>
    <t>bu</t>
  </si>
  <si>
    <t>dilediğiniz</t>
  </si>
  <si>
    <t>yapabilirsiniz</t>
  </si>
  <si>
    <t>milli</t>
  </si>
  <si>
    <t>yerinde</t>
  </si>
  <si>
    <t>almak</t>
  </si>
  <si>
    <t>benim</t>
  </si>
  <si>
    <t>yada</t>
  </si>
  <si>
    <t>eyaletindeki</t>
  </si>
  <si>
    <t>hayatlarına</t>
  </si>
  <si>
    <t>14</t>
  </si>
  <si>
    <t>uygulamalı</t>
  </si>
  <si>
    <t>attı</t>
  </si>
  <si>
    <t>paylaştık</t>
  </si>
  <si>
    <t>mutluluğunu</t>
  </si>
  <si>
    <t>öğrencilerimizi</t>
  </si>
  <si>
    <t>kutluyoruz</t>
  </si>
  <si>
    <t>teknolojisi</t>
  </si>
  <si>
    <t>konferansı</t>
  </si>
  <si>
    <t>tebliğ</t>
  </si>
  <si>
    <t>çağrısı</t>
  </si>
  <si>
    <t>yeşim</t>
  </si>
  <si>
    <t>atamer</t>
  </si>
  <si>
    <t>kaya</t>
  </si>
  <si>
    <t>2018</t>
  </si>
  <si>
    <t>istediğiniz</t>
  </si>
  <si>
    <t>#tbt</t>
  </si>
  <si>
    <t>genetik</t>
  </si>
  <si>
    <t>biyomühendislik</t>
  </si>
  <si>
    <t>verilerinin</t>
  </si>
  <si>
    <t>işlenmesi</t>
  </si>
  <si>
    <t>akışlarının</t>
  </si>
  <si>
    <t>temel</t>
  </si>
  <si>
    <t>istatistik</t>
  </si>
  <si>
    <t>hesaplama</t>
  </si>
  <si>
    <t>biyoinformatik</t>
  </si>
  <si>
    <t>becerileri</t>
  </si>
  <si>
    <t>kazanma</t>
  </si>
  <si>
    <t>verilerini</t>
  </si>
  <si>
    <t>işlemek</t>
  </si>
  <si>
    <t>analiz</t>
  </si>
  <si>
    <t>etmek</t>
  </si>
  <si>
    <t>yorumlamak</t>
  </si>
  <si>
    <t>gereken</t>
  </si>
  <si>
    <t>yaklaşımlara</t>
  </si>
  <si>
    <t>aşina</t>
  </si>
  <si>
    <t>olma</t>
  </si>
  <si>
    <t>fırsatının</t>
  </si>
  <si>
    <t>sağlanacağı</t>
  </si>
  <si>
    <t>nesil</t>
  </si>
  <si>
    <t>genomik</t>
  </si>
  <si>
    <t>çalıştayı</t>
  </si>
  <si>
    <t>25</t>
  </si>
  <si>
    <t>istediğin</t>
  </si>
  <si>
    <t>birçok</t>
  </si>
  <si>
    <t>sınavından</t>
  </si>
  <si>
    <t>sonraya</t>
  </si>
  <si>
    <t>erteledin</t>
  </si>
  <si>
    <t>artık</t>
  </si>
  <si>
    <t>yakın</t>
  </si>
  <si>
    <t>hadi</t>
  </si>
  <si>
    <t>sınavdan</t>
  </si>
  <si>
    <t>sonra</t>
  </si>
  <si>
    <t>sabırsızlandığın</t>
  </si>
  <si>
    <t>mesaj</t>
  </si>
  <si>
    <t>video</t>
  </si>
  <si>
    <t>veya</t>
  </si>
  <si>
    <t>anlat</t>
  </si>
  <si>
    <t>#sınavdansonrailkişim</t>
  </si>
  <si>
    <t>hashtag</t>
  </si>
  <si>
    <t>iyle</t>
  </si>
  <si>
    <t>paylaş</t>
  </si>
  <si>
    <t>biz</t>
  </si>
  <si>
    <t>paylaşalım</t>
  </si>
  <si>
    <t>klasmanında</t>
  </si>
  <si>
    <t>kerem</t>
  </si>
  <si>
    <t>ailesine</t>
  </si>
  <si>
    <t>list</t>
  </si>
  <si>
    <t>alan</t>
  </si>
  <si>
    <t>acil</t>
  </si>
  <si>
    <t>fotoğraflar</t>
  </si>
  <si>
    <t>samsun</t>
  </si>
  <si>
    <t>koçsporfest</t>
  </si>
  <si>
    <t>süperlig</t>
  </si>
  <si>
    <t>müsabakalarında</t>
  </si>
  <si>
    <t>si</t>
  </si>
  <si>
    <t>100m</t>
  </si>
  <si>
    <t>kelebek</t>
  </si>
  <si>
    <t>sporcularımızı</t>
  </si>
  <si>
    <t>kitap</t>
  </si>
  <si>
    <t>ödünç</t>
  </si>
  <si>
    <t>dileriz</t>
  </si>
  <si>
    <t>eskrim</t>
  </si>
  <si>
    <t>Top URLs in Post in Entire Graph</t>
  </si>
  <si>
    <t>http://bit.ly/Bilgi_Lisans</t>
  </si>
  <si>
    <t>http://bit.ly/BİLGİ_DOGADA</t>
  </si>
  <si>
    <t>https://lite.bilgi.edu.tr/</t>
  </si>
  <si>
    <t>http://bit.ly/2KmD38B</t>
  </si>
  <si>
    <t>https://bit.ly/2MbCFfZ</t>
  </si>
  <si>
    <t>https://bit.ly/2VPBRgl</t>
  </si>
  <si>
    <t>https://bit.ly/2Zkek9h</t>
  </si>
  <si>
    <t>http://bit.ly/2KMbHsS</t>
  </si>
  <si>
    <t>http://bit.ly/2NNor69</t>
  </si>
  <si>
    <t>https://bit.ly/2P9JjF6</t>
  </si>
  <si>
    <t>Top URLs in Post in G1</t>
  </si>
  <si>
    <t>http://bit.ly/Bilgi_sbf</t>
  </si>
  <si>
    <t>https://library.bilgi.edu.tr/</t>
  </si>
  <si>
    <t>http://bit.ly/Bilgi_Voleybol</t>
  </si>
  <si>
    <t>http://bit.ly/Bilgi_Y</t>
  </si>
  <si>
    <t>Top URLs in Post in G2</t>
  </si>
  <si>
    <t>Top URLs in Post in G3</t>
  </si>
  <si>
    <t>Top URLs in Post in G4</t>
  </si>
  <si>
    <t>Top URLs in Post in G5</t>
  </si>
  <si>
    <t>Top URLs in Post in G6</t>
  </si>
  <si>
    <t>Top URLs in Post</t>
  </si>
  <si>
    <t>http://bit.ly/Bilgi_Lisans https://lite.bilgi.edu.tr/ http://bit.ly/BİLGİ_DOGADA https://bit.ly/2MbCFfZ https://bit.ly/2VPBRgl http://bit.ly/2KmD38B http://bit.ly/Bilgi_sbf https://library.bilgi.edu.tr/ http://bit.ly/Bilgi_Voleybol http://bit.ly/Bilgi_Y</t>
  </si>
  <si>
    <t>Top Domains in Post in Entire Graph</t>
  </si>
  <si>
    <t>Top Domains in Post in G1</t>
  </si>
  <si>
    <t>Top Domains in Post in G2</t>
  </si>
  <si>
    <t>Top Domains in Post in G3</t>
  </si>
  <si>
    <t>Top Domains in Post in G4</t>
  </si>
  <si>
    <t>Top Domains in Post in G5</t>
  </si>
  <si>
    <t>Top Domains in Post in G6</t>
  </si>
  <si>
    <t>Top Domains in Post</t>
  </si>
  <si>
    <t>bit.ly edu.tr</t>
  </si>
  <si>
    <t>Top Hashtags in Post in Entire Graph</t>
  </si>
  <si>
    <t>#SenVarsın</t>
  </si>
  <si>
    <t>#SınavdanSonraİlkİşim</t>
  </si>
  <si>
    <t>#okuliçindeğilyaşamiçinöğrenmeli</t>
  </si>
  <si>
    <t>#BİLGİ2019</t>
  </si>
  <si>
    <t>#istanbulbilgiuniversity</t>
  </si>
  <si>
    <t>#alumni</t>
  </si>
  <si>
    <t>#graduate</t>
  </si>
  <si>
    <t>#contentusteam</t>
  </si>
  <si>
    <t>Top Hashtags in Post in G1</t>
  </si>
  <si>
    <t>#TBT</t>
  </si>
  <si>
    <t>#family</t>
  </si>
  <si>
    <t>#istanbulbilgiuniversitesi</t>
  </si>
  <si>
    <t>#contentus</t>
  </si>
  <si>
    <t>#yks2019</t>
  </si>
  <si>
    <t>#yks2019tayfa</t>
  </si>
  <si>
    <t>#kuştepekampüsü</t>
  </si>
  <si>
    <t>Top Hashtags in Post in G2</t>
  </si>
  <si>
    <t>Top Hashtags in Post in G3</t>
  </si>
  <si>
    <t>Top Hashtags in Post in G4</t>
  </si>
  <si>
    <t>Top Hashtags in Post in G5</t>
  </si>
  <si>
    <t>Top Hashtags in Post in G6</t>
  </si>
  <si>
    <t>Top Hashtags in Post</t>
  </si>
  <si>
    <t>#SenVarsın #SınavdanSonraİlkİşim #bilgimezun #TBT #family #istanbulbilgiuniversitesi #contentus #yks2019 #yks2019tayfa #kuştepekampüsü</t>
  </si>
  <si>
    <t>#okuliçindeğilyaşamiçinöğrenmeli #BİLGİ2019 #tbt #istanbulbilgiuniversity #alumni #graduate #contentusteam</t>
  </si>
  <si>
    <t>Top Words in Post Content in Entire Graph</t>
  </si>
  <si>
    <t>Top Words in Post Content in G1</t>
  </si>
  <si>
    <t>Top Words in Post Content in G2</t>
  </si>
  <si>
    <t>Top Words in Post Content in G3</t>
  </si>
  <si>
    <t>Top Words in Post Content in G4</t>
  </si>
  <si>
    <t>Top Words in Post Content in G5</t>
  </si>
  <si>
    <t>Top Words in Post Content in G6</t>
  </si>
  <si>
    <t>Top Words in Post Content</t>
  </si>
  <si>
    <t>bilgi ve için detaylı başvuru lisans yüksek devam ile ediyor</t>
  </si>
  <si>
    <t>bilgi yaz okulu</t>
  </si>
  <si>
    <t>Top Word Pairs in Post Content in Entire Graph</t>
  </si>
  <si>
    <t>detaylı,bilgi</t>
  </si>
  <si>
    <t>bilgi,ve</t>
  </si>
  <si>
    <t>ve,başvuru</t>
  </si>
  <si>
    <t>başvuru,için</t>
  </si>
  <si>
    <t>yüksek,lisans</t>
  </si>
  <si>
    <t>devam,ediyor</t>
  </si>
  <si>
    <t>lisans,programları</t>
  </si>
  <si>
    <t>başvuruları,devam</t>
  </si>
  <si>
    <t>kayıt,için</t>
  </si>
  <si>
    <t>için,son</t>
  </si>
  <si>
    <t>Top Word Pairs in Post Content in G1</t>
  </si>
  <si>
    <t>Top Word Pairs in Post Content in G2</t>
  </si>
  <si>
    <t>Top Word Pairs in Post Content in G3</t>
  </si>
  <si>
    <t>Top Word Pairs in Post Content in G4</t>
  </si>
  <si>
    <t>Top Word Pairs in Post Content in G5</t>
  </si>
  <si>
    <t>Top Word Pairs in Post Content in G6</t>
  </si>
  <si>
    <t>yaz,okulu</t>
  </si>
  <si>
    <t>Top Word Pairs in Post Content</t>
  </si>
  <si>
    <t>detaylı,bilgi  bilgi,ve  ve,başvuru  başvuru,için  yüksek,lisans  devam,ediyor  lisans,programları  başvuruları,devam  kayıt,için  için,son</t>
  </si>
  <si>
    <t>URLs in Post by Count</t>
  </si>
  <si>
    <t>http://bit.ly/BİLGİ_Sis</t>
  </si>
  <si>
    <t>https://www.bilgi.edu.tr/en/academic/graduate/</t>
  </si>
  <si>
    <t>https://bit.ly/2ELRNuz</t>
  </si>
  <si>
    <t>http://bit.ly/Bilgi-B</t>
  </si>
  <si>
    <t>https://yazokulu.bilgi.edu.tr/tr/</t>
  </si>
  <si>
    <t>http://bit.ly/Bilgi-G</t>
  </si>
  <si>
    <t>http://bit.ly/Bilgi-Haber</t>
  </si>
  <si>
    <t>https://bit.ly/309fdSN</t>
  </si>
  <si>
    <t>https://bit.ly/2Jsx4NW</t>
  </si>
  <si>
    <t>https://bit.ly/2MNDNTJ</t>
  </si>
  <si>
    <t>https://bit.ly/2KedHII</t>
  </si>
  <si>
    <t>https://bit.ly/2YBOqBx</t>
  </si>
  <si>
    <t>http://bit.ly/2MJuCWJ</t>
  </si>
  <si>
    <t>https://bit.ly/2KlZ8Ea</t>
  </si>
  <si>
    <t>https://bit.ly/2ZJxYwd</t>
  </si>
  <si>
    <t>https://bit.ly/2P6aoJo</t>
  </si>
  <si>
    <t>URLs in Post by Salience</t>
  </si>
  <si>
    <t>Domains in Post by Count</t>
  </si>
  <si>
    <t>Domains in Post by Salience</t>
  </si>
  <si>
    <t>Hashtags in Post by Count</t>
  </si>
  <si>
    <t>#family #istanbulbilgiuniversitesi #contentus</t>
  </si>
  <si>
    <t>#SenVarsın #yks2019 #yks2019tayfa</t>
  </si>
  <si>
    <t>#SenVarsın #kuştepekampüsü #tercihgünleri</t>
  </si>
  <si>
    <t>#bilgihomecoming #bilgimezun</t>
  </si>
  <si>
    <t>Hashtags in Post by Salience</t>
  </si>
  <si>
    <t>Top Words in Post Content by Count</t>
  </si>
  <si>
    <t>bilgi yaz okulu istanbul üniversitesi 2019 bünyesinde açılacak olan doğada</t>
  </si>
  <si>
    <t>eskrim üniversitemiz takımı ndan umut ulusaloğlu 24 27 haziran tarihlerinde</t>
  </si>
  <si>
    <t>sizi başarılarınızı özleyeceğiz yeni hayatınızda başarılar dileriz</t>
  </si>
  <si>
    <t>2019 mezunları yolunuz bahtınız açık olsun öğrenmeyi keşfetmeyi sorgulamayı asla</t>
  </si>
  <si>
    <t>2019 yks yerleştirme sonuçları açıklandı hayallerini gerçekleştireceğin yere bilgi ye</t>
  </si>
  <si>
    <t>ve bilgi sağlık göç derneği nde bilimleri fakültesi ile çalışmaları</t>
  </si>
  <si>
    <t>kitap ödünç istanbul bilgi üniversitesi kütüphane ve kaynaklar öğrencilerine yaz</t>
  </si>
  <si>
    <t>19 mayıs tarihleri arasında samsun düzenlenen üniversiteler koçsporfest süperlig müsabakalarında</t>
  </si>
  <si>
    <t>türkiye takımı sü kadın takım arasından si 100m kelebek 19</t>
  </si>
  <si>
    <t>ve için lite öğrenme inovasyon teknoloji girişimcilik yüksek lisans programı</t>
  </si>
  <si>
    <t>spor tarafından fotoğraflar istanbul bilgi üniversitesi bilimleri ve teknolojisi yüksekokulu</t>
  </si>
  <si>
    <t>göç çalışmaları lisansüstü öğrenci konferansı tebliğ çağrısı son başvuru tarihi</t>
  </si>
  <si>
    <t>ve acil 27 28 mayıs tarihleri arasında doğu akdeniz üniversitesi</t>
  </si>
  <si>
    <t>ders seçmeli için bilgi list ve gelecek dönem planlaması tercihlerinizle</t>
  </si>
  <si>
    <t>istanbul bilgi university electrical electronics engineering master program fall semester</t>
  </si>
  <si>
    <t>ve için bilgi ngs analitik genetik biyomühendislik bölümü tarafından düzenlenen</t>
  </si>
  <si>
    <t>ülkemizi yıllardır avrupa nın dev kulüplerinde başarıyla temsil eden milli</t>
  </si>
  <si>
    <t>bilgi için finans yüksek lisans programları güz dönemi başvuruları devam</t>
  </si>
  <si>
    <t>ailesine dün antalya yaşanan elim bir kaza sonucu öğrencimiz ataberk</t>
  </si>
  <si>
    <t>bilgi için hukuk yüksek lisans programları güz dönemi başvuruları devam</t>
  </si>
  <si>
    <t>hem klasmanında kerem 19 mayıs 2019 istanbul tuzla düzenlenen etap</t>
  </si>
  <si>
    <t>2019 16 21 haziran tarihleri arasında yapılacak olan 2018 bahar</t>
  </si>
  <si>
    <t>yapmak şeyi istediğin birçok üniversite sınavından sonraya erteledin ve artık</t>
  </si>
  <si>
    <t>bilgi için iletişim yüksek lisans programları güz dönemi başvuruları devam</t>
  </si>
  <si>
    <t>bilgi için yaz okulu kayıtları son gün 19 haziran detaylı</t>
  </si>
  <si>
    <t>bilgi için mimarlık yüksek lisans programları güz dönemi başvuruları devam</t>
  </si>
  <si>
    <t>bilgi için pazarlama yüksek lisans programları güz dönemi başvuruları devam</t>
  </si>
  <si>
    <t>#tbt soğuk savaş backstage</t>
  </si>
  <si>
    <t>bilgi yüksek lisans için online programları ile iş hayatınıza uygun</t>
  </si>
  <si>
    <t>2019 için 2018 yaz döneminde ağustos eylül kadro açığı olan</t>
  </si>
  <si>
    <t>tubitak interview erc principle investigator prof ayhan kaya</t>
  </si>
  <si>
    <t>ve bilgimba türkiye nin mba için programları güz dönemi başvuruları</t>
  </si>
  <si>
    <t>hukuk fakültesi üniversitesi dr yeşim atamer istanbul bilgi ve bern</t>
  </si>
  <si>
    <t>call papers anest conference european studies interdisciplinary perspectives turkey eu</t>
  </si>
  <si>
    <t>bilgi kalıplar yok sen varsın adımlarına yol açmak sana destek</t>
  </si>
  <si>
    <t>başvuru göç çalışmaları lisansüstü öğrenci konferansı tebliğ çağrısı son tarihi</t>
  </si>
  <si>
    <t>yüksekokulu bugün sağlık hizmetleri meslek spor bilimleri ve teknolojisi ile</t>
  </si>
  <si>
    <t>bugün mezun olan meslek yüksekokulu öğrencilerimizi kutluyoruz</t>
  </si>
  <si>
    <t>bugün lisansüstü programlar enstitüsü öğrencilerimizin mezuniyet mutluluğunu yaşadık</t>
  </si>
  <si>
    <t>fakültesi bugün işletme mimarlık ve sağlık bilimleri öğrencilerimiz gelecek hayatlarına</t>
  </si>
  <si>
    <t>fakültesi bugün hukuk adalet meslek yüksekokulu ile mühendislik ve doğa</t>
  </si>
  <si>
    <t>bilgi sınırlar yok sen varsın adımlarına yol açmak sana destek</t>
  </si>
  <si>
    <t>fakültesi ve bugün iletişim sosyal beşeri bilimler ile turizm otelcilik</t>
  </si>
  <si>
    <t>bilgi yüksekokulu ve moda tasarımı meslek uygulamalı bilimler önlisans lisans</t>
  </si>
  <si>
    <t>için başvuru gönüllü buddy programı son tarihi 14 temmuz bit</t>
  </si>
  <si>
    <t>bir 2019 mezuniyet törenlerini günlük programla tamamladık yıl binlerce öğrencimizi</t>
  </si>
  <si>
    <t>bilgi yada eyaletindeki üniversiteden ingilizce hazırlık öğrencileri eğitimlerinin bir kısmını</t>
  </si>
  <si>
    <t>bilgi ezberlenmiş idealler yok sen varsın adımlarına yol açmak sana</t>
  </si>
  <si>
    <t>bir bilgi psikoloji öğrencisi özlem tan mimarlık sosyoloji uluslararası ilişkiler</t>
  </si>
  <si>
    <t>bilgi mezun li olmak diplomayla bitmez hayat boyu devam eder</t>
  </si>
  <si>
    <t>bilgi yüksek lisans programları güz dönemi başvuruları devam ediyor detaylı</t>
  </si>
  <si>
    <t>ve ile bilgimba programları başvuruları devam ediyor ingilizce türkçe dil</t>
  </si>
  <si>
    <t>günü 15 temmuz 2016 şehit olan tüm vatandaşlarımızı demokrasi ve</t>
  </si>
  <si>
    <t>bilgi yüksek lisans dilediğiniz online programları esnek yapısıyla zaman yerde</t>
  </si>
  <si>
    <t>bilgi tercih günleri 29 temmuz kadar devam ediyor aklındaki tüm</t>
  </si>
  <si>
    <t>yks sonuçları açıklandı hayallerine bir adım daha yaklaştın bu yolda</t>
  </si>
  <si>
    <t>bilgi iletişim yüksek lisans programları başvuruları devam ediyor detaylı ve</t>
  </si>
  <si>
    <t>00 tercih günleri dönemi boyunca aklına takılan tüm soruları haftanın</t>
  </si>
  <si>
    <t>bilgi ve mezunları öğrencileri bölgenin önemli kurumları 24 temmuz çarşamba</t>
  </si>
  <si>
    <t>bilgi meslek yüksekokulu tercih günleri 29 temmuz'a kadar kuştepe kampüsü'nde</t>
  </si>
  <si>
    <t>ve müzik kulübü kürek geliştirme bilgi mimari restorasyon öğrencisi abdullah</t>
  </si>
  <si>
    <t>bilgi finans yüksek lisans programları güz dönemi başvuruları devam ediyor</t>
  </si>
  <si>
    <t>önlisans adayları için bilgi meslek yüksekokulu tercih günleri 29 temmuz</t>
  </si>
  <si>
    <t>bilgi insan kaynakları yönetimi yüksek lisans programları hakkında detaylı için</t>
  </si>
  <si>
    <t>bilgi 00 için lisansüstü danışmanları 26 temmuz'dan itibaren cuma 15</t>
  </si>
  <si>
    <t>bir ve inanmak çok program gün ceo 20 bilgi uluslararası</t>
  </si>
  <si>
    <t>ve ile dr bilgi yardımcımız farklı bir izmir etkinliğimizde öğrenci</t>
  </si>
  <si>
    <t>bilgi başvurular devam ediyor mimarlık yüksek lisans programları hakkında detaylı</t>
  </si>
  <si>
    <t>ve hem akademik hedeflerime edinme yeni mimarlık inşaat mühendisliği çift</t>
  </si>
  <si>
    <t>istanbul bilgi 2019 2020 bit ly üniversitesi akademik takvimine buradan</t>
  </si>
  <si>
    <t>27 21 temmuz 2019 tarihleri arasında 18 ülke ve üniversiteden</t>
  </si>
  <si>
    <t>özlediğimiz yeter bilgi homecoming 21 eylül cumartesi santralistanbul kampüsü nde</t>
  </si>
  <si>
    <t>ve lite öğrenme inovasyon teknoloji girişimcilik yüksek lisans programı başvuruları</t>
  </si>
  <si>
    <t>bilgi pazarlama yüksek lisans programları güz dönemi başvuruları devam ediyor</t>
  </si>
  <si>
    <t>ve bilgi travma afet ruh sağlığı ağustos 1999 programı tarde</t>
  </si>
  <si>
    <t>bilgi politika yüksek lisans programları başvuruları devam ediyor detaylı ve</t>
  </si>
  <si>
    <t>bilgi spor yöneticiliği bölümü özel yetenek sınavı mülakat saatleri açıklandı</t>
  </si>
  <si>
    <t>ve mba türkiye nin lider programı bilgimba ingilizce türkçe dil</t>
  </si>
  <si>
    <t>bilgi moda tasarımı ile sahne ve gösteri sanatları yönetimi özel</t>
  </si>
  <si>
    <t>ve teknoloji inovasyon için geleceğin girişimcisi olmak anlayışını fırsatlara çevirmek</t>
  </si>
  <si>
    <t>bilgi istanbul üniversitesi ile 17 ülkede faaliyet gösteren işe alım</t>
  </si>
  <si>
    <t>bilgi finansal ekonomi yüksek lisans programı öğrencileri cfa sertifikası sınavına</t>
  </si>
  <si>
    <t>bilgi spor yöneticiliği özel yetenek sınavı sonuçları açıklandı detaylar için</t>
  </si>
  <si>
    <t>program ve direktörü prof dr feride çiçekoğlu'nun başvuru süreciyle ilgili</t>
  </si>
  <si>
    <t>ve için bilgi stratejik düşünmek interaktif çağa ayak uydurmak pazarlama</t>
  </si>
  <si>
    <t>için 2019 2020 güz dönemi görevli öğrenci programı son başvuru</t>
  </si>
  <si>
    <t>bilgi coğrafi sınırların ötesinde networking ve takım çalışması ile hızla</t>
  </si>
  <si>
    <t>prof dr ahmet haluk dursun vefatının derin üzüntüsünü yaşıyoruz</t>
  </si>
  <si>
    <t>bilgi sponsor students join hive global leaders summit bucharest romania</t>
  </si>
  <si>
    <t>için bilgi açık dersler atölyeler seminerler sektör buluşmaları daha ilerisi</t>
  </si>
  <si>
    <t>özlediğimiz yeter tüm mezunlarımız 21 eylül bilgi homecoming buluşuyor katılım</t>
  </si>
  <si>
    <t>bilgi international student orientation held september santralistanbul campus more details</t>
  </si>
  <si>
    <t>Top Words in Post Content by Salience</t>
  </si>
  <si>
    <t>Top Word Pairs in Post Content by Count</t>
  </si>
  <si>
    <t>yaz,okulu  istanbul,bilgi  bilgi,üniversitesi  üniversitesi,2019  2019,yaz  okulu,bünyesinde  bünyesinde,açılacak  açılacak,olan  olan,bilgi  bilgi,doğada</t>
  </si>
  <si>
    <t>üniversitemiz,eskrim  eskrim,takımı  takımı,ndan  ndan,umut  umut,ulusaloğlu  ulusaloğlu,24  24,27  27,haziran  haziran,tarihlerinde  tarihlerinde,sivas</t>
  </si>
  <si>
    <t>sizi,başarılarınızı  başarılarınızı,özleyeceğiz  özleyeceğiz,yeni  yeni,hayatınızda  hayatınızda,başarılar  başarılar,dileriz</t>
  </si>
  <si>
    <t>2019,mezunları  mezunları,yolunuz  yolunuz,bahtınız  bahtınız,açık  açık,olsun  olsun,öğrenmeyi  öğrenmeyi,keşfetmeyi  keşfetmeyi,sorgulamayı  sorgulamayı,asla  asla,bırakmayın</t>
  </si>
  <si>
    <t>2019,yks  yks,yerleştirme  yerleştirme,sonuçları  sonuçları,açıklandı  açıklandı,hayallerini  hayallerini,gerçekleştireceğin  gerçekleştireceğin,yere  yere,bilgi  bilgi,ye  ye,hoş</t>
  </si>
  <si>
    <t>bilgi,sağlık  sağlık,bilimleri  bilimleri,fakültesi  fakültesi,ile  ile,göç  göç,çalışmaları  çalışmaları,uygulama  uygulama,ve  ve,araştırma  araştırma,merkezi</t>
  </si>
  <si>
    <t>istanbul,bilgi  bilgi,üniversitesi  üniversitesi,kütüphane  kütüphane,ve  ve,kaynaklar  kaynaklar,öğrencilerine  öğrencilerine,yaz  yaz,dönemi  dönemi,için  için,uzun</t>
  </si>
  <si>
    <t>19,mayıs  mayıs,tarihleri  tarihleri,arasında  arasında,samsun  samsun,düzenlenen  düzenlenen,üniversiteler  üniversiteler,koçsporfest  koçsporfest,süperlig  süperlig,müsabakalarında  müsabakalarında,bilgi</t>
  </si>
  <si>
    <t>türkiye,sü  kadın,takımı  takım,arasından  arasından,türkiye  türkiye,si  100m,kelebek  kelebek,türkiye  19,mayıs  mayıs,tarihleri  tarihleri,arasında</t>
  </si>
  <si>
    <t>lite,öğrenme  öğrenme,inovasyon  inovasyon,teknoloji  teknoloji,ve  ve,girişimcilik  girişimcilik,yüksek  yüksek,lisans  lisans,programı  programı,başvuruları  başvuruları,devam</t>
  </si>
  <si>
    <t>istanbul,bilgi  bilgi,üniversitesi  üniversitesi,spor  spor,bilimleri  bilimleri,ve  ve,teknolojisi  teknolojisi,yüksekokulu  yüksekokulu,spor  spor,yöneticiliği  yöneticiliği,bölümü</t>
  </si>
  <si>
    <t>göç,çalışmaları  çalışmaları,lisansüstü  lisansüstü,öğrenci  öğrenci,konferansı  konferansı,tebliğ  tebliğ,çağrısı  çağrısı,son  son,başvuru  başvuru,tarihi  tarihi,ağustos</t>
  </si>
  <si>
    <t>27,28  28,mayıs  mayıs,tarihleri  tarihleri,arasında  arasında,doğu  doğu,akdeniz  akdeniz,üniversitesi  üniversitesi,ve  ve,türkiye  türkiye,acil</t>
  </si>
  <si>
    <t>seçmeli,ders  gelecek,dönem  dönem,seçmeli  ders,planlaması  planlaması,için  için,ders  ders,tercihlerinizle  tercihlerinizle,ilgili  ilgili,ön  ön,bilgi</t>
  </si>
  <si>
    <t>istanbul,bilgi  bilgi,university  university,electrical  electrical,electronics  electronics,engineering  engineering,master  master,program  program,fall  fall,semester  semester,applications</t>
  </si>
  <si>
    <t>bilgi,genetik  genetik,ve  ve,biyomühendislik  biyomühendislik,bölümü  bölümü,tarafından  tarafından,düzenlenen  düzenlenen,ngs  ngs,verilerinin  verilerinin,işlenmesi  işlenmesi,için</t>
  </si>
  <si>
    <t>ülkemizi,yıllardır  yıllardır,avrupa  avrupa,nın  nın,dev  dev,kulüplerinde  kulüplerinde,başarıyla  başarıyla,temsil  temsil,eden  eden,milli  milli,futbolcumuz</t>
  </si>
  <si>
    <t>bilgi,finans  finans,yüksek  yüksek,lisans  lisans,programları  programları,güz  güz,dönemi  dönemi,başvuruları  başvuruları,devam  devam,ediyor  ediyor,erken</t>
  </si>
  <si>
    <t>dün,antalya  antalya,yaşanan  yaşanan,elim  elim,bir  bir,kaza  kaza,sonucu  sonucu,öğrencimiz  öğrencimiz,ataberk  ataberk,gökmen  gökmen,kaybetmenin</t>
  </si>
  <si>
    <t>bilgi,hukuk  hukuk,yüksek  yüksek,lisans  lisans,programları  programları,güz  güz,dönemi  dönemi,başvuruları  başvuruları,devam  devam,ediyor  ediyor,erken</t>
  </si>
  <si>
    <t>19,mayıs  mayıs,2019  2019,istanbul  istanbul,tuzla  tuzla,düzenlenen  düzenlenen,etap  etap,sportsboat  sportsboat,trofesi  trofesi,yarışlarında  yarışlarında,bilgi</t>
  </si>
  <si>
    <t>16,21  21,haziran  haziran,2019  2019,tarihleri  tarihleri,arasında  arasında,yapılacak  yapılacak,olan  olan,2018  2018,2019  2019,bahar</t>
  </si>
  <si>
    <t>yapmak,istediğin  istediğin,birçok  birçok,şeyi  şeyi,üniversite  üniversite,sınavından  sınavından,sonraya  sonraya,erteledin  erteledin,ve  ve,artık  artık,gün</t>
  </si>
  <si>
    <t>bilgi,iletişim  iletişim,yüksek  yüksek,lisans  lisans,programları  programları,güz  güz,dönemi  dönemi,başvuruları  başvuruları,devam  devam,ediyor  ediyor,erken</t>
  </si>
  <si>
    <t>bilgi,yaz  yaz,okulu  okulu,kayıtları  kayıtları,için  için,son  son,gün  gün,19  19,haziran  haziran,detaylı  detaylı,bilgi</t>
  </si>
  <si>
    <t>bilgi,mimarlık  mimarlık,yüksek  yüksek,lisans  lisans,programları  programları,güz  güz,dönemi  dönemi,başvuruları  başvuruları,devam  devam,ediyor  ediyor,erken</t>
  </si>
  <si>
    <t>bilgi,pazarlama  pazarlama,yüksek  yüksek,lisans  lisans,programları  programları,güz  güz,dönemi  dönemi,başvuruları  başvuruları,devam  devam,ediyor  ediyor,erken</t>
  </si>
  <si>
    <t>#tbt,soğuk  soğuk,savaş  savaş,backstage</t>
  </si>
  <si>
    <t>yüksek,lisans  bilgi,online  online,yüksek  lisans,programları  programları,ile  ile,iş  iş,hayatınıza  hayatınıza,uygun  uygun,bir  bir,şekilde</t>
  </si>
  <si>
    <t>2018,2019  2019,yaz  yaz,döneminde  döneminde,ağustos  ağustos,eylül  eylül,kadro  kadro,açığı  açığı,olan  olan,birimler  birimler,için</t>
  </si>
  <si>
    <t>tubitak,interview  interview,erc  erc,principle  principle,investigator  investigator,prof  prof,ayhan  ayhan,kaya</t>
  </si>
  <si>
    <t>türkiye,nin  bilgimba,programları  programları,güz  güz,dönemi  dönemi,başvuruları  başvuruları,devam  devam,ediyor  ediyor,türkiye  nin,lider  lider,mba</t>
  </si>
  <si>
    <t>hukuk,fakültesi  üniversitesi,hukuk  yeşim,atamer  istanbul,bilgi  bilgi,üniversitesi  fakültesi,ve  ve,bern  bern,hukuk  fakültesi,nin  nin,medeni</t>
  </si>
  <si>
    <t>call,papers  papers,anest  anest,conference  conference,european  european,studies  studies,interdisciplinary  interdisciplinary,perspectives  perspectives,turkey  turkey,eu  eu,beyond</t>
  </si>
  <si>
    <t>kalıplar,yok  yok,sen  sen,varsın  varsın,bilgi  bilgi,adımlarına  adımlarına,yol  yol,açmak  açmak,sana  sana,destek  destek,olmak</t>
  </si>
  <si>
    <t>bugün,sağlık  sağlık,hizmetleri  hizmetleri,meslek  meslek,yüksekokulu  yüksekokulu,spor  spor,bilimleri  bilimleri,ve  ve,teknolojisi  teknolojisi,yüksekokulu  yüksekokulu,ile</t>
  </si>
  <si>
    <t>bugün,mezun  mezun,olan  olan,meslek  meslek,yüksekokulu  yüksekokulu,öğrencilerimizi  öğrencilerimizi,kutluyoruz</t>
  </si>
  <si>
    <t>bugün,lisansüstü  lisansüstü,programlar  programlar,enstitüsü  enstitüsü,öğrencilerimizin  öğrencilerimizin,mezuniyet  mezuniyet,mutluluğunu  mutluluğunu,yaşadık</t>
  </si>
  <si>
    <t>bugün,işletme  işletme,fakültesi  fakültesi,mimarlık  mimarlık,fakültesi  fakültesi,ve  ve,sağlık  sağlık,bilimleri  bilimleri,fakültesi  fakültesi,öğrencilerimiz  öğrencilerimiz,gelecek</t>
  </si>
  <si>
    <t>bugün,hukuk  hukuk,fakültesi  fakültesi,adalet  adalet,meslek  meslek,yüksekokulu  yüksekokulu,ile  ile,mühendislik  mühendislik,ve  ve,doğa  doğa,bilimleri</t>
  </si>
  <si>
    <t>sınırlar,yok  yok,sen  sen,varsın  varsın,bilgi  bilgi,adımlarına  adımlarına,yol  yol,açmak  açmak,sana  sana,destek  destek,olmak</t>
  </si>
  <si>
    <t>bugün,iletişim  iletişim,fakültesi  fakültesi,sosyal  sosyal,ve  ve,beşeri  beşeri,bilimler  bilimler,fakültesi  fakültesi,ile  ile,turizm  turizm,ve</t>
  </si>
  <si>
    <t>moda,tasarımı  bilgi,meslek  meslek,yüksekokulu  yüksekokulu,ve  ve,uygulamalı  uygulamalı,bilimler  bilimler,yüksekokulu  yüksekokulu,moda  tasarımı,önlisans  önlisans,ve</t>
  </si>
  <si>
    <t>gönüllü,buddy  buddy,programı  programı,için  için,son  son,başvuru  başvuru,tarihi  tarihi,14  14,temmuz  temmuz,başvuru  başvuru,için</t>
  </si>
  <si>
    <t>2019,mezuniyet  mezuniyet,törenlerini  törenlerini,günlük  günlük,bir  bir,programla  programla,tamamladık  tamamladık,yıl  yıl,binlerce  binlerce,öğrencimizi  öğrencimizi,yeni</t>
  </si>
  <si>
    <t>bilgi,ingilizce  ingilizce,hazırlık  hazırlık,öğrencileri  öğrencileri,eğitimlerinin  eğitimlerinin,bir  bir,kısmını  kısmını,yada  yada,tamamını  tamamını,abd  abd,nin</t>
  </si>
  <si>
    <t>ezberlenmiş,idealler  idealler,yok  yok,sen  sen,varsın  varsın,bilgi  bilgi,adımlarına  adımlarına,yol  yol,açmak  açmak,sana  sana,destek</t>
  </si>
  <si>
    <t>bilgi,psikoloji  psikoloji,öğrencisi  öğrencisi,özlem  özlem,tan  tan,mimarlık  mimarlık,sosyoloji  sosyoloji,uluslararası  uluslararası,ilişkiler  ilişkiler,gibi  gibi,bölümlerden</t>
  </si>
  <si>
    <t>bilgi,li  li,olmak  olmak,diplomayla  diplomayla,bitmez  bitmez,hayat  hayat,boyu  boyu,devam  devam,eder  eder,mezun  mezun,portalına</t>
  </si>
  <si>
    <t>bilgi,yüksek  yüksek,lisans  lisans,programları  programları,güz  güz,dönemi  dönemi,başvuruları  başvuruları,devam  devam,ediyor  ediyor,detaylı  detaylı,bilgi</t>
  </si>
  <si>
    <t>bilgimba,programları  programları,başvuruları  başvuruları,devam  devam,ediyor  ediyor,ingilizce  ingilizce,ve  ve,türkçe  türkçe,dil  dil,seçeneğiyle  seçeneğiyle,istanbul</t>
  </si>
  <si>
    <t>15,temmuz  temmuz,2016  2016,günü  günü,şehit  şehit,olan  olan,tüm  tüm,vatandaşlarımızı  vatandaşlarımızı,demokrasi  demokrasi,ve  ve,milli</t>
  </si>
  <si>
    <t>yüksek,lisans  bilgi,online  online,yüksek  lisans,programları  programları,esnek  esnek,yapısıyla  yapısıyla,dilediğiniz  dilediğiniz,zaman  zaman,dilediğiniz  dilediğiniz,yerde</t>
  </si>
  <si>
    <t>bilgi,tercih  tercih,günleri  günleri,29  29,temmuz  temmuz,kadar  kadar,devam  devam,ediyor  ediyor,aklındaki  aklındaki,tüm  tüm,sorular</t>
  </si>
  <si>
    <t>yks,sonuçları  sonuçları,açıklandı  açıklandı,hayallerine  hayallerine,bir  bir,adım  adım,daha  daha,yaklaştın  yaklaştın,bu  bu,yolda  yolda,önce</t>
  </si>
  <si>
    <t>bilgi,iletişim  iletişim,yüksek  yüksek,lisans  lisans,programları  programları,başvuruları  başvuruları,devam  devam,ediyor  ediyor,detaylı  detaylı,bilgi  bilgi,ve</t>
  </si>
  <si>
    <t>tercih,günleri  günleri,dönemi  dönemi,boyunca  boyunca,aklına  aklına,takılan  takılan,tüm  tüm,soruları  soruları,haftanın  haftanın,günü  günü,09</t>
  </si>
  <si>
    <t>bilgi,mezunları  mezunları,öğrencileri  öğrencileri,ve  ve,bölgenin  bölgenin,önemli  önemli,kurumları  kurumları,24  24,temmuz  temmuz,çarşamba  çarşamba,günü</t>
  </si>
  <si>
    <t>bilgi,meslek  meslek,yüksekokulu  yüksekokulu,tercih  tercih,günleri  günleri,29  29,temmuz'a  temmuz'a,kadar  kadar,kuştepe  kuştepe,kampüsü'nde  kampüsü'nde,devam</t>
  </si>
  <si>
    <t>bilgi,mimari  mimari,restorasyon  restorasyon,öğrencisi  öğrencisi,abdullah  abdullah,tarık  tarık,ayyıldız  ayyıldız,bi  bi,müzik  müzik,kulübü  kulübü,nün</t>
  </si>
  <si>
    <t>bilgi,finans  finans,yüksek  yüksek,lisans  lisans,programları  programları,güz  güz,dönemi  dönemi,başvuruları  başvuruları,devam  devam,ediyor  ediyor,detaylı</t>
  </si>
  <si>
    <t>önlisans,adayları  adayları,için  için,bilgi  bilgi,meslek  meslek,yüksekokulu  yüksekokulu,tercih  tercih,günleri  günleri,29  29,temmuz  temmuz,kadar</t>
  </si>
  <si>
    <t>bilgi,insan  insan,kaynakları  kaynakları,yönetimi  yönetimi,yüksek  yüksek,lisans  lisans,programları  programları,hakkında  hakkında,detaylı  detaylı,bilgi  bilgi,için</t>
  </si>
  <si>
    <t>bilgi,lisansüstü  lisansüstü,danışmanları  danışmanları,26  26,temmuz'dan  temmuz'dan,itibaren  itibaren,cuma  cuma,15  15,00  00,18  18,00</t>
  </si>
  <si>
    <t>bir,program  bilgi,uluslararası  uluslararası,ilişkiler  ilişkiler,ve  ve,hukuk  hukuk,çift  çift,anadal  anadal,öğrencisi  öğrencisi,ege  ege,alpaykut</t>
  </si>
  <si>
    <t>bilgi,izmir  izmir,etkinliğimizde  etkinliğimizde,öğrenci  öğrenci,ve  ve,mezunlarımız  mezunlarımız,ile  ile,buluştuk  buluştuk,mütevelli  mütevelli,heyet  heyet,başkan</t>
  </si>
  <si>
    <t>başvurular,devam  devam,ediyor  ediyor,bilgi  bilgi,mimarlık  mimarlık,yüksek  yüksek,lisans  lisans,programları  programları,hakkında  hakkında,detaylı  detaylı,bilgi</t>
  </si>
  <si>
    <t>mimarlık,ve  ve,inşaat  inşaat,mühendisliği  mühendisliği,çift  çift,anadal  anadal,öğrencisi  öğrencisi,mustafa  mustafa,banzaroğlu  banzaroğlu,hindistan  hindistan,öğrenci</t>
  </si>
  <si>
    <t>istanbul,bilgi  2019,2020  bit,ly  bilgi,üniversitesi  üniversitesi,2019  2020,akademik  akademik,takvimine  takvimine,buradan  buradan,ulaşabilirsiniz  ulaşabilirsiniz,bit</t>
  </si>
  <si>
    <t>21,27  27,temmuz  temmuz,2019  2019,tarihleri  tarihleri,arasında  arasında,18  18,ülke  ülke,ve  ve,27  27,üniversiteden</t>
  </si>
  <si>
    <t>özlediğimiz,yeter  yeter,bilgi  bilgi,homecoming  homecoming,21  21,eylül  eylül,cumartesi  cumartesi,santralistanbul  santralistanbul,kampüsü  kampüsü,nde  nde,seni</t>
  </si>
  <si>
    <t>bilgi,pazarlama  pazarlama,yüksek  yüksek,lisans  lisans,programları  programları,güz  güz,dönemi  dönemi,başvuruları  başvuruları,devam  devam,ediyor  ediyor,detaylı</t>
  </si>
  <si>
    <t>travma,ve  ve,afet  afet,ruh  ruh,sağlığı  bilgi,travma  sağlığı,programı  programı,ve  ve,tarde  tarde,travma  sağlığı,çalışmaları</t>
  </si>
  <si>
    <t>bilgi,politika  politika,yüksek  yüksek,lisans  lisans,programları  programları,başvuruları  başvuruları,devam  devam,ediyor  ediyor,detaylı  detaylı,bilgi  bilgi,ve</t>
  </si>
  <si>
    <t>bilgi,spor  spor,yöneticiliği  yöneticiliği,bölümü  bölümü,özel  özel,yetenek  yetenek,sınavı  sınavı,mülakat  mülakat,saatleri  saatleri,açıklandı  açıklandı,detaylı</t>
  </si>
  <si>
    <t>türkiye,nin  nin,lider  lider,mba  mba,programı  programı,bilgimba  bilgimba,ingilizce  ingilizce,ve  ve,türkçe  türkçe,dil  dil,seçeneğiyle</t>
  </si>
  <si>
    <t>bilgi,moda  moda,tasarımı  tasarımı,ile  ile,sahne  sahne,ve  ve,gösteri  gösteri,sanatları  sanatları,yönetimi  yönetimi,özel  özel,yetenek</t>
  </si>
  <si>
    <t>teknoloji,ve  geleceğin,girişimcisi  girişimcisi,olmak  olmak,teknoloji  ve,inovasyon  inovasyon,anlayışını  anlayışını,fırsatlara  fırsatlara,çevirmek  çevirmek,için  için,lite</t>
  </si>
  <si>
    <t>istanbul,bilgi  bilgi,üniversitesi  üniversitesi,ile  ile,17  17,ülkede  ülkede,faaliyet  faaliyet,gösteren  gösteren,işe  işe,alım  alım,danışmanlığı</t>
  </si>
  <si>
    <t>bilgi,finansal  finansal,ekonomi  ekonomi,yüksek  yüksek,lisans  lisans,programı  programı,öğrencileri  öğrencileri,cfa  cfa,sertifikası  sertifikası,sınavına  sınavına,iyi</t>
  </si>
  <si>
    <t>bilgi,spor  spor,yöneticiliği  yöneticiliği,özel  özel,yetenek  yetenek,sınavı  sınavı,sonuçları  sonuçları,açıklandı  açıklandı,detaylar  detaylar,için</t>
  </si>
  <si>
    <t>program,direktörü  direktörü,prof  prof,dr  dr,feride  feride,çiçekoğlu'nun  çiçekoğlu'nun,program  program,ve  ve,başvuru  başvuru,süreciyle  süreciyle,ilgili</t>
  </si>
  <si>
    <t>stratejik,düşünmek  düşünmek,ve  ve,interaktif  interaktif,çağa  çağa,ayak  ayak,uydurmak  uydurmak,için  için,bilgi  bilgi,pazarlama  pazarlama,yüksek</t>
  </si>
  <si>
    <t>2019,2020  2020,güz  güz,dönemi  dönemi,görevli  görevli,öğrenci  öğrenci,programı  programı,için  için,son  son,başvuru  başvuru,tarihi</t>
  </si>
  <si>
    <t>coğrafi,sınırların  sınırların,ötesinde  ötesinde,networking  networking,ve  ve,takım  takım,çalışması  çalışması,ile  ile,hızla  hızla,değişen  değişen,koşullara</t>
  </si>
  <si>
    <t>prof,dr  dr,ahmet  ahmet,haluk  haluk,dursun  dursun,vefatının  vefatının,derin  derin,üzüntüsünü  üzüntüsünü,yaşıyoruz</t>
  </si>
  <si>
    <t>bilgi,sponsor  sponsor,students  students,join  join,hive  hive,global  global,leaders  leaders,summit  summit,bucharest  bucharest,romania  romania,details</t>
  </si>
  <si>
    <t>açık,dersler  dersler,atölyeler  atölyeler,seminerler  seminerler,sektör  sektör,buluşmaları  buluşmaları,daha  daha,ilerisi  ilerisi,için  için,bilgi  bilgi,yüksek</t>
  </si>
  <si>
    <t>özlediğimiz,yeter  yeter,tüm  tüm,mezunlarımız  mezunlarımız,21  21,eylül  eylül,bilgi  bilgi,homecoming  homecoming,buluşuyor  buluşuyor,katılım  katılım,için</t>
  </si>
  <si>
    <t>bilgi,international  international,student  student,orientation  orientation,held  held,september  september,santralistanbul  santralistanbul,campus  campus,more  more,details</t>
  </si>
  <si>
    <t>Top Word Pairs in Post Content by Salience</t>
  </si>
  <si>
    <t>G1: bilgi ve için detaylı başvuru lisans yüksek devam ile ediyor</t>
  </si>
  <si>
    <t>G4: eskrim</t>
  </si>
  <si>
    <t>G6: bilgi yaz okulu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</si>
</sst>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6">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5"/>
      <tableStyleElement type="headerRow" dxfId="344"/>
    </tableStyle>
    <tableStyle name="NodeXL Table" pivot="0" count="1">
      <tableStyleElement type="headerRow" dxfId="3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İstanbul Bilgi Üniversitesi(istanbulbilgiuniversitesi)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56"/>
                <c:pt idx="0">
                  <c:v>27-May
May
2019</c:v>
                </c:pt>
                <c:pt idx="1">
                  <c:v>28-May</c:v>
                </c:pt>
                <c:pt idx="2">
                  <c:v>29-May</c:v>
                </c:pt>
                <c:pt idx="3">
                  <c:v>30-May</c:v>
                </c:pt>
                <c:pt idx="4">
                  <c:v>31-May</c:v>
                </c:pt>
                <c:pt idx="5">
                  <c:v>10-Jun
Jun</c:v>
                </c:pt>
                <c:pt idx="6">
                  <c:v>11-Jun</c:v>
                </c:pt>
                <c:pt idx="7">
                  <c:v>12-Jun</c:v>
                </c:pt>
                <c:pt idx="8">
                  <c:v>13-Jun</c:v>
                </c:pt>
                <c:pt idx="9">
                  <c:v>14-Jun</c:v>
                </c:pt>
                <c:pt idx="10">
                  <c:v>17-Jun</c:v>
                </c:pt>
                <c:pt idx="11">
                  <c:v>19-Jun</c:v>
                </c:pt>
                <c:pt idx="12">
                  <c:v>20-Jun</c:v>
                </c:pt>
                <c:pt idx="13">
                  <c:v>21-Jun</c:v>
                </c:pt>
                <c:pt idx="14">
                  <c:v>24-Jun</c:v>
                </c:pt>
                <c:pt idx="15">
                  <c:v>25-Jun</c:v>
                </c:pt>
                <c:pt idx="16">
                  <c:v>26-Jun</c:v>
                </c:pt>
                <c:pt idx="17">
                  <c:v>27-Jun</c:v>
                </c:pt>
                <c:pt idx="18">
                  <c:v>28-Jun</c:v>
                </c:pt>
                <c:pt idx="19">
                  <c:v>29-Jun</c:v>
                </c:pt>
                <c:pt idx="20">
                  <c:v>30-Jun</c:v>
                </c:pt>
                <c:pt idx="21">
                  <c:v>1-Jul
Jul</c:v>
                </c:pt>
                <c:pt idx="22">
                  <c:v>2-Jul</c:v>
                </c:pt>
                <c:pt idx="23">
                  <c:v>3-Jul</c:v>
                </c:pt>
                <c:pt idx="24">
                  <c:v>4-Jul</c:v>
                </c:pt>
                <c:pt idx="25">
                  <c:v>5-Jul</c:v>
                </c:pt>
                <c:pt idx="26">
                  <c:v>8-Jul</c:v>
                </c:pt>
                <c:pt idx="27">
                  <c:v>9-Jul</c:v>
                </c:pt>
                <c:pt idx="28">
                  <c:v>10-Jul</c:v>
                </c:pt>
                <c:pt idx="29">
                  <c:v>11-Jul</c:v>
                </c:pt>
                <c:pt idx="30">
                  <c:v>12-Jul</c:v>
                </c:pt>
                <c:pt idx="31">
                  <c:v>15-Jul</c:v>
                </c:pt>
                <c:pt idx="32">
                  <c:v>16-Jul</c:v>
                </c:pt>
                <c:pt idx="33">
                  <c:v>17-Jul</c:v>
                </c:pt>
                <c:pt idx="34">
                  <c:v>18-Jul</c:v>
                </c:pt>
                <c:pt idx="35">
                  <c:v>19-Jul</c:v>
                </c:pt>
                <c:pt idx="36">
                  <c:v>20-Jul</c:v>
                </c:pt>
                <c:pt idx="37">
                  <c:v>22-Jul</c:v>
                </c:pt>
                <c:pt idx="38">
                  <c:v>23-Jul</c:v>
                </c:pt>
                <c:pt idx="39">
                  <c:v>24-Jul</c:v>
                </c:pt>
                <c:pt idx="40">
                  <c:v>25-Jul</c:v>
                </c:pt>
                <c:pt idx="41">
                  <c:v>26-Jul</c:v>
                </c:pt>
                <c:pt idx="42">
                  <c:v>29-Jul</c:v>
                </c:pt>
                <c:pt idx="43">
                  <c:v>30-Jul</c:v>
                </c:pt>
                <c:pt idx="44">
                  <c:v>31-Jul</c:v>
                </c:pt>
                <c:pt idx="45">
                  <c:v>1-Aug
Aug</c:v>
                </c:pt>
                <c:pt idx="46">
                  <c:v>5-Aug</c:v>
                </c:pt>
                <c:pt idx="47">
                  <c:v>6-Aug</c:v>
                </c:pt>
                <c:pt idx="48">
                  <c:v>7-Aug</c:v>
                </c:pt>
                <c:pt idx="49">
                  <c:v>8-Aug</c:v>
                </c:pt>
                <c:pt idx="50">
                  <c:v>9-Aug</c:v>
                </c:pt>
                <c:pt idx="51">
                  <c:v>15-Aug</c:v>
                </c:pt>
                <c:pt idx="52">
                  <c:v>19-Aug</c:v>
                </c:pt>
                <c:pt idx="53">
                  <c:v>20-Aug</c:v>
                </c:pt>
                <c:pt idx="54">
                  <c:v>21-Aug</c:v>
                </c:pt>
                <c:pt idx="55">
                  <c:v>22-Aug</c:v>
                </c:pt>
              </c:strCache>
            </c:strRef>
          </c:cat>
          <c:val>
            <c:numRef>
              <c:f>'Time Series'!$B$26:$B$87</c:f>
              <c:numCache>
                <c:formatCode>General</c:formatCode>
                <c:ptCount val="56"/>
                <c:pt idx="0">
                  <c:v>1</c:v>
                </c:pt>
                <c:pt idx="1">
                  <c:v>4</c:v>
                </c:pt>
                <c:pt idx="2">
                  <c:v>2</c:v>
                </c:pt>
                <c:pt idx="3">
                  <c:v>3</c:v>
                </c:pt>
                <c:pt idx="4">
                  <c:v>3</c:v>
                </c:pt>
                <c:pt idx="5">
                  <c:v>1</c:v>
                </c:pt>
                <c:pt idx="6">
                  <c:v>1</c:v>
                </c:pt>
                <c:pt idx="7">
                  <c:v>1</c:v>
                </c:pt>
                <c:pt idx="8">
                  <c:v>3</c:v>
                </c:pt>
                <c:pt idx="9">
                  <c:v>3</c:v>
                </c:pt>
                <c:pt idx="10">
                  <c:v>2</c:v>
                </c:pt>
                <c:pt idx="11">
                  <c:v>1</c:v>
                </c:pt>
                <c:pt idx="12">
                  <c:v>3</c:v>
                </c:pt>
                <c:pt idx="13">
                  <c:v>1</c:v>
                </c:pt>
                <c:pt idx="14">
                  <c:v>2</c:v>
                </c:pt>
                <c:pt idx="15">
                  <c:v>3</c:v>
                </c:pt>
                <c:pt idx="16">
                  <c:v>4</c:v>
                </c:pt>
                <c:pt idx="17">
                  <c:v>4</c:v>
                </c:pt>
                <c:pt idx="18">
                  <c:v>1</c:v>
                </c:pt>
                <c:pt idx="19">
                  <c:v>1</c:v>
                </c:pt>
                <c:pt idx="20">
                  <c:v>1</c:v>
                </c:pt>
                <c:pt idx="21">
                  <c:v>1</c:v>
                </c:pt>
                <c:pt idx="22">
                  <c:v>1</c:v>
                </c:pt>
                <c:pt idx="23">
                  <c:v>2</c:v>
                </c:pt>
                <c:pt idx="24">
                  <c:v>1</c:v>
                </c:pt>
                <c:pt idx="25">
                  <c:v>2</c:v>
                </c:pt>
                <c:pt idx="26">
                  <c:v>1</c:v>
                </c:pt>
                <c:pt idx="27">
                  <c:v>2</c:v>
                </c:pt>
                <c:pt idx="28">
                  <c:v>2</c:v>
                </c:pt>
                <c:pt idx="29">
                  <c:v>5</c:v>
                </c:pt>
                <c:pt idx="30">
                  <c:v>1</c:v>
                </c:pt>
                <c:pt idx="31">
                  <c:v>1</c:v>
                </c:pt>
                <c:pt idx="32">
                  <c:v>2</c:v>
                </c:pt>
                <c:pt idx="33">
                  <c:v>2</c:v>
                </c:pt>
                <c:pt idx="34">
                  <c:v>2</c:v>
                </c:pt>
                <c:pt idx="35">
                  <c:v>1</c:v>
                </c:pt>
                <c:pt idx="36">
                  <c:v>2</c:v>
                </c:pt>
                <c:pt idx="37">
                  <c:v>1</c:v>
                </c:pt>
                <c:pt idx="38">
                  <c:v>1</c:v>
                </c:pt>
                <c:pt idx="39">
                  <c:v>2</c:v>
                </c:pt>
                <c:pt idx="40">
                  <c:v>1</c:v>
                </c:pt>
                <c:pt idx="41">
                  <c:v>3</c:v>
                </c:pt>
                <c:pt idx="42">
                  <c:v>2</c:v>
                </c:pt>
                <c:pt idx="43">
                  <c:v>1</c:v>
                </c:pt>
                <c:pt idx="44">
                  <c:v>1</c:v>
                </c:pt>
                <c:pt idx="45">
                  <c:v>2</c:v>
                </c:pt>
                <c:pt idx="46">
                  <c:v>2</c:v>
                </c:pt>
                <c:pt idx="47">
                  <c:v>7</c:v>
                </c:pt>
                <c:pt idx="48">
                  <c:v>1</c:v>
                </c:pt>
                <c:pt idx="49">
                  <c:v>2</c:v>
                </c:pt>
                <c:pt idx="50">
                  <c:v>2</c:v>
                </c:pt>
                <c:pt idx="51">
                  <c:v>1</c:v>
                </c:pt>
                <c:pt idx="52">
                  <c:v>2</c:v>
                </c:pt>
                <c:pt idx="53">
                  <c:v>3</c:v>
                </c:pt>
                <c:pt idx="54">
                  <c:v>2</c:v>
                </c:pt>
                <c:pt idx="55">
                  <c:v>2</c:v>
                </c:pt>
              </c:numCache>
            </c:numRef>
          </c:val>
        </c:ser>
        <c:axId val="13063998"/>
        <c:axId val="50467119"/>
      </c:barChart>
      <c:catAx>
        <c:axId val="13063998"/>
        <c:scaling>
          <c:orientation val="minMax"/>
        </c:scaling>
        <c:axPos val="b"/>
        <c:delete val="0"/>
        <c:numFmt formatCode="General" sourceLinked="1"/>
        <c:majorTickMark val="out"/>
        <c:minorTickMark val="none"/>
        <c:tickLblPos val="nextTo"/>
        <c:crossAx val="50467119"/>
        <c:crosses val="autoZero"/>
        <c:auto val="1"/>
        <c:lblOffset val="100"/>
        <c:noMultiLvlLbl val="0"/>
      </c:catAx>
      <c:valAx>
        <c:axId val="50467119"/>
        <c:scaling>
          <c:orientation val="minMax"/>
        </c:scaling>
        <c:axPos val="l"/>
        <c:majorGridlines/>
        <c:delete val="0"/>
        <c:numFmt formatCode="General" sourceLinked="1"/>
        <c:majorTickMark val="out"/>
        <c:minorTickMark val="none"/>
        <c:tickLblPos val="nextTo"/>
        <c:crossAx val="13063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958102"/>
        <c:axId val="46969735"/>
      </c:barChart>
      <c:catAx>
        <c:axId val="499581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69735"/>
        <c:crosses val="autoZero"/>
        <c:auto val="1"/>
        <c:lblOffset val="100"/>
        <c:noMultiLvlLbl val="0"/>
      </c:catAx>
      <c:valAx>
        <c:axId val="4696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074432"/>
        <c:axId val="46452161"/>
      </c:barChart>
      <c:catAx>
        <c:axId val="20074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52161"/>
        <c:crosses val="autoZero"/>
        <c:auto val="1"/>
        <c:lblOffset val="100"/>
        <c:noMultiLvlLbl val="0"/>
      </c:catAx>
      <c:valAx>
        <c:axId val="464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416266"/>
        <c:axId val="4528667"/>
      </c:barChart>
      <c:catAx>
        <c:axId val="15416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8667"/>
        <c:crosses val="autoZero"/>
        <c:auto val="1"/>
        <c:lblOffset val="100"/>
        <c:noMultiLvlLbl val="0"/>
      </c:catAx>
      <c:valAx>
        <c:axId val="452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6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758004"/>
        <c:axId val="31277717"/>
      </c:barChart>
      <c:catAx>
        <c:axId val="40758004"/>
        <c:scaling>
          <c:orientation val="minMax"/>
        </c:scaling>
        <c:axPos val="b"/>
        <c:delete val="1"/>
        <c:majorTickMark val="out"/>
        <c:minorTickMark val="none"/>
        <c:tickLblPos val="none"/>
        <c:crossAx val="31277717"/>
        <c:crosses val="autoZero"/>
        <c:auto val="1"/>
        <c:lblOffset val="100"/>
        <c:noMultiLvlLbl val="0"/>
      </c:catAx>
      <c:valAx>
        <c:axId val="31277717"/>
        <c:scaling>
          <c:orientation val="minMax"/>
        </c:scaling>
        <c:axPos val="l"/>
        <c:delete val="1"/>
        <c:majorTickMark val="out"/>
        <c:minorTickMark val="none"/>
        <c:tickLblPos val="none"/>
        <c:crossAx val="40758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Space Lab" refreshedVersion="6">
  <cacheSource type="worksheet">
    <worksheetSource ref="A2:CD113" sheet="Edges"/>
  </cacheSource>
  <cacheFields count="84">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Blank="1" containsMixedTypes="0" longText="1" count="0"/>
    </cacheField>
    <cacheField name="Post URL">
      <sharedItems containsBlank="1" containsMixedTypes="0" count="0"/>
    </cacheField>
    <cacheField name="Time" numFmtId="22">
      <sharedItems containsSemiMixedTypes="0" containsNonDate="0" containsDate="1" containsString="0" containsMixedTypes="0" count="109">
        <d v="2019-06-25T01:05:17.000"/>
        <d v="2019-06-27T19:34:06.000"/>
        <d v="2019-06-27T11:48:16.000"/>
        <d v="2019-07-11T16:02:40.000"/>
        <d v="2019-07-10T19:59:00.000"/>
        <d v="2019-07-11T17:42:19.000"/>
        <d v="2019-08-06T20:44:14.000"/>
        <d v="2019-08-06T20:19:35.000"/>
        <d v="2019-08-06T16:22:13.000"/>
        <d v="2019-05-27T13:48:34.000"/>
        <d v="2019-05-28T06:36:59.000"/>
        <d v="2019-05-28T09:32:16.000"/>
        <d v="2019-05-28T12:00:07.000"/>
        <d v="2019-05-28T12:05:17.000"/>
        <d v="2019-05-29T08:50:47.000"/>
        <d v="2019-05-29T12:02:07.000"/>
        <d v="2019-05-30T06:41:43.000"/>
        <d v="2019-05-30T08:36:48.000"/>
        <d v="2019-05-30T12:26:22.000"/>
        <d v="2019-05-31T08:23:16.000"/>
        <d v="2019-05-31T10:50:57.000"/>
        <d v="2019-05-31T12:34:36.000"/>
        <d v="2019-06-10T11:59:44.000"/>
        <d v="2019-06-11T08:39:09.000"/>
        <d v="2019-06-12T10:46:05.000"/>
        <d v="2019-06-13T06:20:35.000"/>
        <d v="2019-06-13T11:30:49.000"/>
        <d v="2019-06-13T12:36:31.000"/>
        <d v="2019-06-14T10:57:39.000"/>
        <d v="2019-06-14T12:19:01.000"/>
        <d v="2019-06-14T16:28:47.000"/>
        <d v="2019-06-17T07:31:29.000"/>
        <d v="2019-06-17T11:02:28.000"/>
        <d v="2019-06-19T08:47:51.000"/>
        <d v="2019-06-20T09:00:51.000"/>
        <d v="2019-06-20T09:32:20.000"/>
        <d v="2019-06-20T11:00:08.000"/>
        <d v="2019-06-21T11:46:01.000"/>
        <d v="2019-06-24T08:30:26.000"/>
        <d v="2019-06-24T12:44:24.000"/>
        <d v="2019-06-25T10:40:10.000"/>
        <d v="2019-06-25T13:39:05.000"/>
        <d v="2019-06-26T08:25:46.000"/>
        <d v="2019-06-26T09:05:26.000"/>
        <d v="2019-06-26T09:22:03.000"/>
        <d v="2019-06-26T11:13:45.000"/>
        <d v="2019-06-27T08:09:16.000"/>
        <d v="2019-06-27T10:08:22.000"/>
        <d v="2019-06-28T20:04:09.000"/>
        <d v="2019-06-29T19:49:14.000"/>
        <d v="2019-06-30T20:02:22.000"/>
        <d v="2019-07-01T20:36:20.000"/>
        <d v="2019-07-02T20:34:34.000"/>
        <d v="2019-07-03T11:13:27.000"/>
        <d v="2019-07-03T20:51:57.000"/>
        <d v="2019-07-04T08:24:00.000"/>
        <d v="2019-07-05T11:22:17.000"/>
        <d v="2019-07-05T17:11:51.000"/>
        <d v="2019-07-08T13:18:17.000"/>
        <d v="2019-07-09T07:48:16.000"/>
        <d v="2019-07-09T11:31:50.000"/>
        <d v="2019-07-10T12:14:48.000"/>
        <d v="2019-07-11T08:43:14.000"/>
        <d v="2019-07-11T12:45:07.000"/>
        <d v="2019-07-11T13:11:30.000"/>
        <d v="2019-07-12T09:36:12.000"/>
        <d v="2019-07-15T05:04:43.000"/>
        <d v="2019-07-16T10:45:03.000"/>
        <d v="2019-07-16T14:59:20.000"/>
        <d v="2019-07-17T06:26:38.000"/>
        <d v="2019-07-17T12:15:05.000"/>
        <d v="2019-07-18T07:13:00.000"/>
        <d v="2019-07-18T10:23:52.000"/>
        <d v="2019-07-19T10:13:39.000"/>
        <d v="2019-07-20T08:18:31.000"/>
        <d v="2019-07-20T14:28:13.000"/>
        <d v="2019-07-22T11:20:57.000"/>
        <d v="2019-07-23T11:36:15.000"/>
        <d v="2019-07-24T11:58:34.000"/>
        <d v="2019-07-24T14:52:13.000"/>
        <d v="2019-07-25T09:15:45.000"/>
        <d v="2019-07-26T08:24:24.000"/>
        <d v="2019-07-26T13:14:23.000"/>
        <d v="2019-07-26T13:39:27.000"/>
        <d v="2019-07-29T08:49:04.000"/>
        <d v="2019-07-29T12:34:46.000"/>
        <d v="2019-07-30T12:31:47.000"/>
        <d v="2019-07-31T11:49:16.000"/>
        <d v="2019-08-01T10:22:46.000"/>
        <d v="2019-08-01T12:29:07.000"/>
        <d v="2019-08-05T12:22:53.000"/>
        <d v="2019-08-05T13:11:58.000"/>
        <d v="2019-08-06T09:16:38.000"/>
        <d v="2019-08-06T12:49:38.000"/>
        <d v="2019-08-07T11:12:17.000"/>
        <d v="2019-08-08T09:30:49.000"/>
        <d v="2019-08-08T12:30:44.000"/>
        <d v="2019-08-09T08:52:02.000"/>
        <d v="2019-08-09T10:17:18.000"/>
        <d v="2019-08-15T09:36:52.000"/>
        <d v="2019-08-19T10:11:23.000"/>
        <d v="2019-08-19T12:21:12.000"/>
        <d v="2019-08-20T09:11:41.000"/>
        <d v="2019-08-20T13:16:53.000"/>
        <d v="2019-08-20T15:32:43.000"/>
        <d v="2019-08-21T10:32:15.000"/>
        <d v="2019-08-21T12:02:53.000"/>
        <d v="2019-08-22T12:13:39.000"/>
        <d v="2019-08-22T13:58:31.000"/>
      </sharedItems>
      <fieldGroup par="83" base="18">
        <rangePr groupBy="days" autoEnd="1" autoStart="1" startDate="2019-05-27T13:48:34.000" endDate="2019-08-22T13:58:31.000"/>
        <groupItems count="368">
          <s v="&lt;5/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19"/>
        </groupItems>
      </fieldGroup>
    </cacheField>
    <cacheField name="Total Likes">
      <sharedItems containsString="0" containsBlank="1" containsMixedTypes="0" containsNumber="1" containsInteger="1" count="0"/>
    </cacheField>
    <cacheField name="Total Comments">
      <sharedItems containsString="0" containsBlank="1" containsMixedTypes="0" containsNumber="1" containsInteger="1" count="0"/>
    </cacheField>
    <cacheField name="URLs in Post">
      <sharedItems containsBlank="1" containsMixedTypes="0" count="0"/>
    </cacheField>
    <cacheField name="Domains in Post">
      <sharedItems containsBlank="1" containsMixedTypes="0" count="0"/>
    </cacheField>
    <cacheField name="Hashtags in Post">
      <sharedItems containsBlank="1" containsMixedTypes="0" count="0"/>
    </cacheField>
    <cacheField name="Comment">
      <sharedItems containsBlank="1" containsMixedTypes="0" count="0"/>
    </cacheField>
    <cacheField name="Attachment Description">
      <sharedItems containsString="0" containsBlank="1" containsMixedTypes="1" count="0"/>
    </cacheField>
    <cacheField name="Attachment Title">
      <sharedItems containsString="0" containsBlank="1" containsMixedTypes="1" count="0"/>
    </cacheField>
    <cacheField name="Attachment Type">
      <sharedItems containsString="0" containsBlank="1" containsMixedTypes="1" count="0"/>
    </cacheField>
    <cacheField name="Attachment URL">
      <sharedItems containsString="0" containsBlank="1" containsMixedTypes="1" count="0"/>
    </cacheField>
    <cacheField name="Comment Image">
      <sharedItems containsString="0" containsBlank="1" containsMixedTypes="1" count="0"/>
    </cacheField>
    <cacheField name="Comment URL">
      <sharedItems containsBlank="1" containsMixedTypes="0" count="0"/>
    </cacheField>
    <cacheField name="Comment Likes">
      <sharedItems containsString="0" containsBlank="1" containsMixedTypes="0" containsNumber="1" containsInteger="1" count="0"/>
    </cacheField>
    <cacheField name="Comment Comments">
      <sharedItems containsString="0" containsBlank="1" containsMixedTypes="0" containsNumber="1" containsInteger="1" count="0"/>
    </cacheField>
    <cacheField name="Post">
      <sharedItems containsBlank="1" containsMixedTypes="0" longText="1" count="0"/>
    </cacheField>
    <cacheField name="Author">
      <sharedItems containsBlank="1" containsMixedTypes="0" count="0"/>
    </cacheField>
    <cacheField name="Post Date">
      <sharedItems containsDate="1" containsString="0" containsBlank="1" containsMixedTypes="0" count="0"/>
    </cacheField>
    <cacheField name="Post Image">
      <sharedItems containsBlank="1" containsMixedTypes="0" longText="1" count="0"/>
    </cacheField>
    <cacheField name="Post Likes">
      <sharedItems containsString="0" containsBlank="1" containsMixedTypes="0" containsNumber="1" containsInteger="1" count="0"/>
    </cacheField>
    <cacheField name="Post Comments">
      <sharedItems containsString="0" containsBlank="1" containsMixedTypes="0" containsNumber="1" containsInteger="1" count="0"/>
    </cacheField>
    <cacheField name="URLs in Comment">
      <sharedItems containsString="0" containsBlank="1" containsMixedTypes="1" count="0"/>
    </cacheField>
    <cacheField name="Domains in Comment">
      <sharedItems containsString="0" containsBlank="1" containsMixedTypes="1" count="0"/>
    </cacheField>
    <cacheField name="Hashtags in Comment">
      <sharedItems containsString="0" containsBlank="1" containsMixedTypes="1" count="0"/>
    </cacheField>
    <cacheField name="Reply Comment">
      <sharedItems containsBlank="1" containsMixedTypes="0" count="0"/>
    </cacheField>
    <cacheField name="Reply Attachment Description">
      <sharedItems containsString="0" containsBlank="1" containsMixedTypes="1" count="0"/>
    </cacheField>
    <cacheField name="Reply Attachment Title">
      <sharedItems containsString="0" containsBlank="1" containsMixedTypes="1" count="0"/>
    </cacheField>
    <cacheField name="Reply Attachment Type">
      <sharedItems containsString="0" containsBlank="1" containsMixedTypes="1" count="0"/>
    </cacheField>
    <cacheField name="Reply Attachment URL">
      <sharedItems containsString="0" containsBlank="1" containsMixedTypes="1" count="0"/>
    </cacheField>
    <cacheField name="Reply Image">
      <sharedItems containsString="0" containsBlank="1" containsMixedTypes="1" count="0"/>
    </cacheField>
    <cacheField name="Reply ID">
      <sharedItems containsBlank="1" containsMixedTypes="0" count="0"/>
    </cacheField>
    <cacheField name="Reply Parent ID">
      <sharedItems containsString="0" containsBlank="1" containsMixedTypes="1" count="0"/>
    </cacheField>
    <cacheField name="Reply URL">
      <sharedItems containsBlank="1" containsMixedTypes="0" count="0"/>
    </cacheField>
    <cacheField name="Reply Likes">
      <sharedItems containsString="0" containsBlank="1" containsMixedTypes="0" containsNumber="1" containsInteger="1" count="0"/>
    </cacheField>
    <cacheField name="Reply Comments">
      <sharedItems containsString="0" containsBlank="1" containsMixedTypes="0" containsNumber="1" containsInteger="1" count="0"/>
    </cacheField>
    <cacheField name="Parent Comment">
      <sharedItems containsBlank="1" containsMixedTypes="0" count="0"/>
    </cacheField>
    <cacheField name="Parent Attachment Description">
      <sharedItems containsString="0" containsBlank="1" containsMixedTypes="1" count="0"/>
    </cacheField>
    <cacheField name="Parent Attachment Title">
      <sharedItems containsString="0" containsBlank="1" containsMixedTypes="1" count="0"/>
    </cacheField>
    <cacheField name="Parent Attachment Type">
      <sharedItems containsString="0" containsBlank="1" containsMixedTypes="1" count="0"/>
    </cacheField>
    <cacheField name="Parent Attachment URL">
      <sharedItems containsString="0" containsBlank="1" containsMixedTypes="1" count="0"/>
    </cacheField>
    <cacheField name="Parent Time">
      <sharedItems containsDate="1" containsString="0" containsBlank="1" containsMixedTypes="0" count="0"/>
    </cacheField>
    <cacheField name="Parent Image">
      <sharedItems containsString="0" containsBlank="1" containsMixedTypes="1" count="0"/>
    </cacheField>
    <cacheField name="Comment ID">
      <sharedItems containsBlank="1" containsMixedTypes="0" count="0"/>
    </cacheField>
    <cacheField name="Parent URL">
      <sharedItems containsBlank="1" containsMixedTypes="0" count="0"/>
    </cacheField>
    <cacheField name="Parent Likes">
      <sharedItems containsString="0" containsBlank="1" containsMixedTypes="0" containsNumber="1" containsInteger="1" count="0"/>
    </cacheField>
    <cacheField name="Parent Comments">
      <sharedItems containsString="0" containsBlank="1" containsMixedTypes="0" containsNumber="1" containsInteger="1" count="0"/>
    </cacheField>
    <cacheField name="URLs in Reply">
      <sharedItems containsString="0" containsBlank="1" containsMixedTypes="1" count="0"/>
    </cacheField>
    <cacheField name="Domains in Reply">
      <sharedItems containsString="0" containsBlank="1" containsMixedTypes="1" count="0"/>
    </cacheField>
    <cacheField name="Hashtags in Reply">
      <sharedItems containsString="0" containsBlank="1" containsMixedTypes="1" count="0"/>
    </cacheField>
    <cacheField name="URLs in Parent">
      <sharedItems containsString="0" containsBlank="1" containsMixedTypes="1" count="0"/>
    </cacheField>
    <cacheField name="Domains in Parent">
      <sharedItems containsString="0" containsBlank="1" containsMixedTypes="1" count="0"/>
    </cacheField>
    <cacheField name="Hashtags in Par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8">
        <rangePr groupBy="months" autoEnd="1" autoStart="1" startDate="2019-05-27T13:48:34.000" endDate="2019-08-22T13:58:31.000"/>
        <groupItems count="14">
          <s v="&lt;5/27/2019"/>
          <s v="Jan"/>
          <s v="Feb"/>
          <s v="Mar"/>
          <s v="Apr"/>
          <s v="May"/>
          <s v="Jun"/>
          <s v="Jul"/>
          <s v="Aug"/>
          <s v="Sep"/>
          <s v="Oct"/>
          <s v="Nov"/>
          <s v="Dec"/>
          <s v="&gt;8/22/2019"/>
        </groupItems>
      </fieldGroup>
    </cacheField>
    <cacheField name="Years" databaseField="0">
      <sharedItems containsMixedTypes="0" count="0"/>
      <fieldGroup base="18">
        <rangePr groupBy="years" autoEnd="1" autoStart="1" startDate="2019-05-27T13:48:34.000" endDate="2019-08-22T13:58:31.000"/>
        <groupItems count="3">
          <s v="&lt;5/27/2019"/>
          <s v="2019"/>
          <s v="&gt;8/22/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11">
  <r>
    <s v="2952822568091495_2965256920181393"/>
    <s v="184243564949423_2952822568091495"/>
    <m/>
    <m/>
    <m/>
    <m/>
    <m/>
    <m/>
    <m/>
    <m/>
    <s v="No"/>
    <n v="3"/>
    <m/>
    <m/>
    <s v="Commented Post"/>
    <s v="Commented Post"/>
    <m/>
    <s v="https://www.facebook.com/184243564949423_2952822568091495"/>
    <x v="0"/>
    <m/>
    <m/>
    <s v=" http://bit.ly/BİLGİ_DOGADA"/>
    <s v="bit.ly"/>
    <m/>
    <s v="Geçiş yapan öğrenciler içinde geçerli olacak mı"/>
    <m/>
    <m/>
    <m/>
    <m/>
    <m/>
    <s v="https://www.facebook.com/2952822568091495_2965256920181393"/>
    <n v="0"/>
    <n v="0"/>
    <s v="İstanbul Bilgi Üniversitesi 2019 Yaz Okulu bünyesinde açılacak olan BİLGİ Doğada Yaz Okulu Modülü kayıtları devam ediyor. Detaylı bilgi için: http://bit.ly/BİLGİ_DOGADA"/>
    <s v="İstanbul Bilgi Üniversitesi"/>
    <d v="2019-06-20T09:00:51.000"/>
    <s v="https://scontent.xx.fbcdn.net/v/t1.0-0/s130x130/64529294_2952822261424859_114655745399586816_n.jpg?_nc_cat=103&amp;_nc_oc=AQktrTaQIIp8tMWp6Nq8pp_HL1lArnHlXYe13b8_2PqIy4O8brSJY9vHfbi47NlS9A6geNKJ5crBKJnMyjaS1wUJ&amp;_nc_ht=scontent.xx&amp;oh=d074964020a359b771274ce700be25d6&amp;oe=5E118D2D"/>
    <n v="7"/>
    <n v="1"/>
    <m/>
    <m/>
    <m/>
    <m/>
    <m/>
    <m/>
    <m/>
    <m/>
    <m/>
    <m/>
    <m/>
    <m/>
    <m/>
    <m/>
    <m/>
    <m/>
    <m/>
    <m/>
    <m/>
    <m/>
    <m/>
    <m/>
    <m/>
    <m/>
    <m/>
    <m/>
    <m/>
    <m/>
    <m/>
    <m/>
    <m/>
    <n v="1"/>
    <s v="6"/>
    <s v="6"/>
    <m/>
    <m/>
    <m/>
    <m/>
    <m/>
    <m/>
    <m/>
    <m/>
    <m/>
  </r>
  <r>
    <s v="2971339076239844_2972663419440743"/>
    <s v="184243564949423_2971339076239844"/>
    <m/>
    <m/>
    <m/>
    <m/>
    <m/>
    <m/>
    <m/>
    <m/>
    <s v="No"/>
    <n v="4"/>
    <m/>
    <m/>
    <s v="Commented Post"/>
    <s v="Commented Post"/>
    <m/>
    <s v="https://www.facebook.com/184243564949423_2971339076239844"/>
    <x v="1"/>
    <m/>
    <m/>
    <m/>
    <m/>
    <m/>
    <s v="Tebrikler Esercim"/>
    <m/>
    <m/>
    <m/>
    <m/>
    <m/>
    <s v="https://www.facebook.com/2971339076239844_2972663419440743"/>
    <n v="0"/>
    <n v="0"/>
    <s v="Üniversitemiz Eskrim Takımı’ndan Umut Ulusaloğlu, 24-27 Haziran tarihlerinde Sivas’ta düzenlenen Üniversiteler Türkiye Eskrim Şampiyonası “Kılıç” dalında Erkekler Ferdi Klasman’da 3. olmuştur. Kendisini ve takım arkadaşlarını kutlar, başarılarının devamını dileriz."/>
    <s v="İstanbul Bilgi Üniversitesi"/>
    <d v="2019-06-27T08:09:16.000"/>
    <s v="https://scontent.xx.fbcdn.net/v/t1.0-0/s130x130/65769706_2971338422906576_287127492974608384_n.jpg?_nc_cat=110&amp;_nc_oc=AQmSE7FP4qAZTw_R77STc4ALzvfx5dT8vRSWmMGDj6Czz33msvkF9WLY4ptESdG89LhjXRpmPuv6dQTTr-9rAM8U&amp;_nc_ht=scontent.xx&amp;oh=d99218aaa513c87efbeeae45ab711b68&amp;oe=5E0D10CC"/>
    <n v="17"/>
    <n v="2"/>
    <m/>
    <m/>
    <m/>
    <m/>
    <m/>
    <m/>
    <m/>
    <m/>
    <m/>
    <m/>
    <m/>
    <m/>
    <m/>
    <m/>
    <m/>
    <m/>
    <m/>
    <m/>
    <m/>
    <m/>
    <m/>
    <m/>
    <m/>
    <m/>
    <m/>
    <m/>
    <m/>
    <m/>
    <m/>
    <m/>
    <m/>
    <n v="1"/>
    <s v="4"/>
    <s v="4"/>
    <m/>
    <m/>
    <m/>
    <m/>
    <m/>
    <m/>
    <m/>
    <m/>
    <m/>
  </r>
  <r>
    <s v="2971339076239844_2971706066203145"/>
    <s v="184243564949423_2971339076239844"/>
    <m/>
    <m/>
    <m/>
    <m/>
    <m/>
    <m/>
    <m/>
    <m/>
    <s v="No"/>
    <n v="5"/>
    <m/>
    <m/>
    <s v="Commented Post"/>
    <s v="Commented Post"/>
    <m/>
    <s v="https://www.facebook.com/184243564949423_2971339076239844"/>
    <x v="2"/>
    <m/>
    <m/>
    <m/>
    <m/>
    <m/>
    <s v="Tebrikler @Umut ULUSALOĞLU 👏🏻👏🏻👏🏻🌹🇹🇷💜🕉😘 🤺 🏅 🙏🏼"/>
    <m/>
    <m/>
    <m/>
    <m/>
    <m/>
    <s v="https://www.facebook.com/2971339076239844_2971706066203145"/>
    <n v="0"/>
    <n v="0"/>
    <s v="Üniversitemiz Eskrim Takımı’ndan Umut Ulusaloğlu, 24-27 Haziran tarihlerinde Sivas’ta düzenlenen Üniversiteler Türkiye Eskrim Şampiyonası “Kılıç” dalında Erkekler Ferdi Klasman’da 3. olmuştur. Kendisini ve takım arkadaşlarını kutlar, başarılarının devamını dileriz."/>
    <s v="İstanbul Bilgi Üniversitesi"/>
    <d v="2019-06-27T08:09:16.000"/>
    <s v="https://scontent.xx.fbcdn.net/v/t1.0-0/s130x130/65769706_2971338422906576_287127492974608384_n.jpg?_nc_cat=110&amp;_nc_oc=AQmSE7FP4qAZTw_R77STc4ALzvfx5dT8vRSWmMGDj6Czz33msvkF9WLY4ptESdG89LhjXRpmPuv6dQTTr-9rAM8U&amp;_nc_ht=scontent.xx&amp;oh=d99218aaa513c87efbeeae45ab711b68&amp;oe=5E0D10CC"/>
    <n v="17"/>
    <n v="2"/>
    <m/>
    <m/>
    <m/>
    <m/>
    <m/>
    <m/>
    <m/>
    <m/>
    <m/>
    <m/>
    <m/>
    <m/>
    <m/>
    <m/>
    <m/>
    <m/>
    <m/>
    <m/>
    <m/>
    <m/>
    <m/>
    <m/>
    <m/>
    <m/>
    <m/>
    <m/>
    <m/>
    <m/>
    <m/>
    <m/>
    <m/>
    <n v="1"/>
    <s v="4"/>
    <s v="4"/>
    <m/>
    <m/>
    <m/>
    <m/>
    <m/>
    <m/>
    <m/>
    <m/>
    <m/>
  </r>
  <r>
    <s v="3000574759982942_3008832569157161"/>
    <s v="184243564949423_3000575053316246"/>
    <m/>
    <m/>
    <m/>
    <m/>
    <m/>
    <m/>
    <m/>
    <m/>
    <s v="No"/>
    <n v="6"/>
    <m/>
    <m/>
    <s v="Commented Post"/>
    <s v="Commented Post"/>
    <m/>
    <s v="https://www.facebook.com/184243564949423_3000575053316246"/>
    <x v="3"/>
    <m/>
    <m/>
    <m/>
    <m/>
    <m/>
    <s v="İşsizlere bak be :D"/>
    <m/>
    <m/>
    <m/>
    <m/>
    <m/>
    <s v="https://www.facebook.com/3000574759982942_3008832569157161"/>
    <n v="0"/>
    <n v="0"/>
    <s v="Sizi de başarılarınızı da özleyeceğiz. Yeni hayatınızda başarılar dileriz."/>
    <s v="İstanbul Bilgi Üniversitesi"/>
    <d v="2019-07-08T13:18:17.000"/>
    <s v="https://scontent.xx.fbcdn.net/v/t1.0-0/s130x130/66269746_3000575056649579_1933519969430011904_n.jpg?_nc_cat=103&amp;_nc_oc=AQm-6Pz2ZWJM3XhZLbh0PCRtb8M9UYVuvuQ4vUF96P-_U_yeGB_pePkbixUPI8mmq7xksBE7hHT-tLq4eujKxDYp&amp;_nc_ht=scontent.xx&amp;oh=a96a3613fecb2013e00fe24c3be59d8a&amp;oe=5DE00B9C"/>
    <n v="131"/>
    <n v="2"/>
    <m/>
    <m/>
    <m/>
    <m/>
    <m/>
    <m/>
    <m/>
    <m/>
    <m/>
    <m/>
    <m/>
    <m/>
    <m/>
    <m/>
    <m/>
    <m/>
    <m/>
    <m/>
    <m/>
    <m/>
    <m/>
    <m/>
    <m/>
    <m/>
    <m/>
    <m/>
    <m/>
    <m/>
    <m/>
    <m/>
    <m/>
    <n v="1"/>
    <s v="3"/>
    <s v="3"/>
    <m/>
    <m/>
    <m/>
    <m/>
    <m/>
    <m/>
    <m/>
    <m/>
    <m/>
  </r>
  <r>
    <s v="3000574759982942_3006681482705603"/>
    <s v="184243564949423_3000575053316246"/>
    <m/>
    <m/>
    <m/>
    <m/>
    <m/>
    <m/>
    <m/>
    <m/>
    <s v="No"/>
    <n v="7"/>
    <m/>
    <m/>
    <s v="Commented Post"/>
    <s v="Commented Post"/>
    <m/>
    <s v="https://www.facebook.com/184243564949423_3000575053316246"/>
    <x v="4"/>
    <m/>
    <m/>
    <m/>
    <m/>
    <m/>
    <s v="Zainab Al Fagara"/>
    <m/>
    <m/>
    <m/>
    <m/>
    <m/>
    <s v="https://www.facebook.com/3000574759982942_3006681482705603"/>
    <n v="1"/>
    <n v="0"/>
    <s v="Sizi de başarılarınızı da özleyeceğiz. Yeni hayatınızda başarılar dileriz."/>
    <s v="İstanbul Bilgi Üniversitesi"/>
    <d v="2019-07-08T13:18:17.000"/>
    <s v="https://scontent.xx.fbcdn.net/v/t1.0-0/s130x130/66269746_3000575056649579_1933519969430011904_n.jpg?_nc_cat=103&amp;_nc_oc=AQm-6Pz2ZWJM3XhZLbh0PCRtb8M9UYVuvuQ4vUF96P-_U_yeGB_pePkbixUPI8mmq7xksBE7hHT-tLq4eujKxDYp&amp;_nc_ht=scontent.xx&amp;oh=a96a3613fecb2013e00fe24c3be59d8a&amp;oe=5DE00B9C"/>
    <n v="131"/>
    <n v="2"/>
    <m/>
    <m/>
    <m/>
    <m/>
    <m/>
    <m/>
    <m/>
    <m/>
    <m/>
    <m/>
    <m/>
    <m/>
    <m/>
    <m/>
    <m/>
    <m/>
    <m/>
    <m/>
    <m/>
    <m/>
    <m/>
    <m/>
    <m/>
    <m/>
    <m/>
    <m/>
    <m/>
    <m/>
    <m/>
    <m/>
    <m/>
    <n v="1"/>
    <s v="3"/>
    <s v="3"/>
    <m/>
    <m/>
    <m/>
    <m/>
    <m/>
    <m/>
    <m/>
    <m/>
    <m/>
  </r>
  <r>
    <s v="3008441999196218_3009058502467901"/>
    <s v="184243564949423_3008441999196218"/>
    <m/>
    <m/>
    <m/>
    <m/>
    <m/>
    <m/>
    <m/>
    <m/>
    <s v="No"/>
    <n v="8"/>
    <m/>
    <m/>
    <s v="Commented Post"/>
    <s v="Commented Post"/>
    <m/>
    <s v="https://www.facebook.com/184243564949423_3008441999196218"/>
    <x v="5"/>
    <m/>
    <m/>
    <m/>
    <m/>
    <s v=" #okuliçindeğilyaşamiçinöğrenmeli #BİLGİ2019 #tbt #istanbulbilgiuniversity #alumni #graduate #contentusteam"/>
    <s v="Hayırlı geceler"/>
    <m/>
    <m/>
    <m/>
    <m/>
    <m/>
    <s v="https://www.facebook.com/3008441999196218_3009058502467901"/>
    <n v="0"/>
    <n v="0"/>
    <s v="2019 Mezunları, yolunuz, bahtınız açık olsun!_x000a_Öğrenmeyi, keşfetmeyi, sorgulamayı asla bırakmayın. #okuliçindeğilyaşamiçinöğrenmeli #BİLGİ2019 #tbt #istanbulbilgiuniversity #alumni #graduate #contentusteam"/>
    <s v="İstanbul Bilgi Üniversitesi"/>
    <d v="2019-07-11T13:11:30.000"/>
    <s v="https://scontent.xx.fbcdn.net/v/t15.5256-10/s130x130/65939538_387032961923915_8969684253008723968_n.jpg?_nc_cat=104&amp;_nc_oc=AQm8hP6mh0bl9VM8FISZeMzMHcXKLKa4DRqQM6bYSq1PbuTHIoEM564l8EkpKhbAvupvRYjCQqQv3dquOsnPQv9s&amp;_nc_ht=scontent.xx&amp;oh=0d072134ee2331b89d4611e793a1d925&amp;oe=5E0E4B1A"/>
    <n v="63"/>
    <n v="1"/>
    <m/>
    <m/>
    <m/>
    <m/>
    <m/>
    <m/>
    <m/>
    <m/>
    <m/>
    <m/>
    <m/>
    <m/>
    <m/>
    <m/>
    <m/>
    <m/>
    <m/>
    <m/>
    <m/>
    <m/>
    <m/>
    <m/>
    <m/>
    <m/>
    <m/>
    <m/>
    <m/>
    <m/>
    <m/>
    <m/>
    <m/>
    <n v="1"/>
    <s v="5"/>
    <s v="5"/>
    <m/>
    <m/>
    <m/>
    <m/>
    <m/>
    <m/>
    <m/>
    <m/>
    <m/>
  </r>
  <r>
    <s v="3076828005690950_3078222828884801"/>
    <s v="3076828005690950_3077706448936439"/>
    <s v="128, 128, 128"/>
    <m/>
    <m/>
    <m/>
    <m/>
    <m/>
    <m/>
    <m/>
    <s v="No"/>
    <n v="9"/>
    <m/>
    <m/>
    <s v="Replied to Comment"/>
    <s v="Replied Comment"/>
    <m/>
    <m/>
    <x v="6"/>
    <m/>
    <m/>
    <m/>
    <m/>
    <m/>
    <m/>
    <m/>
    <m/>
    <m/>
    <m/>
    <m/>
    <m/>
    <m/>
    <m/>
    <m/>
    <m/>
    <m/>
    <m/>
    <m/>
    <m/>
    <m/>
    <m/>
    <m/>
    <s v="Enes Aydın Erkek apartı da var bu numarayı arayın belirtin"/>
    <m/>
    <m/>
    <m/>
    <m/>
    <m/>
    <s v="3076828005690950_3078222828884801"/>
    <m/>
    <s v="https://www.facebook.com/3076828005690950_3078222828884801"/>
    <n v="0"/>
    <n v="0"/>
    <s v="İstanbul Sarıyer Bahçeköy’de İstanbul Üniversitesi Cerrahpaşa Orman Fakültesinin tam karşısında kız öğrenciye veya çalışan bayana apart daire (Sadece bayana verilecektir). İrtibat: Adil Bilgili &gt; 0532 740 4266"/>
    <m/>
    <m/>
    <m/>
    <m/>
    <d v="2019-08-06T16:22:13.000"/>
    <m/>
    <s v="3076828005690950_3077706448936439"/>
    <s v="https://www.facebook.com/3076828005690950_3077706448936439"/>
    <n v="0"/>
    <n v="2"/>
    <m/>
    <m/>
    <m/>
    <m/>
    <m/>
    <m/>
    <n v="1"/>
    <s v="2"/>
    <s v="2"/>
    <m/>
    <m/>
    <m/>
    <m/>
    <m/>
    <m/>
    <m/>
    <m/>
    <m/>
  </r>
  <r>
    <s v="3076828005690950_3078222828884801"/>
    <s v="184243564949423_3076828005690950"/>
    <m/>
    <m/>
    <m/>
    <m/>
    <m/>
    <m/>
    <m/>
    <m/>
    <s v="No"/>
    <n v="10"/>
    <m/>
    <m/>
    <s v="Commented Post"/>
    <s v="Commented Post"/>
    <m/>
    <s v="https://www.facebook.com/184243564949423_3076828005690950"/>
    <x v="6"/>
    <m/>
    <m/>
    <m/>
    <m/>
    <s v=" #SenVarsın"/>
    <s v="Enes Aydın Erkek apartı da var bu numarayı arayın belirtin"/>
    <m/>
    <m/>
    <m/>
    <m/>
    <m/>
    <s v="https://www.facebook.com/3076828005690950_3078222828884801"/>
    <n v="0"/>
    <n v="0"/>
    <s v="2019 YKS yerleştirme sonuçları açıklandı! Hayallerini gerçekleştireceğin yere, BİLGİ’ye hoş geldin! #SenVarsın"/>
    <s v="İstanbul Bilgi Üniversitesi"/>
    <d v="2019-08-06T09:16:38.000"/>
    <s v="https://scontent.xx.fbcdn.net/v/t1.0-0/s130x130/68313770_3076827969024287_2660251633031577600_n.jpg?_nc_cat=107&amp;_nc_oc=AQmpFpMgCEUq_FUxtgf5pOSydZoZEm4Byi3bgZn_RKuLMM0rxI8b9oNhRO9AY2uVfQfwNqbyLbkpj4ZW3LnBpAhL&amp;_nc_ht=scontent.xx&amp;oh=2def33afbb8b1723ed67227dca048af1&amp;oe=5DDF6A51"/>
    <n v="59"/>
    <n v="3"/>
    <m/>
    <m/>
    <m/>
    <m/>
    <m/>
    <m/>
    <m/>
    <m/>
    <m/>
    <m/>
    <m/>
    <m/>
    <m/>
    <m/>
    <m/>
    <m/>
    <m/>
    <m/>
    <m/>
    <m/>
    <m/>
    <m/>
    <m/>
    <m/>
    <m/>
    <m/>
    <m/>
    <m/>
    <m/>
    <m/>
    <m/>
    <n v="1"/>
    <s v="2"/>
    <s v="2"/>
    <m/>
    <m/>
    <m/>
    <m/>
    <m/>
    <m/>
    <m/>
    <m/>
    <m/>
  </r>
  <r>
    <s v="3076828005690950_3078180952222322"/>
    <s v="3076828005690950_3077706448936439"/>
    <s v="128, 128, 128"/>
    <m/>
    <m/>
    <m/>
    <m/>
    <m/>
    <m/>
    <m/>
    <s v="No"/>
    <n v="11"/>
    <m/>
    <m/>
    <s v="Replied to Comment"/>
    <s v="Replied Comment"/>
    <m/>
    <m/>
    <x v="7"/>
    <m/>
    <m/>
    <m/>
    <m/>
    <m/>
    <m/>
    <m/>
    <m/>
    <m/>
    <m/>
    <m/>
    <m/>
    <m/>
    <m/>
    <m/>
    <m/>
    <m/>
    <m/>
    <m/>
    <m/>
    <m/>
    <m/>
    <m/>
    <s v="Ahmet Bilgili niye sadece bayana?"/>
    <m/>
    <m/>
    <m/>
    <m/>
    <m/>
    <s v="3076828005690950_3078180952222322"/>
    <m/>
    <s v="https://www.facebook.com/3076828005690950_3078180952222322"/>
    <n v="0"/>
    <n v="0"/>
    <s v="İstanbul Sarıyer Bahçeköy’de İstanbul Üniversitesi Cerrahpaşa Orman Fakültesinin tam karşısında kız öğrenciye veya çalışan bayana apart daire (Sadece bayana verilecektir). İrtibat: Adil Bilgili &gt; 0532 740 4266"/>
    <m/>
    <m/>
    <m/>
    <m/>
    <d v="2019-08-06T16:22:13.000"/>
    <m/>
    <s v="3076828005690950_3077706448936439"/>
    <s v="https://www.facebook.com/3076828005690950_3077706448936439"/>
    <n v="0"/>
    <n v="2"/>
    <m/>
    <m/>
    <m/>
    <m/>
    <m/>
    <m/>
    <n v="1"/>
    <s v="2"/>
    <s v="2"/>
    <m/>
    <m/>
    <m/>
    <m/>
    <m/>
    <m/>
    <m/>
    <m/>
    <m/>
  </r>
  <r>
    <s v="3076828005690950_3078180952222322"/>
    <s v="184243564949423_3076828005690950"/>
    <m/>
    <m/>
    <m/>
    <m/>
    <m/>
    <m/>
    <m/>
    <m/>
    <s v="No"/>
    <n v="12"/>
    <m/>
    <m/>
    <s v="Commented Post"/>
    <s v="Commented Post"/>
    <m/>
    <s v="https://www.facebook.com/184243564949423_3076828005690950"/>
    <x v="7"/>
    <m/>
    <m/>
    <m/>
    <m/>
    <s v=" #SenVarsın"/>
    <s v="Ahmet Bilgili niye sadece bayana?"/>
    <m/>
    <m/>
    <m/>
    <m/>
    <m/>
    <s v="https://www.facebook.com/3076828005690950_3078180952222322"/>
    <n v="0"/>
    <n v="0"/>
    <s v="2019 YKS yerleştirme sonuçları açıklandı! Hayallerini gerçekleştireceğin yere, BİLGİ’ye hoş geldin! #SenVarsın"/>
    <s v="İstanbul Bilgi Üniversitesi"/>
    <d v="2019-08-06T09:16:38.000"/>
    <s v="https://scontent.xx.fbcdn.net/v/t1.0-0/s130x130/68313770_3076827969024287_2660251633031577600_n.jpg?_nc_cat=107&amp;_nc_oc=AQmpFpMgCEUq_FUxtgf5pOSydZoZEm4Byi3bgZn_RKuLMM0rxI8b9oNhRO9AY2uVfQfwNqbyLbkpj4ZW3LnBpAhL&amp;_nc_ht=scontent.xx&amp;oh=2def33afbb8b1723ed67227dca048af1&amp;oe=5DDF6A51"/>
    <n v="59"/>
    <n v="3"/>
    <m/>
    <m/>
    <m/>
    <m/>
    <m/>
    <m/>
    <m/>
    <m/>
    <m/>
    <m/>
    <m/>
    <m/>
    <m/>
    <m/>
    <m/>
    <m/>
    <m/>
    <m/>
    <m/>
    <m/>
    <m/>
    <m/>
    <m/>
    <m/>
    <m/>
    <m/>
    <m/>
    <m/>
    <m/>
    <m/>
    <m/>
    <n v="1"/>
    <s v="2"/>
    <s v="2"/>
    <m/>
    <m/>
    <m/>
    <m/>
    <m/>
    <m/>
    <m/>
    <m/>
    <m/>
  </r>
  <r>
    <s v="3076828005690950_3077706448936439"/>
    <s v="184243564949423_3076828005690950"/>
    <m/>
    <m/>
    <m/>
    <m/>
    <m/>
    <m/>
    <m/>
    <m/>
    <s v="No"/>
    <n v="13"/>
    <m/>
    <m/>
    <s v="Commented Post"/>
    <s v="Commented Post"/>
    <m/>
    <s v="https://www.facebook.com/184243564949423_3076828005690950"/>
    <x v="8"/>
    <m/>
    <m/>
    <m/>
    <m/>
    <s v=" #SenVarsın"/>
    <s v="İstanbul Sarıyer Bahçeköy’de İstanbul Üniversitesi Cerrahpaşa Orman Fakültesinin tam karşısında kız öğrenciye veya çalışan bayana apart daire (Sadece bayana verilecektir). İrtibat: Adil Bilgili &gt; 0532 740 4266"/>
    <m/>
    <m/>
    <m/>
    <m/>
    <m/>
    <s v="https://www.facebook.com/3076828005690950_3077706448936439"/>
    <n v="0"/>
    <n v="2"/>
    <s v="2019 YKS yerleştirme sonuçları açıklandı! Hayallerini gerçekleştireceğin yere, BİLGİ’ye hoş geldin! #SenVarsın"/>
    <s v="İstanbul Bilgi Üniversitesi"/>
    <d v="2019-08-06T09:16:38.000"/>
    <s v="https://scontent.xx.fbcdn.net/v/t1.0-0/s130x130/68313770_3076827969024287_2660251633031577600_n.jpg?_nc_cat=107&amp;_nc_oc=AQmpFpMgCEUq_FUxtgf5pOSydZoZEm4Byi3bgZn_RKuLMM0rxI8b9oNhRO9AY2uVfQfwNqbyLbkpj4ZW3LnBpAhL&amp;_nc_ht=scontent.xx&amp;oh=2def33afbb8b1723ed67227dca048af1&amp;oe=5DDF6A51"/>
    <n v="59"/>
    <n v="3"/>
    <m/>
    <m/>
    <m/>
    <m/>
    <m/>
    <m/>
    <m/>
    <m/>
    <m/>
    <m/>
    <m/>
    <m/>
    <m/>
    <m/>
    <m/>
    <m/>
    <m/>
    <m/>
    <m/>
    <m/>
    <m/>
    <m/>
    <m/>
    <m/>
    <m/>
    <m/>
    <m/>
    <m/>
    <m/>
    <m/>
    <m/>
    <n v="1"/>
    <s v="2"/>
    <s v="2"/>
    <m/>
    <m/>
    <m/>
    <m/>
    <m/>
    <m/>
    <m/>
    <m/>
    <m/>
  </r>
  <r>
    <s v="184243564949423_2892013640839055"/>
    <s v="184243564949423_2892013640839055"/>
    <m/>
    <m/>
    <m/>
    <m/>
    <m/>
    <m/>
    <m/>
    <m/>
    <s v="No"/>
    <n v="14"/>
    <m/>
    <m/>
    <s v="Post"/>
    <s v="Post"/>
    <s v="İstanbul Bilgi Üniversitesi 2019 Yaz Okulu bünyesinde açılacak olan BİLGİ Doğada Yaz Okulu Modülü kayıtları devam ediyor. Detaylı bilgi için: http://bit.ly/BİLGİ_DOGADA"/>
    <s v="https://www.facebook.com/184243564949423_2892013640839055"/>
    <x v="9"/>
    <n v="7"/>
    <n v="0"/>
    <s v=" http://bit.ly/BİLGİ_DOGADA"/>
    <s v="bit.ly"/>
    <m/>
    <m/>
    <m/>
    <m/>
    <m/>
    <m/>
    <m/>
    <m/>
    <m/>
    <m/>
    <m/>
    <m/>
    <m/>
    <m/>
    <m/>
    <m/>
    <m/>
    <m/>
    <m/>
    <m/>
    <m/>
    <m/>
    <m/>
    <m/>
    <m/>
    <m/>
    <m/>
    <m/>
    <m/>
    <m/>
    <m/>
    <m/>
    <m/>
    <m/>
    <m/>
    <m/>
    <m/>
    <m/>
    <m/>
    <m/>
    <m/>
    <m/>
    <m/>
    <m/>
    <m/>
    <m/>
    <m/>
    <n v="1"/>
    <s v="1"/>
    <s v="1"/>
    <n v="0"/>
    <n v="0"/>
    <n v="0"/>
    <n v="0"/>
    <n v="0"/>
    <n v="0"/>
    <n v="20"/>
    <n v="100"/>
    <n v="20"/>
  </r>
  <r>
    <s v="184243564949423_2893725520667867"/>
    <s v="184243564949423_2893725520667867"/>
    <m/>
    <m/>
    <m/>
    <m/>
    <m/>
    <m/>
    <m/>
    <m/>
    <s v="No"/>
    <n v="15"/>
    <m/>
    <m/>
    <s v="Post"/>
    <s v="Post"/>
    <s v="BİLGİ Sağlık Bilimleri Fakültesi ile Göç Çalışmaları Uygulama ve Araştırma Merkezi tarafından Türk Toraks Derneği ve Sığınmacılar, Göçmenlerle Dayanışma Derneği işbirliğinde düzenlenen “Tütünsüz Dünya Günü’nde Göç ve Sağlık Paneli” 31 Mayıs’ta Dolapdere Kampüsü’nde. Program hakkında detaylı bilgi: http://bit.ly/Bilgi_sbf"/>
    <s v="https://www.facebook.com/184243564949423_2893725520667867"/>
    <x v="10"/>
    <n v="0"/>
    <n v="0"/>
    <s v=" http://bit.ly/Bilgi_sbf"/>
    <s v="bit.ly"/>
    <m/>
    <m/>
    <m/>
    <m/>
    <m/>
    <m/>
    <m/>
    <m/>
    <m/>
    <m/>
    <m/>
    <m/>
    <m/>
    <m/>
    <m/>
    <m/>
    <m/>
    <m/>
    <m/>
    <m/>
    <m/>
    <m/>
    <m/>
    <m/>
    <m/>
    <m/>
    <m/>
    <m/>
    <m/>
    <m/>
    <m/>
    <m/>
    <m/>
    <m/>
    <m/>
    <m/>
    <m/>
    <m/>
    <m/>
    <m/>
    <m/>
    <m/>
    <m/>
    <m/>
    <m/>
    <m/>
    <m/>
    <n v="1"/>
    <s v="1"/>
    <s v="1"/>
    <n v="0"/>
    <n v="0"/>
    <n v="0"/>
    <n v="0"/>
    <n v="0"/>
    <n v="0"/>
    <n v="40"/>
    <n v="100"/>
    <n v="40"/>
  </r>
  <r>
    <s v="184243564949423_2893976587309427"/>
    <s v="184243564949423_2893976587309427"/>
    <m/>
    <m/>
    <m/>
    <m/>
    <m/>
    <m/>
    <m/>
    <m/>
    <s v="No"/>
    <n v="16"/>
    <m/>
    <m/>
    <s v="Post"/>
    <s v="Post"/>
    <s v="İstanbul Bilgi Üniversitesi Kütüphane ve e-Kaynaklar öğrencilerine yaz dönemi için uzun dönemli kitap ödünç alma olanağı tanıyor. Üstelik öğrencilerin ödünç alacağı kitap sayısı da her zamankinin 2 katına çıkacak. Ayrıntılar: https://library.bilgi.edu.tr/"/>
    <s v="https://www.facebook.com/184243564949423_2893976587309427"/>
    <x v="11"/>
    <n v="5"/>
    <n v="0"/>
    <s v=" https://library.bilgi.edu.tr/"/>
    <s v="edu.tr"/>
    <m/>
    <m/>
    <m/>
    <m/>
    <m/>
    <m/>
    <m/>
    <m/>
    <m/>
    <m/>
    <m/>
    <m/>
    <m/>
    <m/>
    <m/>
    <m/>
    <m/>
    <m/>
    <m/>
    <m/>
    <m/>
    <m/>
    <m/>
    <m/>
    <m/>
    <m/>
    <m/>
    <m/>
    <m/>
    <m/>
    <m/>
    <m/>
    <m/>
    <m/>
    <m/>
    <m/>
    <m/>
    <m/>
    <m/>
    <m/>
    <m/>
    <m/>
    <m/>
    <m/>
    <m/>
    <m/>
    <m/>
    <n v="1"/>
    <s v="1"/>
    <s v="1"/>
    <n v="0"/>
    <n v="0"/>
    <n v="0"/>
    <n v="0"/>
    <n v="0"/>
    <n v="0"/>
    <n v="31"/>
    <n v="100"/>
    <n v="31"/>
  </r>
  <r>
    <s v="184243564949423_2894216987285387"/>
    <s v="184243564949423_2894216987285387"/>
    <m/>
    <m/>
    <m/>
    <m/>
    <m/>
    <m/>
    <m/>
    <m/>
    <s v="No"/>
    <n v="17"/>
    <m/>
    <m/>
    <s v="Post"/>
    <s v="Post"/>
    <s v="9-19 Mayıs tarihleri arasında Samsun’da düzenlenen Üniversiteler Koçsporfest Süperlig müsabakalarında BİLGİ Kadın Voleybol Takımı Türkiye 4.sü olmuştur. Sporcularımızı tebrik ederiz. http://bit.ly/Bilgi_Voleybol"/>
    <s v="https://www.facebook.com/184243564949423_2894216987285387"/>
    <x v="12"/>
    <n v="16"/>
    <n v="0"/>
    <s v=" http://bit.ly/Bilgi_Voleybol"/>
    <s v="bit.ly"/>
    <m/>
    <m/>
    <m/>
    <m/>
    <m/>
    <m/>
    <m/>
    <m/>
    <m/>
    <m/>
    <m/>
    <m/>
    <m/>
    <m/>
    <m/>
    <m/>
    <m/>
    <m/>
    <m/>
    <m/>
    <m/>
    <m/>
    <m/>
    <m/>
    <m/>
    <m/>
    <m/>
    <m/>
    <m/>
    <m/>
    <m/>
    <m/>
    <m/>
    <m/>
    <m/>
    <m/>
    <m/>
    <m/>
    <m/>
    <m/>
    <m/>
    <m/>
    <m/>
    <m/>
    <m/>
    <m/>
    <m/>
    <n v="1"/>
    <s v="1"/>
    <s v="1"/>
    <n v="0"/>
    <n v="0"/>
    <n v="0"/>
    <n v="0"/>
    <n v="0"/>
    <n v="0"/>
    <n v="23"/>
    <n v="100"/>
    <n v="23"/>
  </r>
  <r>
    <s v="184243564949423_2894226560617763"/>
    <s v="184243564949423_2894226560617763"/>
    <m/>
    <m/>
    <m/>
    <m/>
    <m/>
    <m/>
    <m/>
    <m/>
    <s v="No"/>
    <n v="18"/>
    <m/>
    <m/>
    <s v="Post"/>
    <s v="Post"/>
    <s v="9-19 Mayıs tarihleri arasında Samsun’da düzenlenen Üniversiteler Koçsporfest Süperlig müsabakalarında BİLGİ Yüzme Takımı’nın aldığı dereceler:_x000a_Kadın Takımı 32 takım arasından Türkiye 2.si_x000a_Erkek Takımı 37 takım arasından Türkiye 7.si_x000a_Kadın Takımı 4x100m karışık bayrak Türkiye 3.sü_x000a_Şaban Okay Güntekin 100m Kelebek Türkiye 3.sü_x000a_Bilge Kaya 100m Kelebek Türkiye 3.sü_x000a_Sporcularımızı tebrik ederiz. http://bit.ly/Bilgi_Yüzme"/>
    <s v="https://www.facebook.com/184243564949423_2894226560617763"/>
    <x v="13"/>
    <n v="14"/>
    <n v="0"/>
    <s v=" http://bit.ly/Bilgi_Y"/>
    <s v="bit.ly"/>
    <m/>
    <m/>
    <m/>
    <m/>
    <m/>
    <m/>
    <m/>
    <m/>
    <m/>
    <m/>
    <m/>
    <m/>
    <m/>
    <m/>
    <m/>
    <m/>
    <m/>
    <m/>
    <m/>
    <m/>
    <m/>
    <m/>
    <m/>
    <m/>
    <m/>
    <m/>
    <m/>
    <m/>
    <m/>
    <m/>
    <m/>
    <m/>
    <m/>
    <m/>
    <m/>
    <m/>
    <m/>
    <m/>
    <m/>
    <m/>
    <m/>
    <m/>
    <m/>
    <m/>
    <m/>
    <m/>
    <m/>
    <n v="1"/>
    <s v="1"/>
    <s v="1"/>
    <n v="0"/>
    <n v="0"/>
    <n v="0"/>
    <n v="0"/>
    <n v="0"/>
    <n v="0"/>
    <n v="60"/>
    <n v="100"/>
    <n v="60"/>
  </r>
  <r>
    <s v="184243564949423_2896304320409987"/>
    <s v="184243564949423_2896304320409987"/>
    <m/>
    <m/>
    <m/>
    <m/>
    <m/>
    <m/>
    <m/>
    <m/>
    <s v="No"/>
    <n v="19"/>
    <m/>
    <m/>
    <s v="Post"/>
    <s v="Post"/>
    <s v="LITE: Öğrenme, İnovasyon, Teknoloji ve Girişimcilik Yüksek Lisans Programı başvuruları devam ediyor. Erken kayıt için son gün 6 Temmuz. Programlar hakkında detaylı bilgi ve başvuru için: https://lite.bilgi.edu.tr/"/>
    <s v="https://www.facebook.com/184243564949423_2896304320409987"/>
    <x v="14"/>
    <n v="1"/>
    <n v="0"/>
    <s v=" https://lite.bilgi.edu.tr/"/>
    <s v="edu.tr"/>
    <m/>
    <m/>
    <m/>
    <m/>
    <m/>
    <m/>
    <m/>
    <m/>
    <m/>
    <m/>
    <m/>
    <m/>
    <m/>
    <m/>
    <m/>
    <m/>
    <m/>
    <m/>
    <m/>
    <m/>
    <m/>
    <m/>
    <m/>
    <m/>
    <m/>
    <m/>
    <m/>
    <m/>
    <m/>
    <m/>
    <m/>
    <m/>
    <m/>
    <m/>
    <m/>
    <m/>
    <m/>
    <m/>
    <m/>
    <m/>
    <m/>
    <m/>
    <m/>
    <m/>
    <m/>
    <m/>
    <m/>
    <n v="1"/>
    <s v="1"/>
    <s v="1"/>
    <n v="0"/>
    <n v="0"/>
    <n v="0"/>
    <n v="0"/>
    <n v="0"/>
    <n v="0"/>
    <n v="26"/>
    <n v="100"/>
    <n v="26"/>
  </r>
  <r>
    <s v="184243564949423_2896602780380141"/>
    <s v="184243564949423_2896602780380141"/>
    <m/>
    <m/>
    <m/>
    <m/>
    <m/>
    <m/>
    <m/>
    <m/>
    <s v="No"/>
    <n v="20"/>
    <m/>
    <m/>
    <s v="Post"/>
    <s v="Post"/>
    <s v="İstanbul Bilgi Üniversitesi Spor Bilimleri ve Teknolojisi Yüksekokulu Spor Yöneticiliği Bölümü ile Sports Business Club Öğrenci Kulübü tarafından  tarafından düzenlenen ‘Benim Gözümden Spor’ başlıklı fotoğraf yarışmasında ödül alan fotoğraflar belli oldu. Fotoğraflar santralistanbul Kampüsü'nde sergileniyor."/>
    <s v="https://www.facebook.com/184243564949423_2896602780380141"/>
    <x v="15"/>
    <n v="11"/>
    <n v="0"/>
    <m/>
    <m/>
    <m/>
    <m/>
    <m/>
    <m/>
    <m/>
    <m/>
    <m/>
    <m/>
    <m/>
    <m/>
    <m/>
    <m/>
    <m/>
    <m/>
    <m/>
    <m/>
    <m/>
    <m/>
    <m/>
    <m/>
    <m/>
    <m/>
    <m/>
    <m/>
    <m/>
    <m/>
    <m/>
    <m/>
    <m/>
    <m/>
    <m/>
    <m/>
    <m/>
    <m/>
    <m/>
    <m/>
    <m/>
    <m/>
    <m/>
    <m/>
    <m/>
    <m/>
    <m/>
    <m/>
    <m/>
    <m/>
    <m/>
    <n v="1"/>
    <s v="1"/>
    <s v="1"/>
    <n v="0"/>
    <n v="0"/>
    <n v="0"/>
    <n v="0"/>
    <n v="0"/>
    <n v="0"/>
    <n v="35"/>
    <n v="100"/>
    <n v="35"/>
  </r>
  <r>
    <s v="184243564949423_2898555253518227"/>
    <s v="184243564949423_2898555253518227"/>
    <m/>
    <m/>
    <m/>
    <m/>
    <m/>
    <m/>
    <m/>
    <m/>
    <s v="No"/>
    <n v="21"/>
    <m/>
    <m/>
    <s v="Post"/>
    <s v="Post"/>
    <s v="Göç Çalışmaları Lisansüstü Öğrenci Konferansı Tebliğ Çağrısı, son başvuru tarihi: 5 Ağustos. Detaylı bilgi için: https://bit.ly/2MbCFfZ"/>
    <s v="https://www.facebook.com/184243564949423_2898555253518227"/>
    <x v="16"/>
    <n v="2"/>
    <n v="0"/>
    <s v=" https://bit.ly/2MbCFfZ"/>
    <s v="bit.ly"/>
    <m/>
    <m/>
    <m/>
    <m/>
    <m/>
    <m/>
    <m/>
    <m/>
    <m/>
    <m/>
    <m/>
    <m/>
    <m/>
    <m/>
    <m/>
    <m/>
    <m/>
    <m/>
    <m/>
    <m/>
    <m/>
    <m/>
    <m/>
    <m/>
    <m/>
    <m/>
    <m/>
    <m/>
    <m/>
    <m/>
    <m/>
    <m/>
    <m/>
    <m/>
    <m/>
    <m/>
    <m/>
    <m/>
    <m/>
    <m/>
    <m/>
    <m/>
    <m/>
    <m/>
    <m/>
    <m/>
    <m/>
    <n v="1"/>
    <s v="1"/>
    <s v="1"/>
    <n v="0"/>
    <n v="0"/>
    <n v="0"/>
    <n v="0"/>
    <n v="0"/>
    <n v="0"/>
    <n v="15"/>
    <n v="100"/>
    <n v="15"/>
  </r>
  <r>
    <s v="184243564949423_2898720333501719"/>
    <s v="184243564949423_2898720333501719"/>
    <m/>
    <m/>
    <m/>
    <m/>
    <m/>
    <m/>
    <m/>
    <m/>
    <s v="No"/>
    <n v="22"/>
    <m/>
    <m/>
    <s v="Post"/>
    <s v="Post"/>
    <s v="27-28 Mayıs tarihleri arasında Doğu Akdeniz Üniversitesi ve Türkiye Acil Tıp Derneği (TATD) işbirliği ile düzenlenen KKTC 2. Ambulans Rallisi’nde yarışmaya katılan 20 üniversite arasından, İlk ve Acil Yardım Öğrencilerimiz; Samet Sünetci, Soner Usta, Burcu Araz ve Tuğçe İşbilen birinci olmuşlardır. Öğrencilerimizi başarılarından dolayı tebrik ederiz."/>
    <s v="https://www.facebook.com/184243564949423_2898720333501719"/>
    <x v="17"/>
    <n v="3"/>
    <n v="0"/>
    <m/>
    <m/>
    <m/>
    <m/>
    <m/>
    <m/>
    <m/>
    <m/>
    <m/>
    <m/>
    <m/>
    <m/>
    <m/>
    <m/>
    <m/>
    <m/>
    <m/>
    <m/>
    <m/>
    <m/>
    <m/>
    <m/>
    <m/>
    <m/>
    <m/>
    <m/>
    <m/>
    <m/>
    <m/>
    <m/>
    <m/>
    <m/>
    <m/>
    <m/>
    <m/>
    <m/>
    <m/>
    <m/>
    <m/>
    <m/>
    <m/>
    <m/>
    <m/>
    <m/>
    <m/>
    <m/>
    <m/>
    <m/>
    <m/>
    <n v="1"/>
    <s v="1"/>
    <s v="1"/>
    <n v="0"/>
    <n v="0"/>
    <n v="0"/>
    <n v="0"/>
    <n v="0"/>
    <n v="0"/>
    <n v="48"/>
    <n v="100"/>
    <n v="48"/>
  </r>
  <r>
    <s v="184243564949423_2899120603461692"/>
    <s v="184243564949423_2899120603461692"/>
    <m/>
    <m/>
    <m/>
    <m/>
    <m/>
    <m/>
    <m/>
    <m/>
    <s v="No"/>
    <n v="23"/>
    <m/>
    <m/>
    <s v="Post"/>
    <s v="Post"/>
    <s v="Gelecek dönem seçmeli ders planlaması için ders tercihlerinizle ilgili ön bilgi alma uygulamasına geçiyoruz. SIS üzerinden ulaşacağınız Seçmeli Ders Tercih Modülü’ne girerek güz dönemi ders kayıtları esnasında Full List ve GE List içinde yer alan ve en çok almak istediğiniz seçmeli dersleri işaretleyebilirsiniz. Detaylı bilgi için: http://bit.ly/BİLGİ_Sis"/>
    <s v="https://www.facebook.com/184243564949423_2899120603461692"/>
    <x v="18"/>
    <n v="6"/>
    <n v="0"/>
    <s v=" http://bit.ly/BİLGİ_Sis"/>
    <s v="bit.ly"/>
    <m/>
    <m/>
    <m/>
    <m/>
    <m/>
    <m/>
    <m/>
    <m/>
    <m/>
    <m/>
    <m/>
    <m/>
    <m/>
    <m/>
    <m/>
    <m/>
    <m/>
    <m/>
    <m/>
    <m/>
    <m/>
    <m/>
    <m/>
    <m/>
    <m/>
    <m/>
    <m/>
    <m/>
    <m/>
    <m/>
    <m/>
    <m/>
    <m/>
    <m/>
    <m/>
    <m/>
    <m/>
    <m/>
    <m/>
    <m/>
    <m/>
    <m/>
    <m/>
    <m/>
    <m/>
    <m/>
    <m/>
    <n v="1"/>
    <s v="1"/>
    <s v="1"/>
    <n v="0"/>
    <n v="0"/>
    <n v="0"/>
    <n v="0"/>
    <n v="0"/>
    <n v="0"/>
    <n v="47"/>
    <n v="100"/>
    <n v="47"/>
  </r>
  <r>
    <s v="184243564949423_2901220873251665"/>
    <s v="184243564949423_2901220873251665"/>
    <m/>
    <m/>
    <m/>
    <m/>
    <m/>
    <m/>
    <m/>
    <m/>
    <s v="No"/>
    <n v="24"/>
    <m/>
    <m/>
    <s v="Post"/>
    <s v="Post"/>
    <s v="Istanbul Bilgi University Electrical-Electronics Engineering Master’s Program Fall Semester applications have started. Early registration Deadline is July 6. For detailed information: https://www.bilgi.edu.tr/en/academic/graduate/"/>
    <s v="https://www.facebook.com/184243564949423_2901220873251665"/>
    <x v="19"/>
    <n v="1"/>
    <n v="0"/>
    <s v=" https://www.bilgi.edu.tr/en/academic/graduate/"/>
    <s v="edu.tr"/>
    <m/>
    <m/>
    <m/>
    <m/>
    <m/>
    <m/>
    <m/>
    <m/>
    <m/>
    <m/>
    <m/>
    <m/>
    <m/>
    <m/>
    <m/>
    <m/>
    <m/>
    <m/>
    <m/>
    <m/>
    <m/>
    <m/>
    <m/>
    <m/>
    <m/>
    <m/>
    <m/>
    <m/>
    <m/>
    <m/>
    <m/>
    <m/>
    <m/>
    <m/>
    <m/>
    <m/>
    <m/>
    <m/>
    <m/>
    <m/>
    <m/>
    <m/>
    <m/>
    <m/>
    <m/>
    <m/>
    <m/>
    <n v="1"/>
    <s v="1"/>
    <s v="1"/>
    <n v="1"/>
    <n v="4.3478260869565215"/>
    <n v="1"/>
    <n v="4.3478260869565215"/>
    <n v="0"/>
    <n v="0"/>
    <n v="21"/>
    <n v="91.30434782608695"/>
    <n v="23"/>
  </r>
  <r>
    <s v="184243564949423_2901450379895381"/>
    <s v="184243564949423_2901450379895381"/>
    <m/>
    <m/>
    <m/>
    <m/>
    <m/>
    <m/>
    <m/>
    <m/>
    <s v="No"/>
    <n v="25"/>
    <m/>
    <m/>
    <s v="Post"/>
    <s v="Post"/>
    <s v="BİLGİ Genetik ve Biyomühendislik Bölümü tarafından düzenlenen, NGS verilerinin işlenmesi için analitik iş akışlarının sunulacağı ve temel istatistik, hesaplama ve biyoinformatik becerileri kazanma ve NGS verilerini işlemek, analiz etmek ve yorumlamak için gereken analitik yaklaşımlara aşina olma fırsatının sağlanacağı &quot;Yeni Nesil Genomik Çalıştayı&quot; 24-25 Haziran'da santralistanbul Kampüsü'nde. Kayıt için son gün 14 Haziran. Detaylı bilgi ve başvuru için: https://bit.ly/2VPBRgl"/>
    <s v="https://www.facebook.com/184243564949423_2901450379895381"/>
    <x v="20"/>
    <n v="8"/>
    <n v="0"/>
    <s v=" https://bit.ly/2VPBRgl"/>
    <s v="bit.ly"/>
    <m/>
    <m/>
    <m/>
    <m/>
    <m/>
    <m/>
    <m/>
    <m/>
    <m/>
    <m/>
    <m/>
    <m/>
    <m/>
    <m/>
    <m/>
    <m/>
    <m/>
    <m/>
    <m/>
    <m/>
    <m/>
    <m/>
    <m/>
    <m/>
    <m/>
    <m/>
    <m/>
    <m/>
    <m/>
    <m/>
    <m/>
    <m/>
    <m/>
    <m/>
    <m/>
    <m/>
    <m/>
    <m/>
    <m/>
    <m/>
    <m/>
    <m/>
    <m/>
    <m/>
    <m/>
    <m/>
    <m/>
    <n v="1"/>
    <s v="1"/>
    <s v="1"/>
    <n v="0"/>
    <n v="0"/>
    <n v="0"/>
    <n v="0"/>
    <n v="0"/>
    <n v="0"/>
    <n v="59"/>
    <n v="100"/>
    <n v="59"/>
  </r>
  <r>
    <s v="184243564949423_2901647363209016"/>
    <s v="184243564949423_2901647363209016"/>
    <m/>
    <m/>
    <m/>
    <m/>
    <m/>
    <m/>
    <m/>
    <m/>
    <s v="No"/>
    <n v="26"/>
    <m/>
    <m/>
    <s v="Post"/>
    <s v="Post"/>
    <s v="Ülkemizi yıllardır Avrupa’nın dev kulüplerinde başarıyla temsil eden, milli futbolcumuz Nuri Şahin, Possible Institute çatısı altındaki ilk organizasyonunu İstanbul Bilgi Üniversitesi Spor Yöneticiliği Bölümü ile birlikte 21-22 Haziran'da santralistanbul Kampüsü'nde gerçekleştiriyor. Kayıt ücretlidir. Etkinlikten karşılanan tüm gelir SosyalBen Vakfı’na bağışlanacaktır. Başvuru detayları için: https://bit.ly/2ELRNuz"/>
    <s v="https://www.facebook.com/184243564949423_2901647363209016"/>
    <x v="21"/>
    <n v="13"/>
    <n v="0"/>
    <s v=" https://bit.ly/2ELRNuz"/>
    <s v="bit.ly"/>
    <m/>
    <m/>
    <m/>
    <m/>
    <m/>
    <m/>
    <m/>
    <m/>
    <m/>
    <m/>
    <m/>
    <m/>
    <m/>
    <m/>
    <m/>
    <m/>
    <m/>
    <m/>
    <m/>
    <m/>
    <m/>
    <m/>
    <m/>
    <m/>
    <m/>
    <m/>
    <m/>
    <m/>
    <m/>
    <m/>
    <m/>
    <m/>
    <m/>
    <m/>
    <m/>
    <m/>
    <m/>
    <m/>
    <m/>
    <m/>
    <m/>
    <m/>
    <m/>
    <m/>
    <m/>
    <m/>
    <m/>
    <n v="1"/>
    <s v="1"/>
    <s v="1"/>
    <n v="0"/>
    <n v="0"/>
    <n v="0"/>
    <n v="0"/>
    <n v="0"/>
    <n v="0"/>
    <n v="46"/>
    <n v="100"/>
    <n v="46"/>
  </r>
  <r>
    <s v="184243564949423_2927185020655250"/>
    <s v="184243564949423_2927185020655250"/>
    <m/>
    <m/>
    <m/>
    <m/>
    <m/>
    <m/>
    <m/>
    <m/>
    <s v="No"/>
    <n v="27"/>
    <m/>
    <m/>
    <s v="Post"/>
    <s v="Post"/>
    <s v="BİLGİ Finans Yüksek Lisans Programları Güz Dönemi Başvuruları devam ediyor! Erken kayıt için son gün 6 Temmuz. Detaylı bilgi ve başvuru için: http://bit.ly/Bilgi_Lisansüstü"/>
    <s v="https://www.facebook.com/184243564949423_2927185020655250"/>
    <x v="22"/>
    <n v="4"/>
    <n v="0"/>
    <s v=" http://bit.ly/Bilgi_Lisans"/>
    <s v="bit.ly"/>
    <m/>
    <m/>
    <m/>
    <m/>
    <m/>
    <m/>
    <m/>
    <m/>
    <m/>
    <m/>
    <m/>
    <m/>
    <m/>
    <m/>
    <m/>
    <m/>
    <m/>
    <m/>
    <m/>
    <m/>
    <m/>
    <m/>
    <m/>
    <m/>
    <m/>
    <m/>
    <m/>
    <m/>
    <m/>
    <m/>
    <m/>
    <m/>
    <m/>
    <m/>
    <m/>
    <m/>
    <m/>
    <m/>
    <m/>
    <m/>
    <m/>
    <m/>
    <m/>
    <m/>
    <m/>
    <m/>
    <m/>
    <n v="1"/>
    <s v="1"/>
    <s v="1"/>
    <n v="0"/>
    <n v="0"/>
    <n v="0"/>
    <n v="0"/>
    <n v="0"/>
    <n v="0"/>
    <n v="22"/>
    <n v="100"/>
    <n v="22"/>
  </r>
  <r>
    <s v="184243564949423_2929378480435904"/>
    <s v="184243564949423_2929378480435904"/>
    <m/>
    <m/>
    <m/>
    <m/>
    <m/>
    <m/>
    <m/>
    <m/>
    <s v="No"/>
    <n v="28"/>
    <m/>
    <m/>
    <s v="Post"/>
    <s v="Post"/>
    <s v="Dün Antalya’da yaşanan elim bir kaza sonucu öğrencimiz Ataberk Gökmen’i kaybetmenin derin üzüntüsünü yaşıyoruz. Tüm BİLGİ ailesine, öğrencimizin ailesine ve yakınlarına başsağlığı diliyoruz."/>
    <s v="https://www.facebook.com/184243564949423_2929378480435904"/>
    <x v="23"/>
    <n v="23"/>
    <n v="0"/>
    <m/>
    <m/>
    <m/>
    <m/>
    <m/>
    <m/>
    <m/>
    <m/>
    <m/>
    <m/>
    <m/>
    <m/>
    <m/>
    <m/>
    <m/>
    <m/>
    <m/>
    <m/>
    <m/>
    <m/>
    <m/>
    <m/>
    <m/>
    <m/>
    <m/>
    <m/>
    <m/>
    <m/>
    <m/>
    <m/>
    <m/>
    <m/>
    <m/>
    <m/>
    <m/>
    <m/>
    <m/>
    <m/>
    <m/>
    <m/>
    <m/>
    <m/>
    <m/>
    <m/>
    <m/>
    <m/>
    <m/>
    <m/>
    <m/>
    <n v="1"/>
    <s v="1"/>
    <s v="1"/>
    <n v="0"/>
    <n v="0"/>
    <n v="0"/>
    <n v="0"/>
    <n v="0"/>
    <n v="0"/>
    <n v="25"/>
    <n v="100"/>
    <n v="25"/>
  </r>
  <r>
    <s v="184243564949423_2932185340155218"/>
    <s v="184243564949423_2932185340155218"/>
    <m/>
    <m/>
    <m/>
    <m/>
    <m/>
    <m/>
    <m/>
    <m/>
    <s v="No"/>
    <n v="29"/>
    <m/>
    <m/>
    <s v="Post"/>
    <s v="Post"/>
    <s v="BİLGİ Hukuk Yüksek Lisans Programları Güz Dönemi Başvuruları devam ediyor! Erken kayıt için son gün 6 Temmuz. Detaylı bilgi ve başvuru için: http://bit.ly/Bilgi_Lisansüstü"/>
    <s v="https://www.facebook.com/184243564949423_2932185340155218"/>
    <x v="24"/>
    <n v="2"/>
    <n v="0"/>
    <s v=" http://bit.ly/Bilgi_Lisans"/>
    <s v="bit.ly"/>
    <m/>
    <m/>
    <m/>
    <m/>
    <m/>
    <m/>
    <m/>
    <m/>
    <m/>
    <m/>
    <m/>
    <m/>
    <m/>
    <m/>
    <m/>
    <m/>
    <m/>
    <m/>
    <m/>
    <m/>
    <m/>
    <m/>
    <m/>
    <m/>
    <m/>
    <m/>
    <m/>
    <m/>
    <m/>
    <m/>
    <m/>
    <m/>
    <m/>
    <m/>
    <m/>
    <m/>
    <m/>
    <m/>
    <m/>
    <m/>
    <m/>
    <m/>
    <m/>
    <m/>
    <m/>
    <m/>
    <m/>
    <n v="1"/>
    <s v="1"/>
    <s v="1"/>
    <n v="0"/>
    <n v="0"/>
    <n v="0"/>
    <n v="0"/>
    <n v="0"/>
    <n v="0"/>
    <n v="22"/>
    <n v="100"/>
    <n v="22"/>
  </r>
  <r>
    <s v="184243564949423_2934398669933885"/>
    <s v="184243564949423_2934398669933885"/>
    <m/>
    <m/>
    <m/>
    <m/>
    <m/>
    <m/>
    <m/>
    <m/>
    <s v="No"/>
    <n v="30"/>
    <m/>
    <m/>
    <s v="Post"/>
    <s v="Post"/>
    <s v="19 Mayıs 2019’da İstanbul Tuzla’da düzenlenen 2. Etap Sportsboat Trofesi yarışlarında BİLGİ Yelken Takımı hem Division 2 klasmanında hem de Üniversiteler klasmanında 2.olmuştur. Sporcularımız Canberk Akçiçek, Kerem Ateş, Onur Cemil Mandalinci, Şazi Kerem Balanlı'yı tebrik ederiz."/>
    <s v="https://www.facebook.com/184243564949423_2934398669933885"/>
    <x v="25"/>
    <n v="12"/>
    <n v="0"/>
    <m/>
    <m/>
    <m/>
    <m/>
    <m/>
    <m/>
    <m/>
    <m/>
    <m/>
    <m/>
    <m/>
    <m/>
    <m/>
    <m/>
    <m/>
    <m/>
    <m/>
    <m/>
    <m/>
    <m/>
    <m/>
    <m/>
    <m/>
    <m/>
    <m/>
    <m/>
    <m/>
    <m/>
    <m/>
    <m/>
    <m/>
    <m/>
    <m/>
    <m/>
    <m/>
    <m/>
    <m/>
    <m/>
    <m/>
    <m/>
    <m/>
    <m/>
    <m/>
    <m/>
    <m/>
    <m/>
    <m/>
    <m/>
    <m/>
    <n v="1"/>
    <s v="1"/>
    <s v="1"/>
    <n v="0"/>
    <n v="0"/>
    <n v="0"/>
    <n v="0"/>
    <n v="0"/>
    <n v="0"/>
    <n v="39"/>
    <n v="100"/>
    <n v="39"/>
  </r>
  <r>
    <s v="184243564949423_2934898079883944"/>
    <s v="184243564949423_2934898079883944"/>
    <m/>
    <m/>
    <m/>
    <m/>
    <m/>
    <m/>
    <m/>
    <m/>
    <s v="No"/>
    <n v="31"/>
    <m/>
    <m/>
    <s v="Post"/>
    <s v="Post"/>
    <s v="16-21 Haziran 2019  tarihleri arasında yapılacak olan 2018-2019 Bahar Dönemi Bütünleme Sınav çizelgeleri için web sitemizi kontrol edebilirsiniz: http://bit.ly/Bilgi-Büt"/>
    <s v="https://www.facebook.com/184243564949423_2934898079883944"/>
    <x v="26"/>
    <n v="6"/>
    <n v="0"/>
    <s v=" http://bit.ly/Bilgi-B"/>
    <s v="bit.ly"/>
    <m/>
    <m/>
    <m/>
    <m/>
    <m/>
    <m/>
    <m/>
    <m/>
    <m/>
    <m/>
    <m/>
    <m/>
    <m/>
    <m/>
    <m/>
    <m/>
    <m/>
    <m/>
    <m/>
    <m/>
    <m/>
    <m/>
    <m/>
    <m/>
    <m/>
    <m/>
    <m/>
    <m/>
    <m/>
    <m/>
    <m/>
    <m/>
    <m/>
    <m/>
    <m/>
    <m/>
    <m/>
    <m/>
    <m/>
    <m/>
    <m/>
    <m/>
    <m/>
    <m/>
    <m/>
    <m/>
    <m/>
    <n v="1"/>
    <s v="1"/>
    <s v="1"/>
    <n v="0"/>
    <n v="0"/>
    <n v="0"/>
    <n v="0"/>
    <n v="0"/>
    <n v="0"/>
    <n v="20"/>
    <n v="100"/>
    <n v="20"/>
  </r>
  <r>
    <s v="184243564949423_2935045563202529"/>
    <s v="184243564949423_2935045563202529"/>
    <m/>
    <m/>
    <m/>
    <m/>
    <m/>
    <m/>
    <m/>
    <m/>
    <s v="No"/>
    <n v="32"/>
    <m/>
    <m/>
    <s v="Post"/>
    <s v="Post"/>
    <s v="Yapmak istediğin birçok şeyi üniversite sınavından sonraya erteledin. Ve artık o gün çok yakın. Hadi sen de sınavdan sonra yapmak için sabırsızlandığın ilk şeyi mesaj, video veya fotoğraf ile anlat #SınavdanSonraİlkİşim hashtag’iyle paylaş, heyecanını biz de paylaşalım!"/>
    <s v="https://www.facebook.com/184243564949423_2935045563202529"/>
    <x v="27"/>
    <n v="2"/>
    <n v="0"/>
    <m/>
    <m/>
    <s v=" #SınavdanSonraİlkİşim"/>
    <m/>
    <m/>
    <m/>
    <m/>
    <m/>
    <m/>
    <m/>
    <m/>
    <m/>
    <m/>
    <m/>
    <m/>
    <m/>
    <m/>
    <m/>
    <m/>
    <m/>
    <m/>
    <m/>
    <m/>
    <m/>
    <m/>
    <m/>
    <m/>
    <m/>
    <m/>
    <m/>
    <m/>
    <m/>
    <m/>
    <m/>
    <m/>
    <m/>
    <m/>
    <m/>
    <m/>
    <m/>
    <m/>
    <m/>
    <m/>
    <m/>
    <m/>
    <m/>
    <m/>
    <m/>
    <m/>
    <n v="1"/>
    <s v="1"/>
    <s v="1"/>
    <n v="0"/>
    <n v="0"/>
    <n v="0"/>
    <n v="0"/>
    <n v="0"/>
    <n v="0"/>
    <n v="38"/>
    <n v="100"/>
    <n v="38"/>
  </r>
  <r>
    <s v="184243564949423_2937474209626331"/>
    <s v="184243564949423_2937474209626331"/>
    <m/>
    <m/>
    <m/>
    <m/>
    <m/>
    <m/>
    <m/>
    <m/>
    <s v="No"/>
    <n v="33"/>
    <m/>
    <m/>
    <s v="Post"/>
    <s v="Post"/>
    <s v="BİLGİ İletişim Yüksek Lisans Programları Güz Dönemi Başvuruları devam ediyor! Erken kayıt için son gün 6 Temmuz. Detaylı bilgi ve başvuru için: http://bit.ly/Bilgi_Lisansüstü"/>
    <s v="https://www.facebook.com/184243564949423_2937474209626331"/>
    <x v="28"/>
    <n v="5"/>
    <n v="0"/>
    <s v=" http://bit.ly/Bilgi_Lisans"/>
    <s v="bit.ly"/>
    <m/>
    <m/>
    <m/>
    <m/>
    <m/>
    <m/>
    <m/>
    <m/>
    <m/>
    <m/>
    <m/>
    <m/>
    <m/>
    <m/>
    <m/>
    <m/>
    <m/>
    <m/>
    <m/>
    <m/>
    <m/>
    <m/>
    <m/>
    <m/>
    <m/>
    <m/>
    <m/>
    <m/>
    <m/>
    <m/>
    <m/>
    <m/>
    <m/>
    <m/>
    <m/>
    <m/>
    <m/>
    <m/>
    <m/>
    <m/>
    <m/>
    <m/>
    <m/>
    <m/>
    <m/>
    <m/>
    <m/>
    <n v="1"/>
    <s v="1"/>
    <s v="1"/>
    <n v="0"/>
    <n v="0"/>
    <n v="0"/>
    <n v="0"/>
    <n v="0"/>
    <n v="0"/>
    <n v="22"/>
    <n v="100"/>
    <n v="22"/>
  </r>
  <r>
    <s v="184243564949423_2937631266277292"/>
    <s v="184243564949423_2937631266277292"/>
    <m/>
    <m/>
    <m/>
    <m/>
    <m/>
    <m/>
    <m/>
    <m/>
    <s v="No"/>
    <n v="34"/>
    <m/>
    <m/>
    <s v="Post"/>
    <s v="Post"/>
    <s v="İstanbul Bilgi Üniversitesi 2019 Yaz Okulu bünyesinde açılacak olan BİLGİ Doğada Yaz Okulu Modülü kayıtları devam ediyor. Detaylı bilgi için: http://bit.ly/BİLGİ_DOGADA"/>
    <s v="https://www.facebook.com/184243564949423_2937631266277292"/>
    <x v="29"/>
    <n v="5"/>
    <n v="0"/>
    <s v=" http://bit.ly/BİLGİ_DOGADA"/>
    <s v="bit.ly"/>
    <m/>
    <m/>
    <m/>
    <m/>
    <m/>
    <m/>
    <m/>
    <m/>
    <m/>
    <m/>
    <m/>
    <m/>
    <m/>
    <m/>
    <m/>
    <m/>
    <m/>
    <m/>
    <m/>
    <m/>
    <m/>
    <m/>
    <m/>
    <m/>
    <m/>
    <m/>
    <m/>
    <m/>
    <m/>
    <m/>
    <m/>
    <m/>
    <m/>
    <m/>
    <m/>
    <m/>
    <m/>
    <m/>
    <m/>
    <m/>
    <m/>
    <m/>
    <m/>
    <m/>
    <m/>
    <m/>
    <m/>
    <n v="1"/>
    <s v="1"/>
    <s v="1"/>
    <n v="0"/>
    <n v="0"/>
    <n v="0"/>
    <n v="0"/>
    <n v="0"/>
    <n v="0"/>
    <n v="20"/>
    <n v="100"/>
    <n v="20"/>
  </r>
  <r>
    <s v="184243564949423_2938175479556204"/>
    <s v="184243564949423_2938175479556204"/>
    <m/>
    <m/>
    <m/>
    <m/>
    <m/>
    <m/>
    <m/>
    <m/>
    <s v="No"/>
    <n v="35"/>
    <m/>
    <m/>
    <s v="Post"/>
    <s v="Post"/>
    <s v="Yapmak istediğin birçok şeyi üniversite sınavından sonraya erteledin. Ve artık o gün çok yakın. Hadi sen de sınavdan sonra yapmak için sabırsızlandığın ilk şeyi mesaj, video veya fotoğraf ile anlat #SınavdanSonraİlkİşim hashtag’iyle paylaş, heyecanını biz de paylaşalım!"/>
    <s v="https://www.facebook.com/184243564949423_2938175479556204"/>
    <x v="30"/>
    <n v="3"/>
    <n v="0"/>
    <m/>
    <m/>
    <s v=" #SınavdanSonraİlkİşim"/>
    <m/>
    <m/>
    <m/>
    <m/>
    <m/>
    <m/>
    <m/>
    <m/>
    <m/>
    <m/>
    <m/>
    <m/>
    <m/>
    <m/>
    <m/>
    <m/>
    <m/>
    <m/>
    <m/>
    <m/>
    <m/>
    <m/>
    <m/>
    <m/>
    <m/>
    <m/>
    <m/>
    <m/>
    <m/>
    <m/>
    <m/>
    <m/>
    <m/>
    <m/>
    <m/>
    <m/>
    <m/>
    <m/>
    <m/>
    <m/>
    <m/>
    <m/>
    <m/>
    <m/>
    <m/>
    <m/>
    <n v="1"/>
    <s v="1"/>
    <s v="1"/>
    <n v="0"/>
    <n v="0"/>
    <n v="0"/>
    <n v="0"/>
    <n v="0"/>
    <n v="0"/>
    <n v="38"/>
    <n v="100"/>
    <n v="38"/>
  </r>
  <r>
    <s v="184243564949423_2944854072221678"/>
    <s v="184243564949423_2944854072221678"/>
    <m/>
    <m/>
    <m/>
    <m/>
    <m/>
    <m/>
    <m/>
    <m/>
    <s v="No"/>
    <n v="36"/>
    <m/>
    <m/>
    <s v="Post"/>
    <s v="Post"/>
    <s v="BİLGİ Yaz Okulu kayıtları için son gün 19 Haziran! Detaylı bilgi için: https://yazokulu.bilgi.edu.tr/tr/"/>
    <s v="https://www.facebook.com/184243564949423_2944854072221678"/>
    <x v="31"/>
    <n v="4"/>
    <n v="0"/>
    <s v=" https://yazokulu.bilgi.edu.tr/tr/"/>
    <s v="edu.tr"/>
    <m/>
    <m/>
    <m/>
    <m/>
    <m/>
    <m/>
    <m/>
    <m/>
    <m/>
    <m/>
    <m/>
    <m/>
    <m/>
    <m/>
    <m/>
    <m/>
    <m/>
    <m/>
    <m/>
    <m/>
    <m/>
    <m/>
    <m/>
    <m/>
    <m/>
    <m/>
    <m/>
    <m/>
    <m/>
    <m/>
    <m/>
    <m/>
    <m/>
    <m/>
    <m/>
    <m/>
    <m/>
    <m/>
    <m/>
    <m/>
    <m/>
    <m/>
    <m/>
    <m/>
    <m/>
    <m/>
    <m/>
    <n v="1"/>
    <s v="1"/>
    <s v="1"/>
    <n v="0"/>
    <n v="0"/>
    <n v="0"/>
    <n v="0"/>
    <n v="0"/>
    <n v="0"/>
    <n v="12"/>
    <n v="100"/>
    <n v="12"/>
  </r>
  <r>
    <s v="184243564949423_2945222865518132"/>
    <s v="184243564949423_2945222865518132"/>
    <m/>
    <m/>
    <m/>
    <m/>
    <m/>
    <m/>
    <m/>
    <m/>
    <s v="No"/>
    <n v="37"/>
    <m/>
    <m/>
    <s v="Post"/>
    <s v="Post"/>
    <s v="BİLGİ Mimarlık Yüksek Lisans Programları Güz Dönemi Başvuruları devam ediyor! Erken kayıt için son gün 6 Temmuz. Detaylı bilgi ve başvuru için: http://bit.ly/Bilgi_Lisansüstü"/>
    <s v="https://www.facebook.com/184243564949423_2945222865518132"/>
    <x v="32"/>
    <n v="2"/>
    <n v="0"/>
    <s v=" http://bit.ly/Bilgi_Lisans"/>
    <s v="bit.ly"/>
    <m/>
    <m/>
    <m/>
    <m/>
    <m/>
    <m/>
    <m/>
    <m/>
    <m/>
    <m/>
    <m/>
    <m/>
    <m/>
    <m/>
    <m/>
    <m/>
    <m/>
    <m/>
    <m/>
    <m/>
    <m/>
    <m/>
    <m/>
    <m/>
    <m/>
    <m/>
    <m/>
    <m/>
    <m/>
    <m/>
    <m/>
    <m/>
    <m/>
    <m/>
    <m/>
    <m/>
    <m/>
    <m/>
    <m/>
    <m/>
    <m/>
    <m/>
    <m/>
    <m/>
    <m/>
    <m/>
    <m/>
    <n v="1"/>
    <s v="1"/>
    <s v="1"/>
    <n v="0"/>
    <n v="0"/>
    <n v="0"/>
    <n v="0"/>
    <n v="0"/>
    <n v="0"/>
    <n v="22"/>
    <n v="100"/>
    <n v="22"/>
  </r>
  <r>
    <s v="184243564949423_2950138578359894"/>
    <s v="184243564949423_2950138578359894"/>
    <m/>
    <m/>
    <m/>
    <m/>
    <m/>
    <m/>
    <m/>
    <m/>
    <s v="No"/>
    <n v="38"/>
    <m/>
    <m/>
    <s v="Post"/>
    <s v="Post"/>
    <s v="BİLGİ Pazarlama Yüksek Lisans Programları Güz Dönemi Başvuruları devam ediyor! Erken kayıt için son gün 6 Temmuz. Detaylı bilgi ve başvuru için: http://bit.ly/Bilgi_Lisansüstü"/>
    <s v="https://www.facebook.com/184243564949423_2950138578359894"/>
    <x v="33"/>
    <n v="4"/>
    <n v="0"/>
    <s v=" http://bit.ly/Bilgi_Lisans"/>
    <s v="bit.ly"/>
    <m/>
    <m/>
    <m/>
    <m/>
    <m/>
    <m/>
    <m/>
    <m/>
    <m/>
    <m/>
    <m/>
    <m/>
    <m/>
    <m/>
    <m/>
    <m/>
    <m/>
    <m/>
    <m/>
    <m/>
    <m/>
    <m/>
    <m/>
    <m/>
    <m/>
    <m/>
    <m/>
    <m/>
    <m/>
    <m/>
    <m/>
    <m/>
    <m/>
    <m/>
    <m/>
    <m/>
    <m/>
    <m/>
    <m/>
    <m/>
    <m/>
    <m/>
    <m/>
    <m/>
    <m/>
    <m/>
    <m/>
    <n v="1"/>
    <s v="1"/>
    <s v="1"/>
    <n v="0"/>
    <n v="0"/>
    <n v="0"/>
    <n v="0"/>
    <n v="0"/>
    <n v="0"/>
    <n v="22"/>
    <n v="100"/>
    <n v="22"/>
  </r>
  <r>
    <s v="184243564949423_2952822568091495"/>
    <s v="184243564949423_2952822568091495"/>
    <m/>
    <m/>
    <m/>
    <m/>
    <m/>
    <m/>
    <m/>
    <m/>
    <s v="No"/>
    <n v="39"/>
    <m/>
    <m/>
    <s v="Post"/>
    <s v="Post"/>
    <s v="İstanbul Bilgi Üniversitesi 2019 Yaz Okulu bünyesinde açılacak olan BİLGİ Doğada Yaz Okulu Modülü kayıtları devam ediyor. Detaylı bilgi için: http://bit.ly/BİLGİ_DOGADA"/>
    <s v="https://www.facebook.com/184243564949423_2952822568091495"/>
    <x v="34"/>
    <n v="7"/>
    <n v="1"/>
    <s v=" http://bit.ly/BİLGİ_DOGADA"/>
    <s v="bit.ly"/>
    <m/>
    <m/>
    <m/>
    <m/>
    <m/>
    <m/>
    <m/>
    <m/>
    <m/>
    <m/>
    <m/>
    <m/>
    <m/>
    <m/>
    <m/>
    <m/>
    <m/>
    <m/>
    <m/>
    <m/>
    <m/>
    <m/>
    <m/>
    <m/>
    <m/>
    <m/>
    <m/>
    <m/>
    <m/>
    <m/>
    <m/>
    <m/>
    <m/>
    <m/>
    <m/>
    <m/>
    <m/>
    <m/>
    <m/>
    <m/>
    <m/>
    <m/>
    <m/>
    <m/>
    <m/>
    <m/>
    <m/>
    <n v="1"/>
    <s v="6"/>
    <s v="6"/>
    <n v="0"/>
    <n v="0"/>
    <n v="0"/>
    <n v="0"/>
    <n v="0"/>
    <n v="0"/>
    <n v="20"/>
    <n v="100"/>
    <n v="20"/>
  </r>
  <r>
    <s v="184243564949423_2952878708085881"/>
    <s v="184243564949423_2952878708085881"/>
    <m/>
    <m/>
    <m/>
    <m/>
    <m/>
    <m/>
    <m/>
    <m/>
    <s v="No"/>
    <n v="40"/>
    <m/>
    <m/>
    <s v="Post"/>
    <s v="Post"/>
    <s v="BİLGİ Genetik ve Biyomühendislik Bölümü tarafından düzenlenen, NGS verilerinin işlenmesi için analitik iş akışlarının sunulacağı ve temel istatistik, hesaplama ve biyoinformatik becerileri kazanma ve NGS verilerini işlemek, analiz etmek ve yorumlamak için gereken analitik yaklaşımlara aşina olma fırsatının sağlanacağı &quot;Yeni Nesil Genomik Çalıştayı&quot; 24-25 Haziran'da santralistanbul Kampüsü'nde. Kayıt için son gün bugün. Detaylı bilgi ve başvuru için: https://bit.ly/2VPBRgl"/>
    <s v="https://www.facebook.com/184243564949423_2952878708085881"/>
    <x v="35"/>
    <n v="5"/>
    <n v="0"/>
    <s v=" https://bit.ly/2VPBRgl"/>
    <s v="bit.ly"/>
    <m/>
    <m/>
    <m/>
    <m/>
    <m/>
    <m/>
    <m/>
    <m/>
    <m/>
    <m/>
    <m/>
    <m/>
    <m/>
    <m/>
    <m/>
    <m/>
    <m/>
    <m/>
    <m/>
    <m/>
    <m/>
    <m/>
    <m/>
    <m/>
    <m/>
    <m/>
    <m/>
    <m/>
    <m/>
    <m/>
    <m/>
    <m/>
    <m/>
    <m/>
    <m/>
    <m/>
    <m/>
    <m/>
    <m/>
    <m/>
    <m/>
    <m/>
    <m/>
    <m/>
    <m/>
    <m/>
    <m/>
    <n v="1"/>
    <s v="1"/>
    <s v="1"/>
    <n v="0"/>
    <n v="0"/>
    <n v="0"/>
    <n v="0"/>
    <n v="0"/>
    <n v="0"/>
    <n v="58"/>
    <n v="100"/>
    <n v="58"/>
  </r>
  <r>
    <s v="184243564949423_2953033721403713"/>
    <s v="184243564949423_2953033721403713"/>
    <m/>
    <m/>
    <m/>
    <m/>
    <m/>
    <m/>
    <m/>
    <m/>
    <s v="No"/>
    <n v="41"/>
    <m/>
    <m/>
    <s v="Post"/>
    <s v="Post"/>
    <s v="#TBT Soğuk Savaş - Backstage"/>
    <s v="https://www.facebook.com/184243564949423_2953033721403713"/>
    <x v="36"/>
    <n v="9"/>
    <n v="0"/>
    <m/>
    <m/>
    <s v=" #TBT"/>
    <m/>
    <m/>
    <m/>
    <m/>
    <m/>
    <m/>
    <m/>
    <m/>
    <m/>
    <m/>
    <m/>
    <m/>
    <m/>
    <m/>
    <m/>
    <m/>
    <m/>
    <m/>
    <m/>
    <m/>
    <m/>
    <m/>
    <m/>
    <m/>
    <m/>
    <m/>
    <m/>
    <m/>
    <m/>
    <m/>
    <m/>
    <m/>
    <m/>
    <m/>
    <m/>
    <m/>
    <m/>
    <m/>
    <m/>
    <m/>
    <m/>
    <m/>
    <m/>
    <m/>
    <m/>
    <m/>
    <n v="1"/>
    <s v="1"/>
    <s v="1"/>
    <n v="0"/>
    <n v="0"/>
    <n v="0"/>
    <n v="0"/>
    <n v="0"/>
    <n v="0"/>
    <n v="4"/>
    <n v="100"/>
    <n v="4"/>
  </r>
  <r>
    <s v="184243564949423_2955781477795604"/>
    <s v="184243564949423_2955781477795604"/>
    <m/>
    <m/>
    <m/>
    <m/>
    <m/>
    <m/>
    <m/>
    <m/>
    <s v="No"/>
    <n v="42"/>
    <m/>
    <m/>
    <s v="Post"/>
    <s v="Post"/>
    <s v="BİLGİ Online Yüksek Lisans Programları ile iş hayatınıza uygun bir şekilde, istediğiniz yerden yüksek lisans yapabilirsiniz. Erken kayıt için son gün 6 Temmuz. Programlar hakkında detaylı bilgi ve başvuru için: http://bit.ly/Bilgi_Lisansüstü"/>
    <s v="https://www.facebook.com/184243564949423_2955781477795604"/>
    <x v="37"/>
    <n v="6"/>
    <n v="0"/>
    <s v=" http://bit.ly/Bilgi_Lisans"/>
    <s v="bit.ly"/>
    <m/>
    <m/>
    <m/>
    <m/>
    <m/>
    <m/>
    <m/>
    <m/>
    <m/>
    <m/>
    <m/>
    <m/>
    <m/>
    <m/>
    <m/>
    <m/>
    <m/>
    <m/>
    <m/>
    <m/>
    <m/>
    <m/>
    <m/>
    <m/>
    <m/>
    <m/>
    <m/>
    <m/>
    <m/>
    <m/>
    <m/>
    <m/>
    <m/>
    <m/>
    <m/>
    <m/>
    <m/>
    <m/>
    <m/>
    <m/>
    <m/>
    <m/>
    <m/>
    <m/>
    <m/>
    <m/>
    <m/>
    <n v="1"/>
    <s v="1"/>
    <s v="1"/>
    <n v="0"/>
    <n v="0"/>
    <n v="0"/>
    <n v="0"/>
    <n v="0"/>
    <n v="0"/>
    <n v="30"/>
    <n v="100"/>
    <n v="30"/>
  </r>
  <r>
    <s v="184243564949423_2963371837036568"/>
    <s v="184243564949423_2963371837036568"/>
    <m/>
    <m/>
    <m/>
    <m/>
    <m/>
    <m/>
    <m/>
    <m/>
    <s v="No"/>
    <n v="43"/>
    <m/>
    <m/>
    <s v="Post"/>
    <s v="Post"/>
    <s v="BİLGİ Finans Yüksek Lisans Programları Güz Dönemi Başvuruları devam ediyor! Erken kayıt için son gün 6 Temmuz. Detaylı bilgi ve başvuru için: http://bit.ly/Bilgi_Lisansüstü"/>
    <s v="https://www.facebook.com/184243564949423_2963371837036568"/>
    <x v="38"/>
    <n v="4"/>
    <n v="0"/>
    <s v=" http://bit.ly/Bilgi_Lisans"/>
    <s v="bit.ly"/>
    <m/>
    <m/>
    <m/>
    <m/>
    <m/>
    <m/>
    <m/>
    <m/>
    <m/>
    <m/>
    <m/>
    <m/>
    <m/>
    <m/>
    <m/>
    <m/>
    <m/>
    <m/>
    <m/>
    <m/>
    <m/>
    <m/>
    <m/>
    <m/>
    <m/>
    <m/>
    <m/>
    <m/>
    <m/>
    <m/>
    <m/>
    <m/>
    <m/>
    <m/>
    <m/>
    <m/>
    <m/>
    <m/>
    <m/>
    <m/>
    <m/>
    <m/>
    <m/>
    <m/>
    <m/>
    <m/>
    <m/>
    <n v="1"/>
    <s v="1"/>
    <s v="1"/>
    <n v="0"/>
    <n v="0"/>
    <n v="0"/>
    <n v="0"/>
    <n v="0"/>
    <n v="0"/>
    <n v="22"/>
    <n v="100"/>
    <n v="22"/>
  </r>
  <r>
    <s v="184243564949423_2963837106990041"/>
    <s v="184243564949423_2963837106990041"/>
    <m/>
    <m/>
    <m/>
    <m/>
    <m/>
    <m/>
    <m/>
    <m/>
    <s v="No"/>
    <n v="44"/>
    <m/>
    <m/>
    <s v="Post"/>
    <s v="Post"/>
    <s v="BİLGİ İletişim Yüksek Lisans Programları Güz Dönemi Başvuruları devam ediyor! Erken kayıt için son gün 6 Temmuz. Detaylı bilgi ve başvuru için: http://bit.ly/Bilgi_Lisansüstü"/>
    <s v="https://www.facebook.com/184243564949423_2963837106990041"/>
    <x v="39"/>
    <n v="5"/>
    <n v="0"/>
    <s v=" http://bit.ly/Bilgi_Lisans"/>
    <s v="bit.ly"/>
    <m/>
    <m/>
    <m/>
    <m/>
    <m/>
    <m/>
    <m/>
    <m/>
    <m/>
    <m/>
    <m/>
    <m/>
    <m/>
    <m/>
    <m/>
    <m/>
    <m/>
    <m/>
    <m/>
    <m/>
    <m/>
    <m/>
    <m/>
    <m/>
    <m/>
    <m/>
    <m/>
    <m/>
    <m/>
    <m/>
    <m/>
    <m/>
    <m/>
    <m/>
    <m/>
    <m/>
    <m/>
    <m/>
    <m/>
    <m/>
    <m/>
    <m/>
    <m/>
    <m/>
    <m/>
    <m/>
    <m/>
    <n v="1"/>
    <s v="1"/>
    <s v="1"/>
    <n v="0"/>
    <n v="0"/>
    <n v="0"/>
    <n v="0"/>
    <n v="0"/>
    <n v="0"/>
    <n v="22"/>
    <n v="100"/>
    <n v="22"/>
  </r>
  <r>
    <s v="184243564949423_2966192730087812"/>
    <s v="184243564949423_2966192730087812"/>
    <m/>
    <m/>
    <m/>
    <m/>
    <m/>
    <m/>
    <m/>
    <m/>
    <s v="No"/>
    <n v="45"/>
    <m/>
    <m/>
    <s v="Post"/>
    <s v="Post"/>
    <s v="2018-2019 yaz döneminde (Ağustos-Eylül) kadro açığı olan birimler için Görevli Öğrenci Programı başvuruları 26 Haziran 2019’dan itibaren online olarak alınacaktır. Detaylı bilgi ve başvuru için: http://bit.ly/Bilgi-GörevliÖğrenci"/>
    <s v="https://www.facebook.com/184243564949423_2966192730087812"/>
    <x v="40"/>
    <n v="2"/>
    <n v="0"/>
    <s v=" http://bit.ly/Bilgi-G"/>
    <s v="bit.ly"/>
    <m/>
    <m/>
    <m/>
    <m/>
    <m/>
    <m/>
    <m/>
    <m/>
    <m/>
    <m/>
    <m/>
    <m/>
    <m/>
    <m/>
    <m/>
    <m/>
    <m/>
    <m/>
    <m/>
    <m/>
    <m/>
    <m/>
    <m/>
    <m/>
    <m/>
    <m/>
    <m/>
    <m/>
    <m/>
    <m/>
    <m/>
    <m/>
    <m/>
    <m/>
    <m/>
    <m/>
    <m/>
    <m/>
    <m/>
    <m/>
    <m/>
    <m/>
    <m/>
    <m/>
    <m/>
    <m/>
    <m/>
    <n v="1"/>
    <s v="1"/>
    <s v="1"/>
    <n v="0"/>
    <n v="0"/>
    <n v="0"/>
    <n v="0"/>
    <n v="0"/>
    <n v="0"/>
    <n v="28"/>
    <n v="100"/>
    <n v="28"/>
  </r>
  <r>
    <s v="184243564949423_2966562360050849"/>
    <s v="184243564949423_2966562360050849"/>
    <m/>
    <m/>
    <m/>
    <m/>
    <m/>
    <m/>
    <m/>
    <m/>
    <s v="No"/>
    <n v="46"/>
    <m/>
    <m/>
    <s v="Post"/>
    <s v="Post"/>
    <s v="TUBITAK interview with ERC Principle Investigator Prof. Ayhan Kaya"/>
    <s v="https://www.facebook.com/184243564949423_2966562360050849"/>
    <x v="41"/>
    <n v="5"/>
    <n v="0"/>
    <m/>
    <m/>
    <m/>
    <m/>
    <m/>
    <m/>
    <m/>
    <m/>
    <m/>
    <m/>
    <m/>
    <m/>
    <m/>
    <m/>
    <m/>
    <m/>
    <m/>
    <m/>
    <m/>
    <m/>
    <m/>
    <m/>
    <m/>
    <m/>
    <m/>
    <m/>
    <m/>
    <m/>
    <m/>
    <m/>
    <m/>
    <m/>
    <m/>
    <m/>
    <m/>
    <m/>
    <m/>
    <m/>
    <m/>
    <m/>
    <m/>
    <m/>
    <m/>
    <m/>
    <m/>
    <m/>
    <m/>
    <m/>
    <m/>
    <n v="1"/>
    <s v="1"/>
    <s v="1"/>
    <n v="0"/>
    <n v="0"/>
    <n v="0"/>
    <n v="0"/>
    <n v="0"/>
    <n v="0"/>
    <n v="9"/>
    <n v="100"/>
    <n v="9"/>
  </r>
  <r>
    <s v="184243564949423_2968692566504495"/>
    <s v="184243564949423_2968692566504495"/>
    <m/>
    <m/>
    <m/>
    <m/>
    <m/>
    <m/>
    <m/>
    <m/>
    <s v="No"/>
    <n v="47"/>
    <m/>
    <m/>
    <s v="Post"/>
    <s v="Post"/>
    <s v="bilgiMBA Programları Güz Dönemi başvuruları devam ediyor! Türkiye’nin lider MBA programı bilgiMBA, İngilizce ve Türkçe dil seçeneğiyle, İstanbul’da 2 merkezde ve e-MBA ile online olarak Türkiye’nin her yerinde! Erken kayıt için son gün 6 Temmuz. Detaylı bilgi ve başvuru için: http://bit.ly/Bilgi_Lisansüstü"/>
    <s v="https://www.facebook.com/184243564949423_2968692566504495"/>
    <x v="42"/>
    <n v="3"/>
    <n v="0"/>
    <s v=" http://bit.ly/Bilgi_Lisans"/>
    <s v="bit.ly"/>
    <m/>
    <m/>
    <m/>
    <m/>
    <m/>
    <m/>
    <m/>
    <m/>
    <m/>
    <m/>
    <m/>
    <m/>
    <m/>
    <m/>
    <m/>
    <m/>
    <m/>
    <m/>
    <m/>
    <m/>
    <m/>
    <m/>
    <m/>
    <m/>
    <m/>
    <m/>
    <m/>
    <m/>
    <m/>
    <m/>
    <m/>
    <m/>
    <m/>
    <m/>
    <m/>
    <m/>
    <m/>
    <m/>
    <m/>
    <m/>
    <m/>
    <m/>
    <m/>
    <m/>
    <m/>
    <m/>
    <m/>
    <n v="1"/>
    <s v="1"/>
    <s v="1"/>
    <n v="0"/>
    <n v="0"/>
    <n v="0"/>
    <n v="0"/>
    <n v="0"/>
    <n v="0"/>
    <n v="44"/>
    <n v="100"/>
    <n v="44"/>
  </r>
  <r>
    <s v="184243564949423_2968756593164759"/>
    <s v="184243564949423_2968756593164759"/>
    <m/>
    <m/>
    <m/>
    <m/>
    <m/>
    <m/>
    <m/>
    <m/>
    <s v="No"/>
    <n v="48"/>
    <m/>
    <m/>
    <s v="Post"/>
    <s v="Post"/>
    <s v="İstanbul Bilgi Üniversitesi Hukuk Fakültesi ve Bern Hukuk Fakültesi’nin Medeni Hukuk öğretim üyesi Prof. Dr. Yeşim M. Atamer, Hamburg Üniversitesi Hukuk Fakültesi tarafından, Doctor iuris honoris causa (Dr. iur. h. c.) ya da Fahri Hukuk Doktoru unvanının verilmesine layık bulunmuştur. Hocamız Yeşim Atamer’i içtenlikle kutluyoruz. http://bit.ly/Bilgi-Haber"/>
    <s v="https://www.facebook.com/184243564949423_2968756593164759"/>
    <x v="43"/>
    <n v="30"/>
    <n v="0"/>
    <s v=" http://bit.ly/Bilgi-Haber"/>
    <s v="bit.ly"/>
    <m/>
    <m/>
    <m/>
    <m/>
    <m/>
    <m/>
    <m/>
    <m/>
    <m/>
    <m/>
    <m/>
    <m/>
    <m/>
    <m/>
    <m/>
    <m/>
    <m/>
    <m/>
    <m/>
    <m/>
    <m/>
    <m/>
    <m/>
    <m/>
    <m/>
    <m/>
    <m/>
    <m/>
    <m/>
    <m/>
    <m/>
    <m/>
    <m/>
    <m/>
    <m/>
    <m/>
    <m/>
    <m/>
    <m/>
    <m/>
    <m/>
    <m/>
    <m/>
    <m/>
    <m/>
    <m/>
    <m/>
    <n v="1"/>
    <s v="1"/>
    <s v="1"/>
    <n v="0"/>
    <n v="0"/>
    <n v="0"/>
    <n v="0"/>
    <n v="0"/>
    <n v="0"/>
    <n v="47"/>
    <n v="100"/>
    <n v="47"/>
  </r>
  <r>
    <s v="184243564949423_2968795499827535"/>
    <s v="184243564949423_2968795499827535"/>
    <m/>
    <m/>
    <m/>
    <m/>
    <m/>
    <m/>
    <m/>
    <m/>
    <s v="No"/>
    <n v="49"/>
    <m/>
    <m/>
    <s v="Post"/>
    <s v="Post"/>
    <s v="Call for Papers for ANEST Conference:_x000a_&quot;European Studies: Interdisciplinary Perspectives on Turkey, EU and Beyond&quot;_x000a_Date: 18-19 April 2020_x000a_Place: Istanbul Bilgi University, santralistanbul Campus"/>
    <s v="https://www.facebook.com/184243564949423_2968795499827535"/>
    <x v="44"/>
    <n v="5"/>
    <n v="0"/>
    <m/>
    <m/>
    <m/>
    <m/>
    <m/>
    <m/>
    <m/>
    <m/>
    <m/>
    <m/>
    <m/>
    <m/>
    <m/>
    <m/>
    <m/>
    <m/>
    <m/>
    <m/>
    <m/>
    <m/>
    <m/>
    <m/>
    <m/>
    <m/>
    <m/>
    <m/>
    <m/>
    <m/>
    <m/>
    <m/>
    <m/>
    <m/>
    <m/>
    <m/>
    <m/>
    <m/>
    <m/>
    <m/>
    <m/>
    <m/>
    <m/>
    <m/>
    <m/>
    <m/>
    <m/>
    <m/>
    <m/>
    <m/>
    <m/>
    <n v="1"/>
    <s v="1"/>
    <s v="1"/>
    <n v="0"/>
    <n v="0"/>
    <n v="0"/>
    <n v="0"/>
    <n v="0"/>
    <n v="0"/>
    <n v="26"/>
    <n v="100"/>
    <n v="26"/>
  </r>
  <r>
    <s v="184243564949423_2969019686471783"/>
    <s v="184243564949423_2969019686471783"/>
    <m/>
    <m/>
    <m/>
    <m/>
    <m/>
    <m/>
    <m/>
    <m/>
    <s v="No"/>
    <n v="50"/>
    <m/>
    <m/>
    <s v="Post"/>
    <s v="Post"/>
    <s v="Kalıplar Yok, Sen Varsın!_x000a_BİLGİ adımlarına yol açmak sana destek olmak için var. BİLGİ Tercih Günleri 8-29 Temmuz tarihleri arasında santralistanbul Kampüsü’nde. #SenVarsın"/>
    <s v="https://www.facebook.com/184243564949423_2969019686471783"/>
    <x v="45"/>
    <n v="16"/>
    <n v="0"/>
    <m/>
    <m/>
    <s v=" #SenVarsın"/>
    <m/>
    <m/>
    <m/>
    <m/>
    <m/>
    <m/>
    <m/>
    <m/>
    <m/>
    <m/>
    <m/>
    <m/>
    <m/>
    <m/>
    <m/>
    <m/>
    <m/>
    <m/>
    <m/>
    <m/>
    <m/>
    <m/>
    <m/>
    <m/>
    <m/>
    <m/>
    <m/>
    <m/>
    <m/>
    <m/>
    <m/>
    <m/>
    <m/>
    <m/>
    <m/>
    <m/>
    <m/>
    <m/>
    <m/>
    <m/>
    <m/>
    <m/>
    <m/>
    <m/>
    <m/>
    <m/>
    <n v="1"/>
    <s v="1"/>
    <s v="1"/>
    <n v="0"/>
    <n v="0"/>
    <n v="0"/>
    <n v="0"/>
    <n v="0"/>
    <n v="0"/>
    <n v="25"/>
    <n v="100"/>
    <n v="25"/>
  </r>
  <r>
    <s v="184243564949423_2971339076239844"/>
    <s v="184243564949423_2971339076239844"/>
    <m/>
    <m/>
    <m/>
    <m/>
    <m/>
    <m/>
    <m/>
    <m/>
    <s v="No"/>
    <n v="51"/>
    <m/>
    <m/>
    <s v="Post"/>
    <s v="Post"/>
    <s v="Üniversitemiz Eskrim Takımı’ndan Umut Ulusaloğlu, 24-27 Haziran tarihlerinde Sivas’ta düzenlenen Üniversiteler Türkiye Eskrim Şampiyonası “Kılıç” dalında Erkekler Ferdi Klasman’da 3. olmuştur. Kendisini ve takım arkadaşlarını kutlar, başarılarının devamını dileriz."/>
    <s v="https://www.facebook.com/184243564949423_2971339076239844"/>
    <x v="46"/>
    <n v="17"/>
    <n v="2"/>
    <m/>
    <m/>
    <m/>
    <m/>
    <m/>
    <m/>
    <m/>
    <m/>
    <m/>
    <m/>
    <m/>
    <m/>
    <m/>
    <m/>
    <m/>
    <m/>
    <m/>
    <m/>
    <m/>
    <m/>
    <m/>
    <m/>
    <m/>
    <m/>
    <m/>
    <m/>
    <m/>
    <m/>
    <m/>
    <m/>
    <m/>
    <m/>
    <m/>
    <m/>
    <m/>
    <m/>
    <m/>
    <m/>
    <m/>
    <m/>
    <m/>
    <m/>
    <m/>
    <m/>
    <m/>
    <m/>
    <m/>
    <m/>
    <m/>
    <n v="1"/>
    <s v="4"/>
    <s v="4"/>
    <n v="0"/>
    <n v="0"/>
    <n v="0"/>
    <n v="0"/>
    <n v="0"/>
    <n v="0"/>
    <n v="33"/>
    <n v="100"/>
    <n v="33"/>
  </r>
  <r>
    <s v="184243564949423_2971531462887272"/>
    <s v="184243564949423_2971531462887272"/>
    <m/>
    <m/>
    <m/>
    <m/>
    <m/>
    <m/>
    <m/>
    <m/>
    <s v="No"/>
    <n v="52"/>
    <m/>
    <m/>
    <s v="Post"/>
    <s v="Post"/>
    <s v="Göç Çalışmaları Lisansüstü Öğrenci Konferansı Tebliğ Çağrısı, son başvuru tarihi: 5 Ağustos. Detaylı bilgi ve başvuru için: https://bit.ly/2MbCFfZ"/>
    <s v="https://www.facebook.com/184243564949423_2971531462887272"/>
    <x v="47"/>
    <n v="3"/>
    <n v="0"/>
    <s v=" https://bit.ly/2MbCFfZ"/>
    <s v="bit.ly"/>
    <m/>
    <m/>
    <m/>
    <m/>
    <m/>
    <m/>
    <m/>
    <m/>
    <m/>
    <m/>
    <m/>
    <m/>
    <m/>
    <m/>
    <m/>
    <m/>
    <m/>
    <m/>
    <m/>
    <m/>
    <m/>
    <m/>
    <m/>
    <m/>
    <m/>
    <m/>
    <m/>
    <m/>
    <m/>
    <m/>
    <m/>
    <m/>
    <m/>
    <m/>
    <m/>
    <m/>
    <m/>
    <m/>
    <m/>
    <m/>
    <m/>
    <m/>
    <m/>
    <m/>
    <m/>
    <m/>
    <m/>
    <n v="1"/>
    <s v="1"/>
    <s v="1"/>
    <n v="0"/>
    <n v="0"/>
    <n v="0"/>
    <n v="0"/>
    <n v="0"/>
    <n v="0"/>
    <n v="17"/>
    <n v="100"/>
    <n v="17"/>
  </r>
  <r>
    <s v="184243564949423_2975240825849669"/>
    <s v="184243564949423_2975240825849669"/>
    <m/>
    <m/>
    <m/>
    <m/>
    <m/>
    <m/>
    <m/>
    <m/>
    <s v="No"/>
    <n v="53"/>
    <m/>
    <m/>
    <s v="Post"/>
    <s v="Post"/>
    <s v="Bugün Sağlık Hizmetleri Meslek Yüksekokulu, Spor Bilimleri ve Teknolojisi Yüksekokulu ile Uygulamalı Bilimler Yüksekokulu öğrencilerimizin mutluluğunu paylaştık."/>
    <s v="https://www.facebook.com/184243564949423_2975240825849669"/>
    <x v="48"/>
    <n v="39"/>
    <n v="0"/>
    <m/>
    <m/>
    <m/>
    <m/>
    <m/>
    <m/>
    <m/>
    <m/>
    <m/>
    <m/>
    <m/>
    <m/>
    <m/>
    <m/>
    <m/>
    <m/>
    <m/>
    <m/>
    <m/>
    <m/>
    <m/>
    <m/>
    <m/>
    <m/>
    <m/>
    <m/>
    <m/>
    <m/>
    <m/>
    <m/>
    <m/>
    <m/>
    <m/>
    <m/>
    <m/>
    <m/>
    <m/>
    <m/>
    <m/>
    <m/>
    <m/>
    <m/>
    <m/>
    <m/>
    <m/>
    <m/>
    <m/>
    <m/>
    <m/>
    <n v="1"/>
    <s v="1"/>
    <s v="1"/>
    <n v="0"/>
    <n v="0"/>
    <n v="0"/>
    <n v="0"/>
    <n v="0"/>
    <n v="0"/>
    <n v="17"/>
    <n v="100"/>
    <n v="17"/>
  </r>
  <r>
    <s v="184243564949423_2977758635597888"/>
    <s v="184243564949423_2977758635597888"/>
    <m/>
    <m/>
    <m/>
    <m/>
    <m/>
    <m/>
    <m/>
    <m/>
    <s v="No"/>
    <n v="54"/>
    <m/>
    <m/>
    <s v="Post"/>
    <s v="Post"/>
    <s v="Bugün mezun olan Meslek Yüksekokulu öğrencilerimizi kutluyoruz."/>
    <s v="https://www.facebook.com/184243564949423_2977758635597888"/>
    <x v="49"/>
    <n v="31"/>
    <n v="0"/>
    <m/>
    <m/>
    <m/>
    <m/>
    <m/>
    <m/>
    <m/>
    <m/>
    <m/>
    <m/>
    <m/>
    <m/>
    <m/>
    <m/>
    <m/>
    <m/>
    <m/>
    <m/>
    <m/>
    <m/>
    <m/>
    <m/>
    <m/>
    <m/>
    <m/>
    <m/>
    <m/>
    <m/>
    <m/>
    <m/>
    <m/>
    <m/>
    <m/>
    <m/>
    <m/>
    <m/>
    <m/>
    <m/>
    <m/>
    <m/>
    <m/>
    <m/>
    <m/>
    <m/>
    <m/>
    <m/>
    <m/>
    <m/>
    <m/>
    <n v="1"/>
    <s v="1"/>
    <s v="1"/>
    <n v="0"/>
    <n v="0"/>
    <n v="0"/>
    <n v="0"/>
    <n v="0"/>
    <n v="0"/>
    <n v="7"/>
    <n v="100"/>
    <n v="7"/>
  </r>
  <r>
    <s v="184243564949423_2980415715332180"/>
    <s v="184243564949423_2980415715332180"/>
    <m/>
    <m/>
    <m/>
    <m/>
    <m/>
    <m/>
    <m/>
    <m/>
    <s v="No"/>
    <n v="55"/>
    <m/>
    <m/>
    <s v="Post"/>
    <s v="Post"/>
    <s v="Bugün Lisansüstü Programlar Enstitüsü öğrencilerimizin mezuniyet mutluluğunu yaşadık."/>
    <s v="https://www.facebook.com/184243564949423_2980415715332180"/>
    <x v="50"/>
    <n v="96"/>
    <n v="0"/>
    <m/>
    <m/>
    <m/>
    <m/>
    <m/>
    <m/>
    <m/>
    <m/>
    <m/>
    <m/>
    <m/>
    <m/>
    <m/>
    <m/>
    <m/>
    <m/>
    <m/>
    <m/>
    <m/>
    <m/>
    <m/>
    <m/>
    <m/>
    <m/>
    <m/>
    <m/>
    <m/>
    <m/>
    <m/>
    <m/>
    <m/>
    <m/>
    <m/>
    <m/>
    <m/>
    <m/>
    <m/>
    <m/>
    <m/>
    <m/>
    <m/>
    <m/>
    <m/>
    <m/>
    <m/>
    <m/>
    <m/>
    <m/>
    <m/>
    <n v="1"/>
    <s v="1"/>
    <s v="1"/>
    <n v="0"/>
    <n v="0"/>
    <n v="0"/>
    <n v="0"/>
    <n v="0"/>
    <n v="0"/>
    <n v="8"/>
    <n v="100"/>
    <n v="8"/>
  </r>
  <r>
    <s v="184243564949423_2983088618398223"/>
    <s v="184243564949423_2983088618398223"/>
    <m/>
    <m/>
    <m/>
    <m/>
    <m/>
    <m/>
    <m/>
    <m/>
    <s v="No"/>
    <n v="56"/>
    <m/>
    <m/>
    <s v="Post"/>
    <s v="Post"/>
    <s v="Bugün İşletme Fakültesi, Mimarlık Fakültesi ve Sağlık Bilimleri Fakültesi öğrencilerimiz gelecek hayatlarına ilk adımlarını attı."/>
    <s v="https://www.facebook.com/184243564949423_2983088618398223"/>
    <x v="51"/>
    <n v="73"/>
    <n v="0"/>
    <m/>
    <m/>
    <m/>
    <m/>
    <m/>
    <m/>
    <m/>
    <m/>
    <m/>
    <m/>
    <m/>
    <m/>
    <m/>
    <m/>
    <m/>
    <m/>
    <m/>
    <m/>
    <m/>
    <m/>
    <m/>
    <m/>
    <m/>
    <m/>
    <m/>
    <m/>
    <m/>
    <m/>
    <m/>
    <m/>
    <m/>
    <m/>
    <m/>
    <m/>
    <m/>
    <m/>
    <m/>
    <m/>
    <m/>
    <m/>
    <m/>
    <m/>
    <m/>
    <m/>
    <m/>
    <m/>
    <m/>
    <m/>
    <m/>
    <n v="1"/>
    <s v="1"/>
    <s v="1"/>
    <n v="0"/>
    <n v="0"/>
    <n v="0"/>
    <n v="0"/>
    <n v="0"/>
    <n v="0"/>
    <n v="15"/>
    <n v="100"/>
    <n v="15"/>
  </r>
  <r>
    <s v="184243564949423_2985661178140967"/>
    <s v="184243564949423_2985661178140967"/>
    <m/>
    <m/>
    <m/>
    <m/>
    <m/>
    <m/>
    <m/>
    <m/>
    <s v="No"/>
    <n v="57"/>
    <m/>
    <m/>
    <s v="Post"/>
    <s v="Post"/>
    <s v="Bugün Hukuk Fakültesi, Adalet Meslek Yüksekokulu ile Mühendislik ve Doğa Bilimleri Fakültesi öğrencilerimizin mezuniyet heyecanını paylaştık."/>
    <s v="https://www.facebook.com/184243564949423_2985661178140967"/>
    <x v="52"/>
    <n v="95"/>
    <n v="0"/>
    <m/>
    <m/>
    <m/>
    <m/>
    <m/>
    <m/>
    <m/>
    <m/>
    <m/>
    <m/>
    <m/>
    <m/>
    <m/>
    <m/>
    <m/>
    <m/>
    <m/>
    <m/>
    <m/>
    <m/>
    <m/>
    <m/>
    <m/>
    <m/>
    <m/>
    <m/>
    <m/>
    <m/>
    <m/>
    <m/>
    <m/>
    <m/>
    <m/>
    <m/>
    <m/>
    <m/>
    <m/>
    <m/>
    <m/>
    <m/>
    <m/>
    <m/>
    <m/>
    <m/>
    <m/>
    <m/>
    <m/>
    <m/>
    <m/>
    <n v="1"/>
    <s v="1"/>
    <s v="1"/>
    <n v="0"/>
    <n v="0"/>
    <n v="0"/>
    <n v="0"/>
    <n v="0"/>
    <n v="0"/>
    <n v="16"/>
    <n v="100"/>
    <n v="16"/>
  </r>
  <r>
    <s v="184243564949423_2987397124634039"/>
    <s v="184243564949423_2987397124634039"/>
    <m/>
    <m/>
    <m/>
    <m/>
    <m/>
    <m/>
    <m/>
    <m/>
    <s v="No"/>
    <n v="58"/>
    <m/>
    <m/>
    <s v="Post"/>
    <s v="Post"/>
    <s v="Sınırlar yok, Sen Varsın._x000a_BİLGİ, adımlarına yol açmak, sana destek olmak için var._x000a_BİLGİ Tercih Günleri 8-29 Temmuz tarihleri arasında santralistanbul Kampüsü’nde._x000a_#SenVarsın"/>
    <s v="https://www.facebook.com/184243564949423_2987397124634039"/>
    <x v="53"/>
    <n v="16"/>
    <n v="0"/>
    <m/>
    <m/>
    <s v=" #SenVarsın"/>
    <m/>
    <m/>
    <m/>
    <m/>
    <m/>
    <m/>
    <m/>
    <m/>
    <m/>
    <m/>
    <m/>
    <m/>
    <m/>
    <m/>
    <m/>
    <m/>
    <m/>
    <m/>
    <m/>
    <m/>
    <m/>
    <m/>
    <m/>
    <m/>
    <m/>
    <m/>
    <m/>
    <m/>
    <m/>
    <m/>
    <m/>
    <m/>
    <m/>
    <m/>
    <m/>
    <m/>
    <m/>
    <m/>
    <m/>
    <m/>
    <m/>
    <m/>
    <m/>
    <m/>
    <m/>
    <m/>
    <n v="1"/>
    <s v="1"/>
    <s v="1"/>
    <n v="0"/>
    <n v="0"/>
    <n v="0"/>
    <n v="0"/>
    <n v="0"/>
    <n v="0"/>
    <n v="25"/>
    <n v="100"/>
    <n v="25"/>
  </r>
  <r>
    <s v="184243564949423_2988324077874677"/>
    <s v="184243564949423_2988324077874677"/>
    <m/>
    <m/>
    <m/>
    <m/>
    <m/>
    <m/>
    <m/>
    <m/>
    <s v="No"/>
    <n v="59"/>
    <m/>
    <m/>
    <s v="Post"/>
    <s v="Post"/>
    <s v="Bugün İletişim Fakültesi, Sosyal ve Beşeri Bilimler Fakültesi ile Turizm ve Otelcilik Yüksekokulu öğrencilerimiz keplerini havaya attı."/>
    <s v="https://www.facebook.com/184243564949423_2988324077874677"/>
    <x v="54"/>
    <n v="47"/>
    <n v="0"/>
    <m/>
    <m/>
    <m/>
    <m/>
    <m/>
    <m/>
    <m/>
    <m/>
    <m/>
    <m/>
    <m/>
    <m/>
    <m/>
    <m/>
    <m/>
    <m/>
    <m/>
    <m/>
    <m/>
    <m/>
    <m/>
    <m/>
    <m/>
    <m/>
    <m/>
    <m/>
    <m/>
    <m/>
    <m/>
    <m/>
    <m/>
    <m/>
    <m/>
    <m/>
    <m/>
    <m/>
    <m/>
    <m/>
    <m/>
    <m/>
    <m/>
    <m/>
    <m/>
    <m/>
    <m/>
    <m/>
    <m/>
    <m/>
    <m/>
    <n v="1"/>
    <s v="1"/>
    <s v="1"/>
    <n v="0"/>
    <n v="0"/>
    <n v="0"/>
    <n v="0"/>
    <n v="0"/>
    <n v="0"/>
    <n v="17"/>
    <n v="100"/>
    <n v="17"/>
  </r>
  <r>
    <s v="184243564949423_2989404347766650"/>
    <s v="184243564949423_2989404347766650"/>
    <m/>
    <m/>
    <m/>
    <m/>
    <m/>
    <m/>
    <m/>
    <m/>
    <s v="No"/>
    <n v="60"/>
    <m/>
    <m/>
    <s v="Post"/>
    <s v="Post"/>
    <s v="BİLGİ Meslek Yüksekokulu ve Uygulamalı Bilimler Yüksekokulu Moda Tasarımı önlisans ve lisans programları öğrenci çalışmalarının sunulacağı Moda Tasarımı Mezuniyet Defilesi “2019 BİLGİ Fashion Show” 9 Temmuz’da santralistanbul Kampüsü’nde. Program için: https://bit.ly/309fdSN"/>
    <s v="https://www.facebook.com/184243564949423_2989404347766650"/>
    <x v="55"/>
    <n v="8"/>
    <n v="0"/>
    <s v=" https://bit.ly/309fdSN"/>
    <s v="bit.ly"/>
    <m/>
    <m/>
    <m/>
    <m/>
    <m/>
    <m/>
    <m/>
    <m/>
    <m/>
    <m/>
    <m/>
    <m/>
    <m/>
    <m/>
    <m/>
    <m/>
    <m/>
    <m/>
    <m/>
    <m/>
    <m/>
    <m/>
    <m/>
    <m/>
    <m/>
    <m/>
    <m/>
    <m/>
    <m/>
    <m/>
    <m/>
    <m/>
    <m/>
    <m/>
    <m/>
    <m/>
    <m/>
    <m/>
    <m/>
    <m/>
    <m/>
    <m/>
    <m/>
    <m/>
    <m/>
    <m/>
    <m/>
    <n v="1"/>
    <s v="1"/>
    <s v="1"/>
    <n v="0"/>
    <n v="0"/>
    <n v="0"/>
    <n v="0"/>
    <n v="0"/>
    <n v="0"/>
    <n v="32"/>
    <n v="100"/>
    <n v="32"/>
  </r>
  <r>
    <s v="184243564949423_2992357654137986"/>
    <s v="184243564949423_2992357654137986"/>
    <m/>
    <m/>
    <m/>
    <m/>
    <m/>
    <m/>
    <m/>
    <m/>
    <s v="No"/>
    <n v="61"/>
    <m/>
    <m/>
    <s v="Post"/>
    <s v="Post"/>
    <s v="Gönüllü Buddy Programı için son başvuru tarihi 14 Temmuz. Başvuru için: bit.ly/BILGIbuddy"/>
    <s v="https://www.facebook.com/184243564949423_2992357654137986"/>
    <x v="56"/>
    <n v="5"/>
    <n v="0"/>
    <m/>
    <m/>
    <m/>
    <m/>
    <m/>
    <m/>
    <m/>
    <m/>
    <m/>
    <m/>
    <m/>
    <m/>
    <m/>
    <m/>
    <m/>
    <m/>
    <m/>
    <m/>
    <m/>
    <m/>
    <m/>
    <m/>
    <m/>
    <m/>
    <m/>
    <m/>
    <m/>
    <m/>
    <m/>
    <m/>
    <m/>
    <m/>
    <m/>
    <m/>
    <m/>
    <m/>
    <m/>
    <m/>
    <m/>
    <m/>
    <m/>
    <m/>
    <m/>
    <m/>
    <m/>
    <m/>
    <m/>
    <m/>
    <m/>
    <n v="1"/>
    <s v="1"/>
    <s v="1"/>
    <n v="0"/>
    <n v="0"/>
    <n v="0"/>
    <n v="0"/>
    <n v="0"/>
    <n v="0"/>
    <n v="14"/>
    <n v="100"/>
    <n v="14"/>
  </r>
  <r>
    <s v="184243564949423_2993110227396062"/>
    <s v="184243564949423_2993110227396062"/>
    <m/>
    <m/>
    <m/>
    <m/>
    <m/>
    <m/>
    <m/>
    <m/>
    <s v="No"/>
    <n v="62"/>
    <m/>
    <m/>
    <s v="Post"/>
    <s v="Post"/>
    <s v="2019 Mezuniyet törenlerini 6 günlük bir programla tamamladık. Her yıl binlerce öğrencimizi yeni hayatlarına uğurlarken bu özel günlerinin unutamayacakları şekilde geçmesi için çalışan büyük bir ekip var. #family #istanbulbilgiuniversitesi #contentus"/>
    <s v="https://www.facebook.com/184243564949423_2993110227396062"/>
    <x v="57"/>
    <n v="70"/>
    <n v="0"/>
    <m/>
    <m/>
    <s v=" #family #istanbulbilgiuniversitesi #contentus"/>
    <m/>
    <m/>
    <m/>
    <m/>
    <m/>
    <m/>
    <m/>
    <m/>
    <m/>
    <m/>
    <m/>
    <m/>
    <m/>
    <m/>
    <m/>
    <m/>
    <m/>
    <m/>
    <m/>
    <m/>
    <m/>
    <m/>
    <m/>
    <m/>
    <m/>
    <m/>
    <m/>
    <m/>
    <m/>
    <m/>
    <m/>
    <m/>
    <m/>
    <m/>
    <m/>
    <m/>
    <m/>
    <m/>
    <m/>
    <m/>
    <m/>
    <m/>
    <m/>
    <m/>
    <m/>
    <m/>
    <n v="1"/>
    <s v="1"/>
    <s v="1"/>
    <n v="0"/>
    <n v="0"/>
    <n v="0"/>
    <n v="0"/>
    <n v="0"/>
    <n v="0"/>
    <n v="30"/>
    <n v="100"/>
    <n v="30"/>
  </r>
  <r>
    <s v="184243564949423_3000575053316246"/>
    <s v="184243564949423_3000575053316246"/>
    <m/>
    <m/>
    <m/>
    <m/>
    <m/>
    <m/>
    <m/>
    <m/>
    <s v="No"/>
    <n v="63"/>
    <m/>
    <m/>
    <s v="Post"/>
    <s v="Post"/>
    <s v="Sizi de başarılarınızı da özleyeceğiz. Yeni hayatınızda başarılar dileriz."/>
    <s v="https://www.facebook.com/184243564949423_3000575053316246"/>
    <x v="58"/>
    <n v="131"/>
    <n v="2"/>
    <m/>
    <m/>
    <m/>
    <m/>
    <m/>
    <m/>
    <m/>
    <m/>
    <m/>
    <m/>
    <m/>
    <m/>
    <m/>
    <m/>
    <m/>
    <m/>
    <m/>
    <m/>
    <m/>
    <m/>
    <m/>
    <m/>
    <m/>
    <m/>
    <m/>
    <m/>
    <m/>
    <m/>
    <m/>
    <m/>
    <m/>
    <m/>
    <m/>
    <m/>
    <m/>
    <m/>
    <m/>
    <m/>
    <m/>
    <m/>
    <m/>
    <m/>
    <m/>
    <m/>
    <m/>
    <m/>
    <m/>
    <m/>
    <m/>
    <n v="1"/>
    <s v="3"/>
    <s v="3"/>
    <n v="0"/>
    <n v="0"/>
    <n v="0"/>
    <n v="0"/>
    <n v="0"/>
    <n v="0"/>
    <n v="9"/>
    <n v="100"/>
    <n v="9"/>
  </r>
  <r>
    <s v="184243564949423_3002635726443512"/>
    <s v="184243564949423_3002635726443512"/>
    <m/>
    <m/>
    <m/>
    <m/>
    <m/>
    <m/>
    <m/>
    <m/>
    <s v="No"/>
    <n v="64"/>
    <m/>
    <m/>
    <s v="Post"/>
    <s v="Post"/>
    <s v="BİLGİ İngilizce Hazırlık öğrencileri eğitimlerinin bir kısmını yada tamamını ABD’nin 12 eyaletindeki 17 üniversiteden yada Kanada’nın Ontario eyaletindeki 3 üniversiteden birinde tamamlayabilirler. Üniversiteler ile ilgili detaylı bilgi için: https://bit.ly/2Jsx4NW"/>
    <s v="https://www.facebook.com/184243564949423_3002635726443512"/>
    <x v="59"/>
    <n v="4"/>
    <n v="0"/>
    <s v=" https://bit.ly/2Jsx4NW"/>
    <s v="bit.ly"/>
    <m/>
    <m/>
    <m/>
    <m/>
    <m/>
    <m/>
    <m/>
    <m/>
    <m/>
    <m/>
    <m/>
    <m/>
    <m/>
    <m/>
    <m/>
    <m/>
    <m/>
    <m/>
    <m/>
    <m/>
    <m/>
    <m/>
    <m/>
    <m/>
    <m/>
    <m/>
    <m/>
    <m/>
    <m/>
    <m/>
    <m/>
    <m/>
    <m/>
    <m/>
    <m/>
    <m/>
    <m/>
    <m/>
    <m/>
    <m/>
    <m/>
    <m/>
    <m/>
    <m/>
    <m/>
    <m/>
    <m/>
    <n v="1"/>
    <s v="1"/>
    <s v="1"/>
    <n v="0"/>
    <n v="0"/>
    <n v="0"/>
    <n v="0"/>
    <n v="0"/>
    <n v="0"/>
    <n v="30"/>
    <n v="100"/>
    <n v="30"/>
  </r>
  <r>
    <s v="184243564949423_3003006786406406"/>
    <s v="184243564949423_3003006786406406"/>
    <m/>
    <m/>
    <m/>
    <m/>
    <m/>
    <m/>
    <m/>
    <m/>
    <s v="No"/>
    <n v="65"/>
    <m/>
    <m/>
    <s v="Post"/>
    <s v="Post"/>
    <s v="Ezberlenmiş idealler yok, Sen Varsın._x000a_BİLGİ, adımlarına yol açmak, sana destek olmak için var. _x000a_BİLGİ Tercih Günleri 8 - 29 Temmuz tarihleri arasında santralistanbul Kampüsü’nde. #SenVarsın"/>
    <s v="https://www.facebook.com/184243564949423_3003006786406406"/>
    <x v="60"/>
    <n v="7"/>
    <n v="0"/>
    <m/>
    <m/>
    <s v=" #SenVarsın"/>
    <m/>
    <m/>
    <m/>
    <m/>
    <m/>
    <m/>
    <m/>
    <m/>
    <m/>
    <m/>
    <m/>
    <m/>
    <m/>
    <m/>
    <m/>
    <m/>
    <m/>
    <m/>
    <m/>
    <m/>
    <m/>
    <m/>
    <m/>
    <m/>
    <m/>
    <m/>
    <m/>
    <m/>
    <m/>
    <m/>
    <m/>
    <m/>
    <m/>
    <m/>
    <m/>
    <m/>
    <m/>
    <m/>
    <m/>
    <m/>
    <m/>
    <m/>
    <m/>
    <m/>
    <m/>
    <m/>
    <n v="1"/>
    <s v="1"/>
    <s v="1"/>
    <n v="0"/>
    <n v="0"/>
    <n v="0"/>
    <n v="0"/>
    <n v="0"/>
    <n v="0"/>
    <n v="26"/>
    <n v="100"/>
    <n v="26"/>
  </r>
  <r>
    <s v="184243564949423_3005717949468623"/>
    <s v="184243564949423_3005717949468623"/>
    <m/>
    <m/>
    <m/>
    <m/>
    <m/>
    <m/>
    <m/>
    <m/>
    <s v="No"/>
    <n v="66"/>
    <m/>
    <m/>
    <s v="Post"/>
    <s v="Post"/>
    <s v="BİLGİ Psikoloji Öğrencisi Özlem Tan: “Mimarlık, Sosyoloji, Uluslararası İlişkiler gibi bölümlerden ders alma imkanı buldum. Alanında uzman, tanınmış hocalardan dersler almak, önceden de yazılarını takip ettiğim insanlarla bir arada olmak ve kendi fikirlerimi onlarla tartışabilmek benim için paha biçilemez bir deneyim oldu.” #SenVarsın"/>
    <s v="https://www.facebook.com/184243564949423_3005717949468623"/>
    <x v="61"/>
    <n v="30"/>
    <n v="0"/>
    <m/>
    <m/>
    <s v=" #SenVarsın"/>
    <m/>
    <m/>
    <m/>
    <m/>
    <m/>
    <m/>
    <m/>
    <m/>
    <m/>
    <m/>
    <m/>
    <m/>
    <m/>
    <m/>
    <m/>
    <m/>
    <m/>
    <m/>
    <m/>
    <m/>
    <m/>
    <m/>
    <m/>
    <m/>
    <m/>
    <m/>
    <m/>
    <m/>
    <m/>
    <m/>
    <m/>
    <m/>
    <m/>
    <m/>
    <m/>
    <m/>
    <m/>
    <m/>
    <m/>
    <m/>
    <m/>
    <m/>
    <m/>
    <m/>
    <m/>
    <m/>
    <n v="1"/>
    <s v="1"/>
    <s v="1"/>
    <n v="0"/>
    <n v="0"/>
    <n v="0"/>
    <n v="0"/>
    <n v="0"/>
    <n v="0"/>
    <n v="43"/>
    <n v="100"/>
    <n v="43"/>
  </r>
  <r>
    <s v="184243564949423_3007933809247037"/>
    <s v="184243564949423_3007933809247037"/>
    <m/>
    <m/>
    <m/>
    <m/>
    <m/>
    <m/>
    <m/>
    <m/>
    <s v="No"/>
    <n v="67"/>
    <m/>
    <m/>
    <s v="Post"/>
    <s v="Post"/>
    <s v="BİLGİ’li olmak diplomayla bitmez, hayat boyu devam eder. Mezun portalına hemen kaydolmak için: mezun.bilgi.edu.tr"/>
    <s v="https://www.facebook.com/184243564949423_3007933809247037"/>
    <x v="62"/>
    <n v="13"/>
    <n v="0"/>
    <m/>
    <m/>
    <m/>
    <m/>
    <m/>
    <m/>
    <m/>
    <m/>
    <m/>
    <m/>
    <m/>
    <m/>
    <m/>
    <m/>
    <m/>
    <m/>
    <m/>
    <m/>
    <m/>
    <m/>
    <m/>
    <m/>
    <m/>
    <m/>
    <m/>
    <m/>
    <m/>
    <m/>
    <m/>
    <m/>
    <m/>
    <m/>
    <m/>
    <m/>
    <m/>
    <m/>
    <m/>
    <m/>
    <m/>
    <m/>
    <m/>
    <m/>
    <m/>
    <m/>
    <m/>
    <m/>
    <m/>
    <m/>
    <m/>
    <n v="1"/>
    <s v="1"/>
    <s v="1"/>
    <n v="0"/>
    <n v="0"/>
    <n v="0"/>
    <n v="0"/>
    <n v="0"/>
    <n v="0"/>
    <n v="18"/>
    <n v="100"/>
    <n v="18"/>
  </r>
  <r>
    <s v="184243564949423_3008388452534906"/>
    <s v="184243564949423_3008388452534906"/>
    <m/>
    <m/>
    <m/>
    <m/>
    <m/>
    <m/>
    <m/>
    <m/>
    <s v="No"/>
    <n v="68"/>
    <m/>
    <m/>
    <s v="Post"/>
    <s v="Post"/>
    <s v="BİLGİ Yüksek Lisans Programları Güz Dönemi Başvuruları devam ediyor! Detaylı bilgi ve başvuru için: bit.ly/2NNor69"/>
    <s v="https://www.facebook.com/184243564949423_3008388452534906"/>
    <x v="63"/>
    <n v="9"/>
    <n v="0"/>
    <m/>
    <m/>
    <m/>
    <m/>
    <m/>
    <m/>
    <m/>
    <m/>
    <m/>
    <m/>
    <m/>
    <m/>
    <m/>
    <m/>
    <m/>
    <m/>
    <m/>
    <m/>
    <m/>
    <m/>
    <m/>
    <m/>
    <m/>
    <m/>
    <m/>
    <m/>
    <m/>
    <m/>
    <m/>
    <m/>
    <m/>
    <m/>
    <m/>
    <m/>
    <m/>
    <m/>
    <m/>
    <m/>
    <m/>
    <m/>
    <m/>
    <m/>
    <m/>
    <m/>
    <m/>
    <m/>
    <m/>
    <m/>
    <m/>
    <n v="1"/>
    <s v="1"/>
    <s v="1"/>
    <n v="0"/>
    <n v="0"/>
    <n v="0"/>
    <n v="0"/>
    <n v="0"/>
    <n v="0"/>
    <n v="17"/>
    <n v="100"/>
    <n v="17"/>
  </r>
  <r>
    <s v="184243564949423_3008441999196218"/>
    <s v="184243564949423_3008441999196218"/>
    <m/>
    <m/>
    <m/>
    <m/>
    <m/>
    <m/>
    <m/>
    <m/>
    <s v="No"/>
    <n v="69"/>
    <m/>
    <m/>
    <s v="Post"/>
    <s v="Post"/>
    <s v="2019 Mezunları, yolunuz, bahtınız açık olsun!_x000a_Öğrenmeyi, keşfetmeyi, sorgulamayı asla bırakmayın. #okuliçindeğilyaşamiçinöğrenmeli #BİLGİ2019 #tbt #istanbulbilgiuniversity #alumni #graduate #contentusteam"/>
    <s v="https://www.facebook.com/184243564949423_3008441999196218"/>
    <x v="64"/>
    <n v="63"/>
    <n v="1"/>
    <m/>
    <m/>
    <s v=" #okuliçindeğilyaşamiçinöğrenmeli #BİLGİ2019 #tbt #istanbulbilgiuniversity #alumni #graduate #contentusteam"/>
    <m/>
    <m/>
    <m/>
    <m/>
    <m/>
    <m/>
    <m/>
    <m/>
    <m/>
    <m/>
    <m/>
    <m/>
    <m/>
    <m/>
    <m/>
    <m/>
    <m/>
    <m/>
    <m/>
    <m/>
    <m/>
    <m/>
    <m/>
    <m/>
    <m/>
    <m/>
    <m/>
    <m/>
    <m/>
    <m/>
    <m/>
    <m/>
    <m/>
    <m/>
    <m/>
    <m/>
    <m/>
    <m/>
    <m/>
    <m/>
    <m/>
    <m/>
    <m/>
    <m/>
    <m/>
    <m/>
    <n v="1"/>
    <s v="5"/>
    <s v="5"/>
    <n v="0"/>
    <n v="0"/>
    <n v="0"/>
    <n v="0"/>
    <n v="0"/>
    <n v="0"/>
    <n v="18"/>
    <n v="100"/>
    <n v="18"/>
  </r>
  <r>
    <s v="184243564949423_3010727595634325"/>
    <s v="184243564949423_3010727595634325"/>
    <m/>
    <m/>
    <m/>
    <m/>
    <m/>
    <m/>
    <m/>
    <m/>
    <s v="No"/>
    <n v="70"/>
    <m/>
    <m/>
    <s v="Post"/>
    <s v="Post"/>
    <s v="bilgiMBA Programları başvuruları devam ediyor! İngilizce ve Türkçe dil seçeneğiyle, İstanbul’da Kozyatağı ile santralistanbul Kampüsü’nde ve e-MBA ile online olarak Türkiye’nin her yerinde. Detaylı bilgi ve başvuru için: https://bit.ly/2MNDNTJ"/>
    <s v="https://www.facebook.com/184243564949423_3010727595634325"/>
    <x v="65"/>
    <n v="5"/>
    <n v="0"/>
    <s v=" https://bit.ly/2MNDNTJ"/>
    <s v="bit.ly"/>
    <m/>
    <m/>
    <m/>
    <m/>
    <m/>
    <m/>
    <m/>
    <m/>
    <m/>
    <m/>
    <m/>
    <m/>
    <m/>
    <m/>
    <m/>
    <m/>
    <m/>
    <m/>
    <m/>
    <m/>
    <m/>
    <m/>
    <m/>
    <m/>
    <m/>
    <m/>
    <m/>
    <m/>
    <m/>
    <m/>
    <m/>
    <m/>
    <m/>
    <m/>
    <m/>
    <m/>
    <m/>
    <m/>
    <m/>
    <m/>
    <m/>
    <m/>
    <m/>
    <m/>
    <m/>
    <m/>
    <m/>
    <n v="1"/>
    <s v="1"/>
    <s v="1"/>
    <n v="0"/>
    <n v="0"/>
    <n v="0"/>
    <n v="0"/>
    <n v="0"/>
    <n v="0"/>
    <n v="32"/>
    <n v="100"/>
    <n v="32"/>
  </r>
  <r>
    <s v="184243564949423_3018173571556394"/>
    <s v="184243564949423_3018173571556394"/>
    <m/>
    <m/>
    <m/>
    <m/>
    <m/>
    <m/>
    <m/>
    <m/>
    <s v="No"/>
    <n v="71"/>
    <m/>
    <m/>
    <s v="Post"/>
    <s v="Post"/>
    <s v="15 Temmuz 2016 günü şehit olan tüm vatandaşlarımızı Demokrasi ve Milli Birlik Günü’nde saygıyla anıyoruz."/>
    <s v="https://www.facebook.com/184243564949423_3018173571556394"/>
    <x v="66"/>
    <n v="36"/>
    <n v="0"/>
    <m/>
    <m/>
    <m/>
    <m/>
    <m/>
    <m/>
    <m/>
    <m/>
    <m/>
    <m/>
    <m/>
    <m/>
    <m/>
    <m/>
    <m/>
    <m/>
    <m/>
    <m/>
    <m/>
    <m/>
    <m/>
    <m/>
    <m/>
    <m/>
    <m/>
    <m/>
    <m/>
    <m/>
    <m/>
    <m/>
    <m/>
    <m/>
    <m/>
    <m/>
    <m/>
    <m/>
    <m/>
    <m/>
    <m/>
    <m/>
    <m/>
    <m/>
    <m/>
    <m/>
    <m/>
    <m/>
    <m/>
    <m/>
    <m/>
    <n v="1"/>
    <s v="1"/>
    <s v="1"/>
    <n v="0"/>
    <n v="0"/>
    <n v="0"/>
    <n v="0"/>
    <n v="0"/>
    <n v="0"/>
    <n v="16"/>
    <n v="100"/>
    <n v="16"/>
  </r>
  <r>
    <s v="184243564949423_3021332847907133"/>
    <s v="184243564949423_3021332847907133"/>
    <m/>
    <m/>
    <m/>
    <m/>
    <m/>
    <m/>
    <m/>
    <m/>
    <s v="No"/>
    <n v="72"/>
    <m/>
    <m/>
    <s v="Post"/>
    <s v="Post"/>
    <s v="BİLGİ Online Yüksek Lisans Programları esnek yapısıyla dilediğiniz zaman dilediğiniz yerde yüksek lisans yapabilirsiniz. Programlar hakkında detaylı bilgi ve başvuru için: bit.ly/Bilgi_Lisansüstü"/>
    <s v="https://www.facebook.com/184243564949423_3021332847907133"/>
    <x v="67"/>
    <n v="2"/>
    <n v="0"/>
    <m/>
    <m/>
    <m/>
    <m/>
    <m/>
    <m/>
    <m/>
    <m/>
    <m/>
    <m/>
    <m/>
    <m/>
    <m/>
    <m/>
    <m/>
    <m/>
    <m/>
    <m/>
    <m/>
    <m/>
    <m/>
    <m/>
    <m/>
    <m/>
    <m/>
    <m/>
    <m/>
    <m/>
    <m/>
    <m/>
    <m/>
    <m/>
    <m/>
    <m/>
    <m/>
    <m/>
    <m/>
    <m/>
    <m/>
    <m/>
    <m/>
    <m/>
    <m/>
    <m/>
    <m/>
    <m/>
    <m/>
    <m/>
    <m/>
    <n v="1"/>
    <s v="1"/>
    <s v="1"/>
    <n v="0"/>
    <n v="0"/>
    <n v="0"/>
    <n v="0"/>
    <n v="0"/>
    <n v="0"/>
    <n v="24"/>
    <n v="100"/>
    <n v="24"/>
  </r>
  <r>
    <s v="184243564949423_3021866864520398"/>
    <s v="184243564949423_3021866864520398"/>
    <m/>
    <m/>
    <m/>
    <m/>
    <m/>
    <m/>
    <m/>
    <m/>
    <s v="No"/>
    <n v="73"/>
    <m/>
    <m/>
    <s v="Post"/>
    <s v="Post"/>
    <s v="BİLGİ Tercih Günleri 29 Temmuz’a kadar devam ediyor. Aklındaki tüm sorular için seni santralistanbul ve Kuştepe Kampüsleri’ne bekliyoruz. #SenVarsın"/>
    <s v="https://www.facebook.com/184243564949423_3021866864520398"/>
    <x v="68"/>
    <n v="19"/>
    <n v="0"/>
    <m/>
    <m/>
    <s v=" #SenVarsın"/>
    <m/>
    <m/>
    <m/>
    <m/>
    <m/>
    <m/>
    <m/>
    <m/>
    <m/>
    <m/>
    <m/>
    <m/>
    <m/>
    <m/>
    <m/>
    <m/>
    <m/>
    <m/>
    <m/>
    <m/>
    <m/>
    <m/>
    <m/>
    <m/>
    <m/>
    <m/>
    <m/>
    <m/>
    <m/>
    <m/>
    <m/>
    <m/>
    <m/>
    <m/>
    <m/>
    <m/>
    <m/>
    <m/>
    <m/>
    <m/>
    <m/>
    <m/>
    <m/>
    <m/>
    <m/>
    <m/>
    <n v="1"/>
    <s v="1"/>
    <s v="1"/>
    <n v="0"/>
    <n v="0"/>
    <n v="0"/>
    <n v="0"/>
    <n v="0"/>
    <n v="0"/>
    <n v="21"/>
    <n v="100"/>
    <n v="21"/>
  </r>
  <r>
    <s v="184243564949423_3023587594348325"/>
    <s v="184243564949423_3023587594348325"/>
    <m/>
    <m/>
    <m/>
    <m/>
    <m/>
    <m/>
    <m/>
    <m/>
    <s v="No"/>
    <n v="74"/>
    <m/>
    <m/>
    <s v="Post"/>
    <s v="Post"/>
    <s v="YKS sonuçları açıklandı! Hayallerine bir adım daha yaklaştın. Bu yolda önce Sen Varsın, BİLGİ adımlarına yol açmak sana destek olmak için var. #SenVarsın #yks2019 #yks2019tayfa"/>
    <s v="https://www.facebook.com/184243564949423_3023587594348325"/>
    <x v="69"/>
    <n v="38"/>
    <n v="0"/>
    <m/>
    <m/>
    <s v=" #SenVarsın #yks2019 #yks2019tayfa"/>
    <m/>
    <m/>
    <m/>
    <m/>
    <m/>
    <m/>
    <m/>
    <m/>
    <m/>
    <m/>
    <m/>
    <m/>
    <m/>
    <m/>
    <m/>
    <m/>
    <m/>
    <m/>
    <m/>
    <m/>
    <m/>
    <m/>
    <m/>
    <m/>
    <m/>
    <m/>
    <m/>
    <m/>
    <m/>
    <m/>
    <m/>
    <m/>
    <m/>
    <m/>
    <m/>
    <m/>
    <m/>
    <m/>
    <m/>
    <m/>
    <m/>
    <m/>
    <m/>
    <m/>
    <m/>
    <m/>
    <n v="1"/>
    <s v="1"/>
    <s v="1"/>
    <n v="0"/>
    <n v="0"/>
    <n v="0"/>
    <n v="0"/>
    <n v="0"/>
    <n v="0"/>
    <n v="25"/>
    <n v="100"/>
    <n v="25"/>
  </r>
  <r>
    <s v="184243564949423_3024215620952189"/>
    <s v="184243564949423_3024215620952189"/>
    <m/>
    <m/>
    <m/>
    <m/>
    <m/>
    <m/>
    <m/>
    <m/>
    <s v="No"/>
    <n v="75"/>
    <m/>
    <m/>
    <s v="Post"/>
    <s v="Post"/>
    <s v="BİLGİ İletişim Yüksek Lisans Programları Başvuruları devam ediyor! Detaylı bilgi ve başvuru için: bit.ly/Bilgi_Lisansüstü"/>
    <s v="https://www.facebook.com/184243564949423_3024215620952189"/>
    <x v="70"/>
    <n v="5"/>
    <n v="1"/>
    <m/>
    <m/>
    <m/>
    <m/>
    <m/>
    <m/>
    <m/>
    <m/>
    <m/>
    <m/>
    <m/>
    <m/>
    <m/>
    <m/>
    <m/>
    <m/>
    <m/>
    <m/>
    <m/>
    <m/>
    <m/>
    <m/>
    <m/>
    <m/>
    <m/>
    <m/>
    <m/>
    <m/>
    <m/>
    <m/>
    <m/>
    <m/>
    <m/>
    <m/>
    <m/>
    <m/>
    <m/>
    <m/>
    <m/>
    <m/>
    <m/>
    <m/>
    <m/>
    <m/>
    <m/>
    <m/>
    <m/>
    <m/>
    <m/>
    <n v="1"/>
    <s v="1"/>
    <s v="1"/>
    <n v="0"/>
    <n v="0"/>
    <n v="0"/>
    <n v="0"/>
    <n v="0"/>
    <n v="0"/>
    <n v="16"/>
    <n v="100"/>
    <n v="16"/>
  </r>
  <r>
    <s v="184243564949423_3026346120739139"/>
    <s v="184243564949423_3026346120739139"/>
    <m/>
    <m/>
    <m/>
    <m/>
    <m/>
    <m/>
    <m/>
    <m/>
    <s v="No"/>
    <n v="76"/>
    <m/>
    <m/>
    <s v="Post"/>
    <s v="Post"/>
    <s v="Tercih Günleri dönemi boyunca aklına takılan tüm soruları haftanın her günü 09.00-19.00 saatleri arasında WhatsApp üzerinden BİLGİ öğrencilerine sorabilirsin. #SenVarsın"/>
    <s v="https://www.facebook.com/184243564949423_3026346120739139"/>
    <x v="71"/>
    <n v="9"/>
    <n v="0"/>
    <m/>
    <m/>
    <s v=" #SenVarsın"/>
    <m/>
    <m/>
    <m/>
    <m/>
    <m/>
    <m/>
    <m/>
    <m/>
    <m/>
    <m/>
    <m/>
    <m/>
    <m/>
    <m/>
    <m/>
    <m/>
    <m/>
    <m/>
    <m/>
    <m/>
    <m/>
    <m/>
    <m/>
    <m/>
    <m/>
    <m/>
    <m/>
    <m/>
    <m/>
    <m/>
    <m/>
    <m/>
    <m/>
    <m/>
    <m/>
    <m/>
    <m/>
    <m/>
    <m/>
    <m/>
    <m/>
    <m/>
    <m/>
    <m/>
    <m/>
    <m/>
    <n v="1"/>
    <s v="1"/>
    <s v="1"/>
    <n v="0"/>
    <n v="0"/>
    <n v="0"/>
    <n v="0"/>
    <n v="0"/>
    <n v="0"/>
    <n v="23"/>
    <n v="100"/>
    <n v="23"/>
  </r>
  <r>
    <s v="184243564949423_3026644307375987"/>
    <s v="184243564949423_3026644307375987"/>
    <m/>
    <m/>
    <m/>
    <m/>
    <m/>
    <m/>
    <m/>
    <m/>
    <s v="No"/>
    <n v="77"/>
    <m/>
    <m/>
    <s v="Post"/>
    <s v="Post"/>
    <s v="BİLGİ mezunları, öğrencileri ve bölgenin önemli kurumları 24 Temmuz Çarşamba günü Mövenpick Hotel İzmir’de buluşuyor. Detaylı bilgi ve kayıt için: bit.ly/32tcVQB"/>
    <s v="https://www.facebook.com/184243564949423_3026644307375987"/>
    <x v="72"/>
    <n v="12"/>
    <n v="0"/>
    <m/>
    <m/>
    <m/>
    <m/>
    <m/>
    <m/>
    <m/>
    <m/>
    <m/>
    <m/>
    <m/>
    <m/>
    <m/>
    <m/>
    <m/>
    <m/>
    <m/>
    <m/>
    <m/>
    <m/>
    <m/>
    <m/>
    <m/>
    <m/>
    <m/>
    <m/>
    <m/>
    <m/>
    <m/>
    <m/>
    <m/>
    <m/>
    <m/>
    <m/>
    <m/>
    <m/>
    <m/>
    <m/>
    <m/>
    <m/>
    <m/>
    <m/>
    <m/>
    <m/>
    <m/>
    <m/>
    <m/>
    <m/>
    <m/>
    <n v="1"/>
    <s v="1"/>
    <s v="1"/>
    <n v="0"/>
    <n v="0"/>
    <n v="0"/>
    <n v="0"/>
    <n v="0"/>
    <n v="0"/>
    <n v="24"/>
    <n v="100"/>
    <n v="24"/>
  </r>
  <r>
    <s v="184243564949423_3029230913783993"/>
    <s v="184243564949423_3029230913783993"/>
    <m/>
    <m/>
    <m/>
    <m/>
    <m/>
    <m/>
    <m/>
    <m/>
    <s v="No"/>
    <n v="78"/>
    <m/>
    <m/>
    <s v="Post"/>
    <s v="Post"/>
    <s v="BİLGİ Meslek Yüksekokulu Tercih Günleri 29 Temmuz'a kadar Kuştepe Kampüsü'nde devam ediyor. Detaylı bilgi için: www.aday.bilgi.edu.tr"/>
    <s v="https://www.facebook.com/184243564949423_3029230913783993"/>
    <x v="73"/>
    <n v="8"/>
    <n v="0"/>
    <m/>
    <m/>
    <m/>
    <m/>
    <m/>
    <m/>
    <m/>
    <m/>
    <m/>
    <m/>
    <m/>
    <m/>
    <m/>
    <m/>
    <m/>
    <m/>
    <m/>
    <m/>
    <m/>
    <m/>
    <m/>
    <m/>
    <m/>
    <m/>
    <m/>
    <m/>
    <m/>
    <m/>
    <m/>
    <m/>
    <m/>
    <m/>
    <m/>
    <m/>
    <m/>
    <m/>
    <m/>
    <m/>
    <m/>
    <m/>
    <m/>
    <m/>
    <m/>
    <m/>
    <m/>
    <m/>
    <m/>
    <m/>
    <m/>
    <n v="1"/>
    <s v="1"/>
    <s v="1"/>
    <n v="0"/>
    <n v="0"/>
    <n v="0"/>
    <n v="0"/>
    <n v="0"/>
    <n v="0"/>
    <n v="20"/>
    <n v="100"/>
    <n v="20"/>
  </r>
  <r>
    <s v="184243564949423_3031746276865790"/>
    <s v="184243564949423_3031746276865790"/>
    <m/>
    <m/>
    <m/>
    <m/>
    <m/>
    <m/>
    <m/>
    <m/>
    <s v="No"/>
    <n v="79"/>
    <m/>
    <m/>
    <s v="Post"/>
    <s v="Post"/>
    <s v="BİLGİ Mimari Restorasyon Öğrencisi Abdullah Tarık Ayyıldız: “Bİ’müzik Kulübü’nün yaptığı canlı müzik etkinliğinde değerli arkadaşlarımla gitar çalıp şarkı söyledim. Kürek Kulübü’nde kürek eğitimi aldım. Kütüphanenin kişisel ve mesleki gelişimimde bana sağladığı kaynaklar ve sunduğu koleksiyon geliştirme imkanlarından ilgi duyduğum psikoloji, liderlik, anatomi, kuvvet ve kondisyon bilimi alanlarının eğitim materyallerini temin edebildim. Ve kendi disiplinimin dışında da kendimi geliştirme fırsatı buldum.” #SenVarsın"/>
    <s v="https://www.facebook.com/184243564949423_3031746276865790"/>
    <x v="74"/>
    <n v="13"/>
    <n v="0"/>
    <m/>
    <m/>
    <s v=" #SenVarsın"/>
    <m/>
    <m/>
    <m/>
    <m/>
    <m/>
    <m/>
    <m/>
    <m/>
    <m/>
    <m/>
    <m/>
    <m/>
    <m/>
    <m/>
    <m/>
    <m/>
    <m/>
    <m/>
    <m/>
    <m/>
    <m/>
    <m/>
    <m/>
    <m/>
    <m/>
    <m/>
    <m/>
    <m/>
    <m/>
    <m/>
    <m/>
    <m/>
    <m/>
    <m/>
    <m/>
    <m/>
    <m/>
    <m/>
    <m/>
    <m/>
    <m/>
    <m/>
    <m/>
    <m/>
    <m/>
    <m/>
    <n v="1"/>
    <s v="1"/>
    <s v="1"/>
    <n v="0"/>
    <n v="0"/>
    <n v="0"/>
    <n v="0"/>
    <n v="0"/>
    <n v="0"/>
    <n v="64"/>
    <n v="100"/>
    <n v="64"/>
  </r>
  <r>
    <s v="184243564949423_3032450670128684"/>
    <s v="184243564949423_3032450670128684"/>
    <m/>
    <m/>
    <m/>
    <m/>
    <m/>
    <m/>
    <m/>
    <m/>
    <s v="No"/>
    <n v="80"/>
    <m/>
    <m/>
    <s v="Post"/>
    <s v="Post"/>
    <s v="BİLGİ Finans Yüksek Lisans Programları Güz Dönemi Başvuruları devam ediyor! Detaylı bilgi ve başvuru için: http://bit.ly/Bilgi_Lisansüstü"/>
    <s v="https://www.facebook.com/184243564949423_3032450670128684"/>
    <x v="75"/>
    <n v="8"/>
    <n v="0"/>
    <s v=" http://bit.ly/Bilgi_Lisans"/>
    <s v="bit.ly"/>
    <m/>
    <m/>
    <m/>
    <m/>
    <m/>
    <m/>
    <m/>
    <m/>
    <m/>
    <m/>
    <m/>
    <m/>
    <m/>
    <m/>
    <m/>
    <m/>
    <m/>
    <m/>
    <m/>
    <m/>
    <m/>
    <m/>
    <m/>
    <m/>
    <m/>
    <m/>
    <m/>
    <m/>
    <m/>
    <m/>
    <m/>
    <m/>
    <m/>
    <m/>
    <m/>
    <m/>
    <m/>
    <m/>
    <m/>
    <m/>
    <m/>
    <m/>
    <m/>
    <m/>
    <m/>
    <m/>
    <m/>
    <n v="1"/>
    <s v="1"/>
    <s v="1"/>
    <n v="0"/>
    <n v="0"/>
    <n v="0"/>
    <n v="0"/>
    <n v="0"/>
    <n v="0"/>
    <n v="15"/>
    <n v="100"/>
    <n v="15"/>
  </r>
  <r>
    <s v="184243564949423_3037324506307967"/>
    <s v="184243564949423_3037324506307967"/>
    <m/>
    <m/>
    <m/>
    <m/>
    <m/>
    <m/>
    <m/>
    <m/>
    <s v="No"/>
    <n v="81"/>
    <m/>
    <m/>
    <s v="Post"/>
    <s v="Post"/>
    <s v="Önlisans adayları için BİLGİ Meslek Yüksekokulu Tercih Günleri 29 Temmuz’a kadar Kuştepe Kampüsü’nde #SenVarsın #kuştepekampüsü #tercihgünleri"/>
    <s v="https://www.facebook.com/184243564949423_3037324506307967"/>
    <x v="76"/>
    <n v="27"/>
    <n v="0"/>
    <m/>
    <m/>
    <s v=" #SenVarsın #kuştepekampüsü #tercihgünleri"/>
    <m/>
    <m/>
    <m/>
    <m/>
    <m/>
    <m/>
    <m/>
    <m/>
    <m/>
    <m/>
    <m/>
    <m/>
    <m/>
    <m/>
    <m/>
    <m/>
    <m/>
    <m/>
    <m/>
    <m/>
    <m/>
    <m/>
    <m/>
    <m/>
    <m/>
    <m/>
    <m/>
    <m/>
    <m/>
    <m/>
    <m/>
    <m/>
    <m/>
    <m/>
    <m/>
    <m/>
    <m/>
    <m/>
    <m/>
    <m/>
    <m/>
    <m/>
    <m/>
    <m/>
    <m/>
    <m/>
    <n v="1"/>
    <s v="1"/>
    <s v="1"/>
    <n v="0"/>
    <n v="0"/>
    <n v="0"/>
    <n v="0"/>
    <n v="0"/>
    <n v="0"/>
    <n v="18"/>
    <n v="100"/>
    <n v="18"/>
  </r>
  <r>
    <s v="184243564949423_3040128566027561"/>
    <s v="184243564949423_3040128566027561"/>
    <m/>
    <m/>
    <m/>
    <m/>
    <m/>
    <m/>
    <m/>
    <m/>
    <s v="No"/>
    <n v="82"/>
    <m/>
    <m/>
    <s v="Post"/>
    <s v="Post"/>
    <s v="BİLGİ İnsan Kaynakları Yönetimi Yüksek Lisans Programları hakkında detaylı bilgi için: http://bit.ly/Bilgi_Lisansüstü_x000a_Güz Dönemi Başvuruları Devam Ediyor!"/>
    <s v="https://www.facebook.com/184243564949423_3040128566027561"/>
    <x v="77"/>
    <n v="6"/>
    <n v="0"/>
    <s v=" http://bit.ly/Bilgi_Lisans"/>
    <s v="bit.ly"/>
    <m/>
    <m/>
    <m/>
    <m/>
    <m/>
    <m/>
    <m/>
    <m/>
    <m/>
    <m/>
    <m/>
    <m/>
    <m/>
    <m/>
    <m/>
    <m/>
    <m/>
    <m/>
    <m/>
    <m/>
    <m/>
    <m/>
    <m/>
    <m/>
    <m/>
    <m/>
    <m/>
    <m/>
    <m/>
    <m/>
    <m/>
    <m/>
    <m/>
    <m/>
    <m/>
    <m/>
    <m/>
    <m/>
    <m/>
    <m/>
    <m/>
    <m/>
    <m/>
    <m/>
    <m/>
    <m/>
    <m/>
    <n v="1"/>
    <s v="1"/>
    <s v="1"/>
    <n v="0"/>
    <n v="0"/>
    <n v="0"/>
    <n v="0"/>
    <n v="0"/>
    <n v="0"/>
    <n v="16"/>
    <n v="100"/>
    <n v="16"/>
  </r>
  <r>
    <s v="184243564949423_3042848459088905"/>
    <s v="184243564949423_3042848459088905"/>
    <m/>
    <m/>
    <m/>
    <m/>
    <m/>
    <m/>
    <m/>
    <m/>
    <s v="No"/>
    <n v="83"/>
    <m/>
    <m/>
    <s v="Post"/>
    <s v="Post"/>
    <s v="BİLGİ Lisansüstü Danışmanları 26 Temmuz'dan itibaren her Cuma 15.00-18.00 saatleri arasında sorularınızı yanıtlamak için Kozyatağı Kampüsü'nde. Merak ettikleriniz için graduate@bilgi.edu.tr adresinden randevu alarak danışmanlarımız ile görüşebilirsiniz."/>
    <s v="https://www.facebook.com/184243564949423_3042848459088905"/>
    <x v="78"/>
    <n v="8"/>
    <n v="0"/>
    <m/>
    <m/>
    <m/>
    <m/>
    <m/>
    <m/>
    <m/>
    <m/>
    <m/>
    <m/>
    <m/>
    <m/>
    <m/>
    <m/>
    <m/>
    <m/>
    <m/>
    <m/>
    <m/>
    <m/>
    <m/>
    <m/>
    <m/>
    <m/>
    <m/>
    <m/>
    <m/>
    <m/>
    <m/>
    <m/>
    <m/>
    <m/>
    <m/>
    <m/>
    <m/>
    <m/>
    <m/>
    <m/>
    <m/>
    <m/>
    <m/>
    <m/>
    <m/>
    <m/>
    <m/>
    <m/>
    <m/>
    <m/>
    <m/>
    <n v="1"/>
    <s v="1"/>
    <s v="1"/>
    <n v="0"/>
    <n v="0"/>
    <n v="0"/>
    <n v="0"/>
    <n v="0"/>
    <n v="0"/>
    <n v="32"/>
    <n v="100"/>
    <n v="32"/>
  </r>
  <r>
    <s v="184243564949423_3043241285716289"/>
    <s v="184243564949423_3043241285716289"/>
    <m/>
    <m/>
    <m/>
    <m/>
    <m/>
    <m/>
    <m/>
    <m/>
    <s v="No"/>
    <n v="84"/>
    <m/>
    <m/>
    <s v="Post"/>
    <s v="Post"/>
    <s v="BİLGİ Uluslararası İlişkiler ve Hukuk Çift Anadal Öğrencisi Ege Alpaykut: “Kendinize inanmak çok önemli çünkü unutmayın ki inanmak, her işin ilk adımıdır. Kendime bir söz verdim; her sene kendimi geliştirecek seminerlere ve yarışmalara katılacaktım. Odgers Berndtson’ın düzenlediği global bir program olan Bir Gün CEO’ya katılma şansı yakaladım. 6 aylık kapsamlı bir program sonucunda 20 arkadaşımla beraber finalist olmaya hak kazandık ve ödül olarak da özel sektörün önde gelen 20 farklı CEO’suyla eşleşerek 1’er gün geçirdik. Süreç bana çok güzel arkadaşlıklar, inanılmaz deneyimler ve en önemlisi bir iş çevresi (network) kazandırdı.” #SenVarsın"/>
    <s v="https://www.facebook.com/184243564949423_3043241285716289"/>
    <x v="79"/>
    <n v="18"/>
    <n v="0"/>
    <m/>
    <m/>
    <s v=" #SenVarsın"/>
    <m/>
    <m/>
    <m/>
    <m/>
    <m/>
    <m/>
    <m/>
    <m/>
    <m/>
    <m/>
    <m/>
    <m/>
    <m/>
    <m/>
    <m/>
    <m/>
    <m/>
    <m/>
    <m/>
    <m/>
    <m/>
    <m/>
    <m/>
    <m/>
    <m/>
    <m/>
    <m/>
    <m/>
    <m/>
    <m/>
    <m/>
    <m/>
    <m/>
    <m/>
    <m/>
    <m/>
    <m/>
    <m/>
    <m/>
    <m/>
    <m/>
    <m/>
    <m/>
    <m/>
    <m/>
    <m/>
    <n v="1"/>
    <s v="1"/>
    <s v="1"/>
    <n v="0"/>
    <n v="0"/>
    <n v="0"/>
    <n v="0"/>
    <n v="0"/>
    <n v="0"/>
    <n v="95"/>
    <n v="100"/>
    <n v="95"/>
  </r>
  <r>
    <s v="184243564949423_3045236402183444"/>
    <s v="184243564949423_3045236402183444"/>
    <m/>
    <m/>
    <m/>
    <m/>
    <m/>
    <m/>
    <m/>
    <m/>
    <s v="No"/>
    <n v="85"/>
    <m/>
    <m/>
    <s v="Post"/>
    <s v="Post"/>
    <s v="“BİLGİ İzmir’de” etkinliğimizde öğrenci ve mezunlarımız ile buluştuk. Mütevelli Heyet Başkan Yardımcımız Dr. Ecmel Ayral, Rektör Yardımcımız Prof. Dr. Gonca Günay ve Uluslararası İlişkiler Bölüm Başkanımız Doç. Dr. Emre Erdoğan’ın katılımıyla gerçekleşen oturumda teknoloji karşısında becerilerin yenik düştüğü, yetkinlik ve yeterliliklerin ön plana çıktığı ve dört farklı neslin ilk kez aynı anda birlikte çalıştığı günümüz iş yaşamının farklı yönleri ele alındı.  Erdal Uzunoğlu’nun networking oturumu ile BİLGİ’liler bölgenin önde gelen kurumları ile de bir araya geldi. Bir sonraki buluşma nerede olsun? #bilgimezun"/>
    <s v="https://www.facebook.com/184243564949423_3045236402183444"/>
    <x v="80"/>
    <n v="36"/>
    <n v="0"/>
    <m/>
    <m/>
    <s v=" #bilgimezun"/>
    <m/>
    <m/>
    <m/>
    <m/>
    <m/>
    <m/>
    <m/>
    <m/>
    <m/>
    <m/>
    <m/>
    <m/>
    <m/>
    <m/>
    <m/>
    <m/>
    <m/>
    <m/>
    <m/>
    <m/>
    <m/>
    <m/>
    <m/>
    <m/>
    <m/>
    <m/>
    <m/>
    <m/>
    <m/>
    <m/>
    <m/>
    <m/>
    <m/>
    <m/>
    <m/>
    <m/>
    <m/>
    <m/>
    <m/>
    <m/>
    <m/>
    <m/>
    <m/>
    <m/>
    <m/>
    <m/>
    <n v="1"/>
    <s v="1"/>
    <s v="1"/>
    <n v="0"/>
    <n v="0"/>
    <n v="0"/>
    <n v="0"/>
    <n v="0"/>
    <n v="0"/>
    <n v="86"/>
    <n v="100"/>
    <n v="86"/>
  </r>
  <r>
    <s v="184243564949423_3047837471923337"/>
    <s v="184243564949423_3047837471923337"/>
    <m/>
    <m/>
    <m/>
    <m/>
    <m/>
    <m/>
    <m/>
    <m/>
    <s v="No"/>
    <n v="86"/>
    <m/>
    <m/>
    <s v="Post"/>
    <s v="Post"/>
    <s v="Başvurular devam ediyor! BİLGİ Mimarlık Yüksek Lisans Programları hakkında detaylı bilgi ve başvuru için: http://bit.ly/Bilgi_Lisansüstü"/>
    <s v="https://www.facebook.com/184243564949423_3047837471923337"/>
    <x v="81"/>
    <n v="4"/>
    <n v="0"/>
    <s v=" http://bit.ly/Bilgi_Lisans"/>
    <s v="bit.ly"/>
    <m/>
    <m/>
    <m/>
    <m/>
    <m/>
    <m/>
    <m/>
    <m/>
    <m/>
    <m/>
    <m/>
    <m/>
    <m/>
    <m/>
    <m/>
    <m/>
    <m/>
    <m/>
    <m/>
    <m/>
    <m/>
    <m/>
    <m/>
    <m/>
    <m/>
    <m/>
    <m/>
    <m/>
    <m/>
    <m/>
    <m/>
    <m/>
    <m/>
    <m/>
    <m/>
    <m/>
    <m/>
    <m/>
    <m/>
    <m/>
    <m/>
    <m/>
    <m/>
    <m/>
    <m/>
    <m/>
    <m/>
    <n v="1"/>
    <s v="1"/>
    <s v="1"/>
    <n v="0"/>
    <n v="0"/>
    <n v="0"/>
    <n v="0"/>
    <n v="0"/>
    <n v="0"/>
    <n v="14"/>
    <n v="100"/>
    <n v="14"/>
  </r>
  <r>
    <s v="184243564949423_3048365925203825"/>
    <s v="184243564949423_3048365925203825"/>
    <m/>
    <m/>
    <m/>
    <m/>
    <m/>
    <m/>
    <m/>
    <m/>
    <s v="No"/>
    <n v="87"/>
    <m/>
    <m/>
    <s v="Post"/>
    <s v="Post"/>
    <s v="Mimarlık ve İnşaat Mühendisliği Çift Anadal Öğrencisi Mustafa Banzaroğlu: “Hindistan’da öğrenci değişim programı ile University of Petroleum and Energy Studies (UPES)’e gittim. Hem kariyerime ve akademik hedeflerime katkı sağlayacak akademik bilgi ve tecrübeyi edinme, hem de kişisel gelişimim ve hedeflerime katkısı olan yeni hayatlar ve yeni yerler keşfetme imkânı edinme fırsatım oldu. 5 haftalık, muazzam bir deneyime sahip oldum.” #SenVarsın"/>
    <s v="https://www.facebook.com/184243564949423_3048365925203825"/>
    <x v="82"/>
    <n v="11"/>
    <n v="0"/>
    <m/>
    <m/>
    <s v=" #SenVarsın"/>
    <m/>
    <m/>
    <m/>
    <m/>
    <m/>
    <m/>
    <m/>
    <m/>
    <m/>
    <m/>
    <m/>
    <m/>
    <m/>
    <m/>
    <m/>
    <m/>
    <m/>
    <m/>
    <m/>
    <m/>
    <m/>
    <m/>
    <m/>
    <m/>
    <m/>
    <m/>
    <m/>
    <m/>
    <m/>
    <m/>
    <m/>
    <m/>
    <m/>
    <m/>
    <m/>
    <m/>
    <m/>
    <m/>
    <m/>
    <m/>
    <m/>
    <m/>
    <m/>
    <m/>
    <m/>
    <m/>
    <n v="1"/>
    <s v="1"/>
    <s v="1"/>
    <n v="0"/>
    <n v="0"/>
    <n v="0"/>
    <n v="0"/>
    <n v="0"/>
    <n v="0"/>
    <n v="62"/>
    <n v="100"/>
    <n v="62"/>
  </r>
  <r>
    <s v="184243564949423_3048414531865631"/>
    <s v="184243564949423_3048414531865631"/>
    <m/>
    <m/>
    <m/>
    <m/>
    <m/>
    <m/>
    <m/>
    <m/>
    <s v="No"/>
    <n v="88"/>
    <m/>
    <m/>
    <s v="Post"/>
    <s v="Post"/>
    <s v="İstanbul Bilgi Üniversitesi 2019-2020 akademik takvimine buradan ulaşabilirsiniz: bit.ly/2YrHZB1 _x000a_..._x000a_You can check the academic calendar of İstanbul Bilgi University 2019-2020 at bit.ly/2JRFekh"/>
    <s v="https://www.facebook.com/184243564949423_3048414531865631"/>
    <x v="83"/>
    <n v="16"/>
    <n v="0"/>
    <m/>
    <m/>
    <m/>
    <m/>
    <m/>
    <m/>
    <m/>
    <m/>
    <m/>
    <m/>
    <m/>
    <m/>
    <m/>
    <m/>
    <m/>
    <m/>
    <m/>
    <m/>
    <m/>
    <m/>
    <m/>
    <m/>
    <m/>
    <m/>
    <m/>
    <m/>
    <m/>
    <m/>
    <m/>
    <m/>
    <m/>
    <m/>
    <m/>
    <m/>
    <m/>
    <m/>
    <m/>
    <m/>
    <m/>
    <m/>
    <m/>
    <m/>
    <m/>
    <m/>
    <m/>
    <m/>
    <m/>
    <m/>
    <m/>
    <n v="1"/>
    <s v="1"/>
    <s v="1"/>
    <n v="0"/>
    <n v="0"/>
    <n v="0"/>
    <n v="0"/>
    <n v="0"/>
    <n v="0"/>
    <n v="28"/>
    <n v="100"/>
    <n v="28"/>
  </r>
  <r>
    <s v="184243564949423_3055892114451206"/>
    <s v="184243564949423_3055892114451206"/>
    <m/>
    <m/>
    <m/>
    <m/>
    <m/>
    <m/>
    <m/>
    <m/>
    <s v="No"/>
    <n v="89"/>
    <m/>
    <m/>
    <s v="Post"/>
    <s v="Post"/>
    <s v="21-27 Temmuz 2019 tarihleri arasında 18 ülke ve 27 üniversiteden 130 katılımcının yer aldığı Montenegro Podgorica’da düzenlenen Üniversitelerarası Avrupa Şampiyonası’nda 3. olan Üniversitemiz Erkek Tenis Takımı'nı tebrik ederiz."/>
    <s v="https://www.facebook.com/184243564949423_3055892114451206"/>
    <x v="84"/>
    <n v="29"/>
    <n v="0"/>
    <m/>
    <m/>
    <m/>
    <m/>
    <m/>
    <m/>
    <m/>
    <m/>
    <m/>
    <m/>
    <m/>
    <m/>
    <m/>
    <m/>
    <m/>
    <m/>
    <m/>
    <m/>
    <m/>
    <m/>
    <m/>
    <m/>
    <m/>
    <m/>
    <m/>
    <m/>
    <m/>
    <m/>
    <m/>
    <m/>
    <m/>
    <m/>
    <m/>
    <m/>
    <m/>
    <m/>
    <m/>
    <m/>
    <m/>
    <m/>
    <m/>
    <m/>
    <m/>
    <m/>
    <m/>
    <m/>
    <m/>
    <m/>
    <m/>
    <n v="1"/>
    <s v="1"/>
    <s v="1"/>
    <n v="0"/>
    <n v="0"/>
    <n v="0"/>
    <n v="0"/>
    <n v="0"/>
    <n v="0"/>
    <n v="31"/>
    <n v="100"/>
    <n v="31"/>
  </r>
  <r>
    <s v="184243564949423_3056295864410831"/>
    <s v="184243564949423_3056295864410831"/>
    <m/>
    <m/>
    <m/>
    <m/>
    <m/>
    <m/>
    <m/>
    <m/>
    <s v="No"/>
    <n v="90"/>
    <m/>
    <m/>
    <s v="Post"/>
    <s v="Post"/>
    <s v="Özlediğimiz yeter! BİLGİ Homecoming 21 Eylül Cumartesi santralistanbul Kampüsü’nde, seni de mutlaka bekliyoruz. Detaylar için: https://bit.ly/2KedHII"/>
    <s v="https://www.facebook.com/184243564949423_3056295864410831"/>
    <x v="85"/>
    <n v="22"/>
    <n v="0"/>
    <s v=" https://bit.ly/2KedHII"/>
    <s v="bit.ly"/>
    <m/>
    <m/>
    <m/>
    <m/>
    <m/>
    <m/>
    <m/>
    <m/>
    <m/>
    <m/>
    <m/>
    <m/>
    <m/>
    <m/>
    <m/>
    <m/>
    <m/>
    <m/>
    <m/>
    <m/>
    <m/>
    <m/>
    <m/>
    <m/>
    <m/>
    <m/>
    <m/>
    <m/>
    <m/>
    <m/>
    <m/>
    <m/>
    <m/>
    <m/>
    <m/>
    <m/>
    <m/>
    <m/>
    <m/>
    <m/>
    <m/>
    <m/>
    <m/>
    <m/>
    <m/>
    <m/>
    <m/>
    <n v="1"/>
    <s v="1"/>
    <s v="1"/>
    <n v="0"/>
    <n v="0"/>
    <n v="0"/>
    <n v="0"/>
    <n v="0"/>
    <n v="0"/>
    <n v="16"/>
    <n v="100"/>
    <n v="16"/>
  </r>
  <r>
    <s v="184243564949423_3058936684146749"/>
    <s v="184243564949423_3058936684146749"/>
    <m/>
    <m/>
    <m/>
    <m/>
    <m/>
    <m/>
    <m/>
    <m/>
    <s v="No"/>
    <n v="91"/>
    <m/>
    <m/>
    <s v="Post"/>
    <s v="Post"/>
    <s v="LITE: Öğrenme, İnovasyon, Teknoloji ve Girişimcilik Yüksek Lisans Programı başvuruları devam ediyor. Detaylı bilgi ve başvuru için: https://lite.bilgi.edu.tr/"/>
    <s v="https://www.facebook.com/184243564949423_3058936684146749"/>
    <x v="86"/>
    <n v="3"/>
    <n v="0"/>
    <s v=" https://lite.bilgi.edu.tr/"/>
    <s v="edu.tr"/>
    <m/>
    <m/>
    <m/>
    <m/>
    <m/>
    <m/>
    <m/>
    <m/>
    <m/>
    <m/>
    <m/>
    <m/>
    <m/>
    <m/>
    <m/>
    <m/>
    <m/>
    <m/>
    <m/>
    <m/>
    <m/>
    <m/>
    <m/>
    <m/>
    <m/>
    <m/>
    <m/>
    <m/>
    <m/>
    <m/>
    <m/>
    <m/>
    <m/>
    <m/>
    <m/>
    <m/>
    <m/>
    <m/>
    <m/>
    <m/>
    <m/>
    <m/>
    <m/>
    <m/>
    <m/>
    <m/>
    <m/>
    <n v="1"/>
    <s v="1"/>
    <s v="1"/>
    <n v="0"/>
    <n v="0"/>
    <n v="0"/>
    <n v="0"/>
    <n v="0"/>
    <n v="0"/>
    <n v="17"/>
    <n v="100"/>
    <n v="17"/>
  </r>
  <r>
    <s v="184243564949423_3061452273895190"/>
    <s v="184243564949423_3061452273895190"/>
    <m/>
    <m/>
    <m/>
    <m/>
    <m/>
    <m/>
    <m/>
    <m/>
    <s v="No"/>
    <n v="92"/>
    <m/>
    <m/>
    <s v="Post"/>
    <s v="Post"/>
    <s v="BİLGİ Pazarlama Yüksek Lisans Programları Güz Dönemi Başvuruları devam ediyor! Detaylı bilgi ve başvuru için: http://bit.ly/Bilgi_Lisansüstü"/>
    <s v="https://www.facebook.com/184243564949423_3061452273895190"/>
    <x v="87"/>
    <n v="7"/>
    <n v="0"/>
    <s v=" http://bit.ly/Bilgi_Lisans"/>
    <s v="bit.ly"/>
    <m/>
    <m/>
    <m/>
    <m/>
    <m/>
    <m/>
    <m/>
    <m/>
    <m/>
    <m/>
    <m/>
    <m/>
    <m/>
    <m/>
    <m/>
    <m/>
    <m/>
    <m/>
    <m/>
    <m/>
    <m/>
    <m/>
    <m/>
    <m/>
    <m/>
    <m/>
    <m/>
    <m/>
    <m/>
    <m/>
    <m/>
    <m/>
    <m/>
    <m/>
    <m/>
    <m/>
    <m/>
    <m/>
    <m/>
    <m/>
    <m/>
    <m/>
    <m/>
    <m/>
    <m/>
    <m/>
    <m/>
    <n v="1"/>
    <s v="1"/>
    <s v="1"/>
    <n v="0"/>
    <n v="0"/>
    <n v="0"/>
    <n v="0"/>
    <n v="0"/>
    <n v="0"/>
    <n v="15"/>
    <n v="100"/>
    <n v="15"/>
  </r>
  <r>
    <s v="184243564949423_3063897853650632"/>
    <s v="184243564949423_3063897853650632"/>
    <m/>
    <m/>
    <m/>
    <m/>
    <m/>
    <m/>
    <m/>
    <m/>
    <s v="No"/>
    <n v="93"/>
    <m/>
    <m/>
    <s v="Post"/>
    <s v="Post"/>
    <s v="BİLGİ Travma ve Afet Ruh Sağlığı Programı ve TARDE (Travma ve Afet Ruh Sağlığı Çalışmaları Derneği) yürütücülüğünde 17 Ağustos 1999 ve 12 Kasım 1999 deprem deneyimleri üzerine hazırlanan “Türkiye'nin Depreminde 20. Yıl; Bellek, Yapılanma, Gelecek 2. Çalışayı” 4 Ağustos’ta santralistanbul Kampüsü’nde. Detaylı bilgi ve program için: https://bit.ly/2YBOqBx"/>
    <s v="https://www.facebook.com/184243564949423_3063897853650632"/>
    <x v="88"/>
    <n v="3"/>
    <n v="0"/>
    <s v=" https://bit.ly/2YBOqBx"/>
    <s v="bit.ly"/>
    <m/>
    <m/>
    <m/>
    <m/>
    <m/>
    <m/>
    <m/>
    <m/>
    <m/>
    <m/>
    <m/>
    <m/>
    <m/>
    <m/>
    <m/>
    <m/>
    <m/>
    <m/>
    <m/>
    <m/>
    <m/>
    <m/>
    <m/>
    <m/>
    <m/>
    <m/>
    <m/>
    <m/>
    <m/>
    <m/>
    <m/>
    <m/>
    <m/>
    <m/>
    <m/>
    <m/>
    <m/>
    <m/>
    <m/>
    <m/>
    <m/>
    <m/>
    <m/>
    <m/>
    <m/>
    <m/>
    <m/>
    <n v="1"/>
    <s v="1"/>
    <s v="1"/>
    <n v="0"/>
    <n v="0"/>
    <n v="0"/>
    <n v="0"/>
    <n v="0"/>
    <n v="0"/>
    <n v="48"/>
    <n v="100"/>
    <n v="48"/>
  </r>
  <r>
    <s v="184243564949423_3064141236959627"/>
    <s v="184243564949423_3064141236959627"/>
    <m/>
    <m/>
    <m/>
    <m/>
    <m/>
    <m/>
    <m/>
    <m/>
    <s v="No"/>
    <n v="94"/>
    <m/>
    <m/>
    <s v="Post"/>
    <s v="Post"/>
    <s v="BİLGİ Politika Yüksek Lisans Programları Başvuruları devam ediyor! Detaylı bilgi ve başvuru için: http://bit.ly/Bilgi_Lisansüstü"/>
    <s v="https://www.facebook.com/184243564949423_3064141236959627"/>
    <x v="89"/>
    <n v="7"/>
    <n v="0"/>
    <s v=" http://bit.ly/Bilgi_Lisans"/>
    <s v="bit.ly"/>
    <m/>
    <m/>
    <m/>
    <m/>
    <m/>
    <m/>
    <m/>
    <m/>
    <m/>
    <m/>
    <m/>
    <m/>
    <m/>
    <m/>
    <m/>
    <m/>
    <m/>
    <m/>
    <m/>
    <m/>
    <m/>
    <m/>
    <m/>
    <m/>
    <m/>
    <m/>
    <m/>
    <m/>
    <m/>
    <m/>
    <m/>
    <m/>
    <m/>
    <m/>
    <m/>
    <m/>
    <m/>
    <m/>
    <m/>
    <m/>
    <m/>
    <m/>
    <m/>
    <m/>
    <m/>
    <m/>
    <m/>
    <n v="1"/>
    <s v="1"/>
    <s v="1"/>
    <n v="0"/>
    <n v="0"/>
    <n v="0"/>
    <n v="0"/>
    <n v="0"/>
    <n v="0"/>
    <n v="13"/>
    <n v="100"/>
    <n v="13"/>
  </r>
  <r>
    <s v="184243564949423_3074561025917648"/>
    <s v="184243564949423_3074561025917648"/>
    <m/>
    <m/>
    <m/>
    <m/>
    <m/>
    <m/>
    <m/>
    <m/>
    <s v="No"/>
    <n v="95"/>
    <m/>
    <m/>
    <s v="Post"/>
    <s v="Post"/>
    <s v="BİLGİ Spor Yöneticiliği Bölümü Özel Yetenek Sınavı mülakat saatleri açıklandı. Detaylı bilgi için: http://bit.ly/2MJuCWJ"/>
    <s v="https://www.facebook.com/184243564949423_3074561025917648"/>
    <x v="90"/>
    <n v="6"/>
    <n v="0"/>
    <s v=" http://bit.ly/2MJuCWJ"/>
    <s v="bit.ly"/>
    <m/>
    <m/>
    <m/>
    <m/>
    <m/>
    <m/>
    <m/>
    <m/>
    <m/>
    <m/>
    <m/>
    <m/>
    <m/>
    <m/>
    <m/>
    <m/>
    <m/>
    <m/>
    <m/>
    <m/>
    <m/>
    <m/>
    <m/>
    <m/>
    <m/>
    <m/>
    <m/>
    <m/>
    <m/>
    <m/>
    <m/>
    <m/>
    <m/>
    <m/>
    <m/>
    <m/>
    <m/>
    <m/>
    <m/>
    <m/>
    <m/>
    <m/>
    <m/>
    <m/>
    <m/>
    <m/>
    <m/>
    <n v="1"/>
    <s v="1"/>
    <s v="1"/>
    <n v="0"/>
    <n v="0"/>
    <n v="0"/>
    <n v="0"/>
    <n v="0"/>
    <n v="0"/>
    <n v="13"/>
    <n v="100"/>
    <n v="13"/>
  </r>
  <r>
    <s v="184243564949423_3074673082573109"/>
    <s v="184243564949423_3074673082573109"/>
    <m/>
    <m/>
    <m/>
    <m/>
    <m/>
    <m/>
    <m/>
    <m/>
    <s v="No"/>
    <n v="96"/>
    <m/>
    <m/>
    <s v="Post"/>
    <s v="Post"/>
    <s v="Türkiye’nin lider MBA programı bilgiMBA, İngilizce ve Türkçe dil seçeneğiyle, İstanbul’un her iki yakasında ve e-MBA ile online olarak her yerde!_x000a_Detaylı bilgi ve başvuru için: http://bit.ly/Bilgi_Lisansüstü"/>
    <s v="https://www.facebook.com/184243564949423_3074673082573109"/>
    <x v="91"/>
    <n v="7"/>
    <n v="0"/>
    <s v=" http://bit.ly/Bilgi_Lisans"/>
    <s v="bit.ly"/>
    <m/>
    <m/>
    <m/>
    <m/>
    <m/>
    <m/>
    <m/>
    <m/>
    <m/>
    <m/>
    <m/>
    <m/>
    <m/>
    <m/>
    <m/>
    <m/>
    <m/>
    <m/>
    <m/>
    <m/>
    <m/>
    <m/>
    <m/>
    <m/>
    <m/>
    <m/>
    <m/>
    <m/>
    <m/>
    <m/>
    <m/>
    <m/>
    <m/>
    <m/>
    <m/>
    <m/>
    <m/>
    <m/>
    <m/>
    <m/>
    <m/>
    <m/>
    <m/>
    <m/>
    <m/>
    <m/>
    <m/>
    <n v="1"/>
    <s v="1"/>
    <s v="1"/>
    <n v="0"/>
    <n v="0"/>
    <n v="0"/>
    <n v="0"/>
    <n v="0"/>
    <n v="0"/>
    <n v="29"/>
    <n v="100"/>
    <n v="29"/>
  </r>
  <r>
    <s v="184243564949423_3076828005690950"/>
    <s v="184243564949423_3076828005690950"/>
    <m/>
    <m/>
    <m/>
    <m/>
    <m/>
    <m/>
    <m/>
    <m/>
    <s v="No"/>
    <n v="97"/>
    <m/>
    <m/>
    <s v="Post"/>
    <s v="Post"/>
    <s v="2019 YKS yerleştirme sonuçları açıklandı! Hayallerini gerçekleştireceğin yere, BİLGİ’ye hoş geldin! #SenVarsın"/>
    <s v="https://www.facebook.com/184243564949423_3076828005690950"/>
    <x v="92"/>
    <n v="59"/>
    <n v="3"/>
    <m/>
    <m/>
    <s v=" #SenVarsın"/>
    <m/>
    <m/>
    <m/>
    <m/>
    <m/>
    <m/>
    <m/>
    <m/>
    <m/>
    <m/>
    <m/>
    <m/>
    <m/>
    <m/>
    <m/>
    <m/>
    <m/>
    <m/>
    <m/>
    <m/>
    <m/>
    <m/>
    <m/>
    <m/>
    <m/>
    <m/>
    <m/>
    <m/>
    <m/>
    <m/>
    <m/>
    <m/>
    <m/>
    <m/>
    <m/>
    <m/>
    <m/>
    <m/>
    <m/>
    <m/>
    <m/>
    <m/>
    <m/>
    <m/>
    <m/>
    <m/>
    <n v="1"/>
    <s v="2"/>
    <s v="2"/>
    <n v="0"/>
    <n v="0"/>
    <n v="0"/>
    <n v="0"/>
    <n v="0"/>
    <n v="0"/>
    <n v="13"/>
    <n v="100"/>
    <n v="13"/>
  </r>
  <r>
    <s v="184243564949423_3077232715650479"/>
    <s v="184243564949423_3077232715650479"/>
    <m/>
    <m/>
    <m/>
    <m/>
    <m/>
    <m/>
    <m/>
    <m/>
    <s v="No"/>
    <n v="98"/>
    <m/>
    <m/>
    <s v="Post"/>
    <s v="Post"/>
    <s v="BİLGİ Moda Tasarımı ile Sahne ve Gösteri Sanatları Yönetimi Özel Yetenek Sınav sonuçları açıklandı. Sonuçlar için: www.bilgi.edu.tr"/>
    <s v="https://www.facebook.com/184243564949423_3077232715650479"/>
    <x v="93"/>
    <n v="9"/>
    <n v="0"/>
    <m/>
    <m/>
    <m/>
    <m/>
    <m/>
    <m/>
    <m/>
    <m/>
    <m/>
    <m/>
    <m/>
    <m/>
    <m/>
    <m/>
    <m/>
    <m/>
    <m/>
    <m/>
    <m/>
    <m/>
    <m/>
    <m/>
    <m/>
    <m/>
    <m/>
    <m/>
    <m/>
    <m/>
    <m/>
    <m/>
    <m/>
    <m/>
    <m/>
    <m/>
    <m/>
    <m/>
    <m/>
    <m/>
    <m/>
    <m/>
    <m/>
    <m/>
    <m/>
    <m/>
    <m/>
    <m/>
    <m/>
    <m/>
    <m/>
    <n v="1"/>
    <s v="1"/>
    <s v="1"/>
    <n v="0"/>
    <n v="0"/>
    <n v="0"/>
    <n v="0"/>
    <n v="0"/>
    <n v="0"/>
    <n v="20"/>
    <n v="100"/>
    <n v="20"/>
  </r>
  <r>
    <s v="184243564949423_3079610848745999"/>
    <s v="184243564949423_3079610848745999"/>
    <m/>
    <m/>
    <m/>
    <m/>
    <m/>
    <m/>
    <m/>
    <m/>
    <s v="No"/>
    <n v="99"/>
    <m/>
    <m/>
    <s v="Post"/>
    <s v="Post"/>
    <s v="Geleceğin girişimcisi olmak, teknoloji ve inovasyon anlayışını fırsatlara çevirmek için LITE: Öğrenme, İnovasyon, Teknoloji ve Girişimcilik Yüksek Lisans Programı başvuruları devam ediyor. Detaylı bilgi  ve başvuru için: https://lite.bilgi.edu.tr/"/>
    <s v="https://www.facebook.com/184243564949423_3079610848745999"/>
    <x v="94"/>
    <n v="10"/>
    <n v="0"/>
    <s v=" https://lite.bilgi.edu.tr/"/>
    <s v="edu.tr"/>
    <m/>
    <m/>
    <m/>
    <m/>
    <m/>
    <m/>
    <m/>
    <m/>
    <m/>
    <m/>
    <m/>
    <m/>
    <m/>
    <m/>
    <m/>
    <m/>
    <m/>
    <m/>
    <m/>
    <m/>
    <m/>
    <m/>
    <m/>
    <m/>
    <m/>
    <m/>
    <m/>
    <m/>
    <m/>
    <m/>
    <m/>
    <m/>
    <m/>
    <m/>
    <m/>
    <m/>
    <m/>
    <m/>
    <m/>
    <m/>
    <m/>
    <m/>
    <m/>
    <m/>
    <m/>
    <m/>
    <m/>
    <n v="1"/>
    <s v="1"/>
    <s v="1"/>
    <n v="0"/>
    <n v="0"/>
    <n v="0"/>
    <n v="0"/>
    <n v="0"/>
    <n v="0"/>
    <n v="27"/>
    <n v="100"/>
    <n v="27"/>
  </r>
  <r>
    <s v="184243564949423_3082121495161601"/>
    <s v="184243564949423_3082121495161601"/>
    <m/>
    <m/>
    <m/>
    <m/>
    <m/>
    <m/>
    <m/>
    <m/>
    <s v="No"/>
    <n v="100"/>
    <m/>
    <m/>
    <s v="Post"/>
    <s v="Post"/>
    <s v="İstanbul Bilgi Üniversitesi ile 17 ülkede faaliyet gösteren işe alım danışmanlığı firması Trenkwalder arasında yapılan anlaşmayla, BİLGİ öğrencileri ve mezunları Almanya’da tam zamanlı iş imkânlarından yararlanabilecekler. Detaylı bilgi için: https://bit.ly/2KlZ8Ea"/>
    <s v="https://www.facebook.com/184243564949423_3082121495161601"/>
    <x v="95"/>
    <n v="23"/>
    <n v="1"/>
    <s v=" https://bit.ly/2KlZ8Ea"/>
    <s v="bit.ly"/>
    <m/>
    <m/>
    <m/>
    <m/>
    <m/>
    <m/>
    <m/>
    <m/>
    <m/>
    <m/>
    <m/>
    <m/>
    <m/>
    <m/>
    <m/>
    <m/>
    <m/>
    <m/>
    <m/>
    <m/>
    <m/>
    <m/>
    <m/>
    <m/>
    <m/>
    <m/>
    <m/>
    <m/>
    <m/>
    <m/>
    <m/>
    <m/>
    <m/>
    <m/>
    <m/>
    <m/>
    <m/>
    <m/>
    <m/>
    <m/>
    <m/>
    <m/>
    <m/>
    <m/>
    <m/>
    <m/>
    <m/>
    <n v="1"/>
    <s v="1"/>
    <s v="1"/>
    <n v="0"/>
    <n v="0"/>
    <n v="0"/>
    <n v="0"/>
    <n v="0"/>
    <n v="0"/>
    <n v="30"/>
    <n v="100"/>
    <n v="30"/>
  </r>
  <r>
    <s v="184243564949423_3082455878461496"/>
    <s v="184243564949423_3082455878461496"/>
    <m/>
    <m/>
    <m/>
    <m/>
    <m/>
    <m/>
    <m/>
    <m/>
    <s v="No"/>
    <n v="101"/>
    <m/>
    <m/>
    <s v="Post"/>
    <s v="Post"/>
    <s v="BİLGİ Finansal Ekonomi Yüksek Lisans Programı öğrencileri CFA Sertifikası sınavına en iyi şekilde hazırlanıyor!_x000a_Detaylı bilgi ve başvuru için: http://bit.ly/Bilgi_Lisansüstü"/>
    <s v="https://www.facebook.com/184243564949423_3082455878461496"/>
    <x v="96"/>
    <n v="6"/>
    <n v="1"/>
    <s v=" http://bit.ly/Bilgi_Lisans"/>
    <s v="bit.ly"/>
    <m/>
    <m/>
    <m/>
    <m/>
    <m/>
    <m/>
    <m/>
    <m/>
    <m/>
    <m/>
    <m/>
    <m/>
    <m/>
    <m/>
    <m/>
    <m/>
    <m/>
    <m/>
    <m/>
    <m/>
    <m/>
    <m/>
    <m/>
    <m/>
    <m/>
    <m/>
    <m/>
    <m/>
    <m/>
    <m/>
    <m/>
    <m/>
    <m/>
    <m/>
    <m/>
    <m/>
    <m/>
    <m/>
    <m/>
    <m/>
    <m/>
    <m/>
    <m/>
    <m/>
    <m/>
    <m/>
    <m/>
    <n v="1"/>
    <s v="1"/>
    <s v="1"/>
    <n v="0"/>
    <n v="0"/>
    <n v="0"/>
    <n v="0"/>
    <n v="0"/>
    <n v="0"/>
    <n v="19"/>
    <n v="100"/>
    <n v="19"/>
  </r>
  <r>
    <s v="184243564949423_3084665278240556"/>
    <s v="184243564949423_3084665278240556"/>
    <m/>
    <m/>
    <m/>
    <m/>
    <m/>
    <m/>
    <m/>
    <m/>
    <s v="No"/>
    <n v="102"/>
    <m/>
    <m/>
    <s v="Post"/>
    <s v="Post"/>
    <s v="BİLGİ Spor Yöneticiliği Özel Yetenek Sınavı sonuçları açıklandı. Detaylar için: https://bit.ly/2ZJxYwd"/>
    <s v="https://www.facebook.com/184243564949423_3084665278240556"/>
    <x v="97"/>
    <n v="3"/>
    <n v="1"/>
    <s v=" https://bit.ly/2ZJxYwd"/>
    <s v="bit.ly"/>
    <m/>
    <m/>
    <m/>
    <m/>
    <m/>
    <m/>
    <m/>
    <m/>
    <m/>
    <m/>
    <m/>
    <m/>
    <m/>
    <m/>
    <m/>
    <m/>
    <m/>
    <m/>
    <m/>
    <m/>
    <m/>
    <m/>
    <m/>
    <m/>
    <m/>
    <m/>
    <m/>
    <m/>
    <m/>
    <m/>
    <m/>
    <m/>
    <m/>
    <m/>
    <m/>
    <m/>
    <m/>
    <m/>
    <m/>
    <m/>
    <m/>
    <m/>
    <m/>
    <m/>
    <m/>
    <m/>
    <m/>
    <n v="1"/>
    <s v="1"/>
    <s v="1"/>
    <n v="0"/>
    <n v="0"/>
    <n v="0"/>
    <n v="0"/>
    <n v="0"/>
    <n v="0"/>
    <n v="10"/>
    <n v="100"/>
    <n v="10"/>
  </r>
  <r>
    <s v="184243564949423_3084810994892651"/>
    <s v="184243564949423_3084810994892651"/>
    <m/>
    <m/>
    <m/>
    <m/>
    <m/>
    <m/>
    <m/>
    <m/>
    <s v="No"/>
    <n v="103"/>
    <m/>
    <m/>
    <s v="Post"/>
    <s v="Post"/>
    <s v="Program Direktörü Prof. Dr. Feride Çiçekoğlu'nun program ve başvuru süreciyle ilgili soruları cevaplandıracağı Sinema ve Televizyon Yüksek Lisans Programı Tanıtım Toplantısı 24 Ağustos'ta santralistanbul Kampüsü'nde. Kayıt için: http://bit.ly/2KmD38B"/>
    <s v="https://www.facebook.com/184243564949423_3084810994892651"/>
    <x v="98"/>
    <n v="9"/>
    <n v="2"/>
    <s v=" http://bit.ly/2KmD38B"/>
    <s v="bit.ly"/>
    <m/>
    <m/>
    <m/>
    <m/>
    <m/>
    <m/>
    <m/>
    <m/>
    <m/>
    <m/>
    <m/>
    <m/>
    <m/>
    <m/>
    <m/>
    <m/>
    <m/>
    <m/>
    <m/>
    <m/>
    <m/>
    <m/>
    <m/>
    <m/>
    <m/>
    <m/>
    <m/>
    <m/>
    <m/>
    <m/>
    <m/>
    <m/>
    <m/>
    <m/>
    <m/>
    <m/>
    <m/>
    <m/>
    <m/>
    <m/>
    <m/>
    <m/>
    <m/>
    <m/>
    <m/>
    <m/>
    <m/>
    <n v="1"/>
    <s v="1"/>
    <s v="1"/>
    <n v="0"/>
    <n v="0"/>
    <n v="0"/>
    <n v="0"/>
    <n v="0"/>
    <n v="0"/>
    <n v="27"/>
    <n v="100"/>
    <n v="27"/>
  </r>
  <r>
    <s v="184243564949423_3100499883323762"/>
    <s v="184243564949423_3100499883323762"/>
    <m/>
    <m/>
    <m/>
    <m/>
    <m/>
    <m/>
    <m/>
    <m/>
    <s v="No"/>
    <n v="104"/>
    <m/>
    <m/>
    <s v="Post"/>
    <s v="Post"/>
    <s v="BİLGİ Lisansüstü Danışmanları 26 Temmuz'dan itibaren her Cuma 15.00-18.00 saatleri arasında sorularınızı yanıtlamak için Kozyatağı Kampüsü'nde. Merak ettikleriniz için graduate@bilgi.edu.tr adresinden randevu alarak danışmanlarımız ile görüşebilirsiniz."/>
    <s v="https://www.facebook.com/184243564949423_3100499883323762"/>
    <x v="99"/>
    <n v="13"/>
    <n v="0"/>
    <m/>
    <m/>
    <m/>
    <m/>
    <m/>
    <m/>
    <m/>
    <m/>
    <m/>
    <m/>
    <m/>
    <m/>
    <m/>
    <m/>
    <m/>
    <m/>
    <m/>
    <m/>
    <m/>
    <m/>
    <m/>
    <m/>
    <m/>
    <m/>
    <m/>
    <m/>
    <m/>
    <m/>
    <m/>
    <m/>
    <m/>
    <m/>
    <m/>
    <m/>
    <m/>
    <m/>
    <m/>
    <m/>
    <m/>
    <m/>
    <m/>
    <m/>
    <m/>
    <m/>
    <m/>
    <m/>
    <m/>
    <m/>
    <m/>
    <n v="1"/>
    <s v="1"/>
    <s v="1"/>
    <n v="0"/>
    <n v="0"/>
    <n v="0"/>
    <n v="0"/>
    <n v="0"/>
    <n v="0"/>
    <n v="32"/>
    <n v="100"/>
    <n v="32"/>
  </r>
  <r>
    <s v="184243564949423_3111300942243656"/>
    <s v="184243564949423_3111300942243656"/>
    <m/>
    <m/>
    <m/>
    <m/>
    <m/>
    <m/>
    <m/>
    <m/>
    <s v="No"/>
    <n v="105"/>
    <m/>
    <m/>
    <s v="Post"/>
    <s v="Post"/>
    <s v="Stratejik düşünmek ve interaktif çağa ayak uydurmak için BİLGİ Pazarlama Yüksek Lisans Programları!_x000a_Detaylı bilgi ve başvuru için: http://bit.ly/Bilgi_Lisansüstü"/>
    <s v="https://www.facebook.com/184243564949423_3111300942243656"/>
    <x v="100"/>
    <n v="7"/>
    <n v="0"/>
    <s v=" http://bit.ly/Bilgi_Lisans"/>
    <s v="bit.ly"/>
    <m/>
    <m/>
    <m/>
    <m/>
    <m/>
    <m/>
    <m/>
    <m/>
    <m/>
    <m/>
    <m/>
    <m/>
    <m/>
    <m/>
    <m/>
    <m/>
    <m/>
    <m/>
    <m/>
    <m/>
    <m/>
    <m/>
    <m/>
    <m/>
    <m/>
    <m/>
    <m/>
    <m/>
    <m/>
    <m/>
    <m/>
    <m/>
    <m/>
    <m/>
    <m/>
    <m/>
    <m/>
    <m/>
    <m/>
    <m/>
    <m/>
    <m/>
    <m/>
    <m/>
    <m/>
    <m/>
    <m/>
    <n v="1"/>
    <s v="1"/>
    <s v="1"/>
    <n v="0"/>
    <n v="0"/>
    <n v="0"/>
    <n v="0"/>
    <n v="0"/>
    <n v="0"/>
    <n v="18"/>
    <n v="100"/>
    <n v="18"/>
  </r>
  <r>
    <s v="184243564949423_3111539712219779"/>
    <s v="184243564949423_3111539712219779"/>
    <m/>
    <m/>
    <m/>
    <m/>
    <m/>
    <m/>
    <m/>
    <m/>
    <s v="No"/>
    <n v="106"/>
    <m/>
    <m/>
    <s v="Post"/>
    <s v="Post"/>
    <s v="2019-2020 Güz Dönemi Görevli Öğrenci Programı için son başvuru tarihi 2 Eylül. Detaylı bilgi için: https://bit.ly/2P6aoJo"/>
    <s v="https://www.facebook.com/184243564949423_3111539712219779"/>
    <x v="101"/>
    <n v="4"/>
    <n v="0"/>
    <s v=" https://bit.ly/2P6aoJo"/>
    <s v="bit.ly"/>
    <m/>
    <m/>
    <m/>
    <m/>
    <m/>
    <m/>
    <m/>
    <m/>
    <m/>
    <m/>
    <m/>
    <m/>
    <m/>
    <m/>
    <m/>
    <m/>
    <m/>
    <m/>
    <m/>
    <m/>
    <m/>
    <m/>
    <m/>
    <m/>
    <m/>
    <m/>
    <m/>
    <m/>
    <m/>
    <m/>
    <m/>
    <m/>
    <m/>
    <m/>
    <m/>
    <m/>
    <m/>
    <m/>
    <m/>
    <m/>
    <m/>
    <m/>
    <m/>
    <m/>
    <m/>
    <m/>
    <m/>
    <n v="1"/>
    <s v="1"/>
    <s v="1"/>
    <n v="0"/>
    <n v="0"/>
    <n v="0"/>
    <n v="0"/>
    <n v="0"/>
    <n v="0"/>
    <n v="16"/>
    <n v="100"/>
    <n v="16"/>
  </r>
  <r>
    <s v="184243564949423_3113907641982986"/>
    <s v="184243564949423_3113907641982986"/>
    <m/>
    <m/>
    <m/>
    <m/>
    <m/>
    <m/>
    <m/>
    <m/>
    <s v="No"/>
    <n v="107"/>
    <m/>
    <m/>
    <s v="Post"/>
    <s v="Post"/>
    <s v="Program Direktörü Prof. Dr. Feride Çiçekoğlu'nun program ve başvuru süreciyle ilgili soruları cevaplandıracağı Sinema ve Televizyon Yüksek Lisans Programı Tanıtım Toplantısı 24 Ağustos'ta santralistanbul Kampüsü'nde. Kayıt için: http://bit.ly/2KmD38B"/>
    <s v="https://www.facebook.com/184243564949423_3113907641982986"/>
    <x v="102"/>
    <n v="6"/>
    <n v="0"/>
    <s v=" http://bit.ly/2KmD38B"/>
    <s v="bit.ly"/>
    <m/>
    <m/>
    <m/>
    <m/>
    <m/>
    <m/>
    <m/>
    <m/>
    <m/>
    <m/>
    <m/>
    <m/>
    <m/>
    <m/>
    <m/>
    <m/>
    <m/>
    <m/>
    <m/>
    <m/>
    <m/>
    <m/>
    <m/>
    <m/>
    <m/>
    <m/>
    <m/>
    <m/>
    <m/>
    <m/>
    <m/>
    <m/>
    <m/>
    <m/>
    <m/>
    <m/>
    <m/>
    <m/>
    <m/>
    <m/>
    <m/>
    <m/>
    <m/>
    <m/>
    <m/>
    <m/>
    <m/>
    <n v="1"/>
    <s v="1"/>
    <s v="1"/>
    <n v="0"/>
    <n v="0"/>
    <n v="0"/>
    <n v="0"/>
    <n v="0"/>
    <n v="0"/>
    <n v="27"/>
    <n v="100"/>
    <n v="27"/>
  </r>
  <r>
    <s v="184243564949423_3114383681935382"/>
    <s v="184243564949423_3114383681935382"/>
    <m/>
    <m/>
    <m/>
    <m/>
    <m/>
    <m/>
    <m/>
    <m/>
    <s v="No"/>
    <n v="108"/>
    <m/>
    <m/>
    <s v="Post"/>
    <s v="Post"/>
    <s v="Coğrafi sınırların ötesinde networking ve takım çalışması ile hızla değişen koşullara adapte olmak için BİLGİ İnsan Kaynakları Yönetimi Yüksek Lisans Programı! _x000a_Detaylı bilgi: http://bit.ly/Bilgi_Lisansüstü"/>
    <s v="https://www.facebook.com/184243564949423_3114383681935382"/>
    <x v="103"/>
    <n v="4"/>
    <n v="0"/>
    <s v=" http://bit.ly/Bilgi_Lisans"/>
    <s v="bit.ly"/>
    <m/>
    <m/>
    <m/>
    <m/>
    <m/>
    <m/>
    <m/>
    <m/>
    <m/>
    <m/>
    <m/>
    <m/>
    <m/>
    <m/>
    <m/>
    <m/>
    <m/>
    <m/>
    <m/>
    <m/>
    <m/>
    <m/>
    <m/>
    <m/>
    <m/>
    <m/>
    <m/>
    <m/>
    <m/>
    <m/>
    <m/>
    <m/>
    <m/>
    <m/>
    <m/>
    <m/>
    <m/>
    <m/>
    <m/>
    <m/>
    <m/>
    <m/>
    <m/>
    <m/>
    <m/>
    <m/>
    <m/>
    <n v="1"/>
    <s v="1"/>
    <s v="1"/>
    <n v="0"/>
    <n v="0"/>
    <n v="0"/>
    <n v="0"/>
    <n v="0"/>
    <n v="0"/>
    <n v="23"/>
    <n v="100"/>
    <n v="23"/>
  </r>
  <r>
    <s v="184243564949423_3114698471903903"/>
    <s v="184243564949423_3114698471903903"/>
    <m/>
    <m/>
    <m/>
    <m/>
    <m/>
    <m/>
    <m/>
    <m/>
    <s v="No"/>
    <n v="109"/>
    <m/>
    <m/>
    <s v="Post"/>
    <s v="Post"/>
    <s v="Prof. Dr. Ahmet Haluk Dursun’un vefatının derin üzüntüsünü yaşıyoruz."/>
    <s v="https://www.facebook.com/184243564949423_3114698471903903"/>
    <x v="104"/>
    <n v="27"/>
    <n v="0"/>
    <m/>
    <m/>
    <m/>
    <m/>
    <m/>
    <m/>
    <m/>
    <m/>
    <m/>
    <m/>
    <m/>
    <m/>
    <m/>
    <m/>
    <m/>
    <m/>
    <m/>
    <m/>
    <m/>
    <m/>
    <m/>
    <m/>
    <m/>
    <m/>
    <m/>
    <m/>
    <m/>
    <m/>
    <m/>
    <m/>
    <m/>
    <m/>
    <m/>
    <m/>
    <m/>
    <m/>
    <m/>
    <m/>
    <m/>
    <m/>
    <m/>
    <m/>
    <m/>
    <m/>
    <m/>
    <m/>
    <m/>
    <m/>
    <m/>
    <n v="1"/>
    <s v="1"/>
    <s v="1"/>
    <n v="0"/>
    <n v="0"/>
    <n v="0"/>
    <n v="0"/>
    <n v="0"/>
    <n v="0"/>
    <n v="10"/>
    <n v="100"/>
    <n v="10"/>
  </r>
  <r>
    <s v="184243564949423_3116748401698910"/>
    <s v="184243564949423_3116748401698910"/>
    <m/>
    <m/>
    <m/>
    <m/>
    <m/>
    <m/>
    <m/>
    <m/>
    <s v="No"/>
    <n v="110"/>
    <m/>
    <m/>
    <s v="Post"/>
    <s v="Post"/>
    <s v="BİLGİ will sponsor 5 students to join HIVE’s “Global Leaders Summit” in Bucharest, Romania. For the details and application: https://bit.ly/2P9JjF6"/>
    <s v="https://www.facebook.com/184243564949423_3116748401698910"/>
    <x v="105"/>
    <n v="3"/>
    <n v="0"/>
    <s v=" https://bit.ly/2P9JjF6"/>
    <s v="bit.ly"/>
    <m/>
    <m/>
    <m/>
    <m/>
    <m/>
    <m/>
    <m/>
    <m/>
    <m/>
    <m/>
    <m/>
    <m/>
    <m/>
    <m/>
    <m/>
    <m/>
    <m/>
    <m/>
    <m/>
    <m/>
    <m/>
    <m/>
    <m/>
    <m/>
    <m/>
    <m/>
    <m/>
    <m/>
    <m/>
    <m/>
    <m/>
    <m/>
    <m/>
    <m/>
    <m/>
    <m/>
    <m/>
    <m/>
    <m/>
    <m/>
    <m/>
    <m/>
    <m/>
    <m/>
    <m/>
    <m/>
    <m/>
    <n v="1"/>
    <s v="1"/>
    <s v="1"/>
    <n v="0"/>
    <n v="0"/>
    <n v="0"/>
    <n v="0"/>
    <n v="0"/>
    <n v="0"/>
    <n v="20"/>
    <n v="100"/>
    <n v="20"/>
  </r>
  <r>
    <s v="184243564949423_3116926441681106"/>
    <s v="184243564949423_3116926441681106"/>
    <m/>
    <m/>
    <m/>
    <m/>
    <m/>
    <m/>
    <m/>
    <m/>
    <s v="No"/>
    <n v="111"/>
    <m/>
    <m/>
    <s v="Post"/>
    <s v="Post"/>
    <s v="Açık dersler, atölyeler, seminerler, sektör buluşmaları... Daha ilerisi için BİLGİ Yüksek Lisans Programları!_x000a_Detaylı bilgi ve başvuru için: http://bit.ly/2NNor69"/>
    <s v="https://www.facebook.com/184243564949423_3116926441681106"/>
    <x v="106"/>
    <n v="3"/>
    <n v="0"/>
    <s v=" http://bit.ly/2NNor69"/>
    <s v="bit.ly"/>
    <m/>
    <m/>
    <m/>
    <m/>
    <m/>
    <m/>
    <m/>
    <m/>
    <m/>
    <m/>
    <m/>
    <m/>
    <m/>
    <m/>
    <m/>
    <m/>
    <m/>
    <m/>
    <m/>
    <m/>
    <m/>
    <m/>
    <m/>
    <m/>
    <m/>
    <m/>
    <m/>
    <m/>
    <m/>
    <m/>
    <m/>
    <m/>
    <m/>
    <m/>
    <m/>
    <m/>
    <m/>
    <m/>
    <m/>
    <m/>
    <m/>
    <m/>
    <m/>
    <m/>
    <m/>
    <m/>
    <m/>
    <n v="1"/>
    <s v="1"/>
    <s v="1"/>
    <n v="0"/>
    <n v="0"/>
    <n v="0"/>
    <n v="0"/>
    <n v="0"/>
    <n v="0"/>
    <n v="18"/>
    <n v="100"/>
    <n v="18"/>
  </r>
  <r>
    <s v="184243564949423_3119675941406156"/>
    <s v="184243564949423_3119675941406156"/>
    <m/>
    <m/>
    <m/>
    <m/>
    <m/>
    <m/>
    <m/>
    <m/>
    <s v="No"/>
    <n v="112"/>
    <m/>
    <m/>
    <s v="Post"/>
    <s v="Post"/>
    <s v="Özlediğimiz yeter! Tüm mezunlarımız 21 Eylül’de BİLGİ Homecoming’de buluşuyor. Katılım için: http://bit.ly/2KMbHsS #bilgihomecoming #bilgimezun"/>
    <s v="https://www.facebook.com/184243564949423_3119675941406156"/>
    <x v="107"/>
    <n v="9"/>
    <n v="0"/>
    <s v=" http://bit.ly/2KMbHsS"/>
    <s v="bit.ly"/>
    <s v=" #bilgihomecoming #bilgimezun"/>
    <m/>
    <m/>
    <m/>
    <m/>
    <m/>
    <m/>
    <m/>
    <m/>
    <m/>
    <m/>
    <m/>
    <m/>
    <m/>
    <m/>
    <m/>
    <m/>
    <m/>
    <m/>
    <m/>
    <m/>
    <m/>
    <m/>
    <m/>
    <m/>
    <m/>
    <m/>
    <m/>
    <m/>
    <m/>
    <m/>
    <m/>
    <m/>
    <m/>
    <m/>
    <m/>
    <m/>
    <m/>
    <m/>
    <m/>
    <m/>
    <m/>
    <m/>
    <m/>
    <m/>
    <m/>
    <m/>
    <n v="1"/>
    <s v="1"/>
    <s v="1"/>
    <n v="0"/>
    <n v="0"/>
    <n v="0"/>
    <n v="0"/>
    <n v="0"/>
    <n v="0"/>
    <n v="15"/>
    <n v="100"/>
    <n v="15"/>
  </r>
  <r>
    <s v="184243564949423_3119904841383266"/>
    <s v="184243564949423_3119904841383266"/>
    <m/>
    <m/>
    <m/>
    <m/>
    <m/>
    <m/>
    <m/>
    <m/>
    <s v="No"/>
    <n v="113"/>
    <m/>
    <m/>
    <s v="Post"/>
    <s v="Post"/>
    <s v="BİLGİ International Student Orientation will be held on September 3 at santralistanbul Campus. For more details: https://bit.ly/2Zkek9h"/>
    <s v="https://www.facebook.com/184243564949423_3119904841383266"/>
    <x v="108"/>
    <n v="1"/>
    <n v="0"/>
    <s v=" https://bit.ly/2Zkek9h"/>
    <s v="bit.ly"/>
    <m/>
    <m/>
    <m/>
    <m/>
    <m/>
    <m/>
    <m/>
    <m/>
    <m/>
    <m/>
    <m/>
    <m/>
    <m/>
    <m/>
    <m/>
    <m/>
    <m/>
    <m/>
    <m/>
    <m/>
    <m/>
    <m/>
    <m/>
    <m/>
    <m/>
    <m/>
    <m/>
    <m/>
    <m/>
    <m/>
    <m/>
    <m/>
    <m/>
    <m/>
    <m/>
    <m/>
    <m/>
    <m/>
    <m/>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7"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83"/>
    <field x="82"/>
    <field x="18"/>
  </rowFields>
  <rowItems count="62">
    <i>
      <x v="1"/>
    </i>
    <i r="1">
      <x v="5"/>
    </i>
    <i r="2">
      <x v="148"/>
    </i>
    <i r="2">
      <x v="149"/>
    </i>
    <i r="2">
      <x v="150"/>
    </i>
    <i r="2">
      <x v="151"/>
    </i>
    <i r="2">
      <x v="152"/>
    </i>
    <i r="1">
      <x v="6"/>
    </i>
    <i r="2">
      <x v="162"/>
    </i>
    <i r="2">
      <x v="163"/>
    </i>
    <i r="2">
      <x v="164"/>
    </i>
    <i r="2">
      <x v="165"/>
    </i>
    <i r="2">
      <x v="166"/>
    </i>
    <i r="2">
      <x v="169"/>
    </i>
    <i r="2">
      <x v="171"/>
    </i>
    <i r="2">
      <x v="172"/>
    </i>
    <i r="2">
      <x v="173"/>
    </i>
    <i r="2">
      <x v="176"/>
    </i>
    <i r="2">
      <x v="177"/>
    </i>
    <i r="2">
      <x v="178"/>
    </i>
    <i r="2">
      <x v="179"/>
    </i>
    <i r="2">
      <x v="180"/>
    </i>
    <i r="2">
      <x v="181"/>
    </i>
    <i r="2">
      <x v="182"/>
    </i>
    <i r="1">
      <x v="7"/>
    </i>
    <i r="2">
      <x v="183"/>
    </i>
    <i r="2">
      <x v="184"/>
    </i>
    <i r="2">
      <x v="185"/>
    </i>
    <i r="2">
      <x v="186"/>
    </i>
    <i r="2">
      <x v="187"/>
    </i>
    <i r="2">
      <x v="190"/>
    </i>
    <i r="2">
      <x v="191"/>
    </i>
    <i r="2">
      <x v="192"/>
    </i>
    <i r="2">
      <x v="193"/>
    </i>
    <i r="2">
      <x v="194"/>
    </i>
    <i r="2">
      <x v="197"/>
    </i>
    <i r="2">
      <x v="198"/>
    </i>
    <i r="2">
      <x v="199"/>
    </i>
    <i r="2">
      <x v="200"/>
    </i>
    <i r="2">
      <x v="201"/>
    </i>
    <i r="2">
      <x v="202"/>
    </i>
    <i r="2">
      <x v="204"/>
    </i>
    <i r="2">
      <x v="205"/>
    </i>
    <i r="2">
      <x v="206"/>
    </i>
    <i r="2">
      <x v="207"/>
    </i>
    <i r="2">
      <x v="208"/>
    </i>
    <i r="2">
      <x v="211"/>
    </i>
    <i r="2">
      <x v="212"/>
    </i>
    <i r="2">
      <x v="213"/>
    </i>
    <i r="1">
      <x v="8"/>
    </i>
    <i r="2">
      <x v="214"/>
    </i>
    <i r="2">
      <x v="218"/>
    </i>
    <i r="2">
      <x v="219"/>
    </i>
    <i r="2">
      <x v="220"/>
    </i>
    <i r="2">
      <x v="221"/>
    </i>
    <i r="2">
      <x v="222"/>
    </i>
    <i r="2">
      <x v="228"/>
    </i>
    <i r="2">
      <x v="232"/>
    </i>
    <i r="2">
      <x v="233"/>
    </i>
    <i r="2">
      <x v="234"/>
    </i>
    <i r="2">
      <x v="235"/>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CD113" totalsRowShown="0" headerRowDxfId="342" dataDxfId="306">
  <autoFilter ref="A2:CD113"/>
  <tableColumns count="82">
    <tableColumn id="1" name="Vertex 1" dataDxfId="293"/>
    <tableColumn id="2" name="Vertex 2" dataDxfId="291"/>
    <tableColumn id="3" name="Color" dataDxfId="292"/>
    <tableColumn id="4" name="Width" dataDxfId="315"/>
    <tableColumn id="11" name="Style" dataDxfId="314"/>
    <tableColumn id="5" name="Opacity" dataDxfId="313"/>
    <tableColumn id="6" name="Visibility" dataDxfId="312"/>
    <tableColumn id="10" name="Label" dataDxfId="311"/>
    <tableColumn id="12" name="Label Text Color" dataDxfId="310"/>
    <tableColumn id="13" name="Label Font Size" dataDxfId="309"/>
    <tableColumn id="14" name="Reciprocated?" dataDxfId="164"/>
    <tableColumn id="7" name="ID" dataDxfId="308"/>
    <tableColumn id="9" name="Dynamic Filter" dataDxfId="307"/>
    <tableColumn id="8" name="Add Your Own Columns Here" dataDxfId="290"/>
    <tableColumn id="15" name="Relationship" dataDxfId="289"/>
    <tableColumn id="16" name="Type" dataDxfId="288"/>
    <tableColumn id="17" name="Post Content" dataDxfId="270"/>
    <tableColumn id="18" name="Post URL" dataDxfId="268"/>
    <tableColumn id="19" name="Time" dataDxfId="269"/>
    <tableColumn id="20" name="Total Likes" dataDxfId="287"/>
    <tableColumn id="21" name="Total Comments" dataDxfId="286"/>
    <tableColumn id="22" name="URLs in Post" dataDxfId="285"/>
    <tableColumn id="23" name="Domains in Post" dataDxfId="284"/>
    <tableColumn id="24" name="Hashtags in Post" dataDxfId="283"/>
    <tableColumn id="25" name="Comment" dataDxfId="282"/>
    <tableColumn id="26" name="Attachment Description" dataDxfId="281"/>
    <tableColumn id="27" name="Attachment Title" dataDxfId="280"/>
    <tableColumn id="28" name="Attachment Type" dataDxfId="279"/>
    <tableColumn id="29" name="Attachment URL" dataDxfId="278"/>
    <tableColumn id="30" name="Comment Image" dataDxfId="277"/>
    <tableColumn id="31" name="Comment URL" dataDxfId="276"/>
    <tableColumn id="32" name="Comment Likes" dataDxfId="275"/>
    <tableColumn id="33" name="Comment Comments" dataDxfId="274"/>
    <tableColumn id="34" name="Post" dataDxfId="273"/>
    <tableColumn id="35" name="Author" dataDxfId="272"/>
    <tableColumn id="36" name="Post Date" dataDxfId="271"/>
    <tableColumn id="37" name="Post Image" dataDxfId="267"/>
    <tableColumn id="38" name="Post Likes" dataDxfId="266"/>
    <tableColumn id="39" name="Post Comments" dataDxfId="265"/>
    <tableColumn id="40" name="URLs in Comment" dataDxfId="264"/>
    <tableColumn id="41" name="Domains in Comment" dataDxfId="263"/>
    <tableColumn id="42" name="Hashtags in Comment" dataDxfId="262"/>
    <tableColumn id="43" name="Reply Comment" dataDxfId="261"/>
    <tableColumn id="44" name="Reply Attachment Description" dataDxfId="260"/>
    <tableColumn id="45" name="Reply Attachment Title" dataDxfId="259"/>
    <tableColumn id="46" name="Reply Attachment Type" dataDxfId="258"/>
    <tableColumn id="47" name="Reply Attachment URL" dataDxfId="257"/>
    <tableColumn id="48" name="Reply Image" dataDxfId="256"/>
    <tableColumn id="49" name="Reply ID" dataDxfId="255"/>
    <tableColumn id="50" name="Reply Parent ID" dataDxfId="254"/>
    <tableColumn id="51" name="Reply URL" dataDxfId="253"/>
    <tableColumn id="52" name="Reply Likes" dataDxfId="252"/>
    <tableColumn id="53" name="Reply Comments" dataDxfId="251"/>
    <tableColumn id="54" name="Parent Comment" dataDxfId="250"/>
    <tableColumn id="55" name="Parent Attachment Description" dataDxfId="249"/>
    <tableColumn id="56" name="Parent Attachment Title" dataDxfId="248"/>
    <tableColumn id="57" name="Parent Attachment Type" dataDxfId="247"/>
    <tableColumn id="58" name="Parent Attachment URL" dataDxfId="246"/>
    <tableColumn id="59" name="Parent Time" dataDxfId="245"/>
    <tableColumn id="60" name="Parent Image" dataDxfId="244"/>
    <tableColumn id="61" name="Comment ID" dataDxfId="243"/>
    <tableColumn id="62" name="Parent URL" dataDxfId="242"/>
    <tableColumn id="63" name="Parent Likes" dataDxfId="241"/>
    <tableColumn id="64" name="Parent Comments" dataDxfId="240"/>
    <tableColumn id="65" name="URLs in Reply" dataDxfId="239"/>
    <tableColumn id="66" name="Domains in Reply" dataDxfId="238"/>
    <tableColumn id="67" name="Hashtags in Reply" dataDxfId="237"/>
    <tableColumn id="68" name="URLs in Parent" dataDxfId="236"/>
    <tableColumn id="69" name="Domains in Parent" dataDxfId="235"/>
    <tableColumn id="70" name="Hashtags in Parent" dataDxfId="234"/>
    <tableColumn id="71" name="Edge Weight"/>
    <tableColumn id="72" name="Vertex 1 Group" dataDxfId="198">
      <calculatedColumnFormula>REPLACE(INDEX(GroupVertices[Group], MATCH(Edges[[#This Row],[Vertex 1]],GroupVertices[Vertex],0)),1,1,"")</calculatedColumnFormula>
    </tableColumn>
    <tableColumn id="73" name="Vertex 2 Group" dataDxfId="144">
      <calculatedColumnFormula>REPLACE(INDEX(GroupVertices[Group], MATCH(Edges[[#This Row],[Vertex 2]],GroupVertices[Vertex],0)),1,1,"")</calculatedColumnFormula>
    </tableColumn>
    <tableColumn id="74" name="Sentiment List #1: Positive Word Count" dataDxfId="143"/>
    <tableColumn id="75" name="Sentiment List #1: Positive Word Percentage (%)" dataDxfId="142"/>
    <tableColumn id="76" name="Sentiment List #2: Negative Word Count" dataDxfId="141"/>
    <tableColumn id="77" name="Sentiment List #2: Negative Word Percentage (%)" dataDxfId="140"/>
    <tableColumn id="78" name="Sentiment List #3: Keywords Word Count" dataDxfId="139"/>
    <tableColumn id="79" name="Sentiment List #3: Keywords Word Percentage (%)" dataDxfId="138"/>
    <tableColumn id="80" name="Non-categorized Word Count" dataDxfId="137"/>
    <tableColumn id="81" name="Non-categorized Word Percentage (%)" dataDxfId="136"/>
    <tableColumn id="82" name="Edge Content Word Count" dataDxfId="1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2" totalsRowShown="0" headerRowDxfId="197" dataDxfId="196">
  <autoFilter ref="A1:G732"/>
  <tableColumns count="7">
    <tableColumn id="1" name="Word" dataDxfId="163"/>
    <tableColumn id="2" name="Count" dataDxfId="162"/>
    <tableColumn id="3" name="Salience" dataDxfId="161"/>
    <tableColumn id="4" name="Group" dataDxfId="160"/>
    <tableColumn id="5" name="Word on Sentiment List #1: Positive" dataDxfId="159"/>
    <tableColumn id="6" name="Word on Sentiment List #2: Negative" dataDxfId="158"/>
    <tableColumn id="7" name="Word on Sentiment List #3: Keywords" dataDxfId="15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5" totalsRowShown="0" headerRowDxfId="195" dataDxfId="194">
  <autoFilter ref="A1:L665"/>
  <tableColumns count="12">
    <tableColumn id="1" name="Word 1" dataDxfId="156"/>
    <tableColumn id="2" name="Word 2" dataDxfId="155"/>
    <tableColumn id="3" name="Count" dataDxfId="154"/>
    <tableColumn id="4" name="Salience" dataDxfId="153"/>
    <tableColumn id="5" name="Mutual Information" dataDxfId="152"/>
    <tableColumn id="6" name="Group" dataDxfId="151"/>
    <tableColumn id="7" name="Word1 on Sentiment List #1: Positive" dataDxfId="150"/>
    <tableColumn id="8" name="Word1 on Sentiment List #2: Negative" dataDxfId="149"/>
    <tableColumn id="9" name="Word1 on Sentiment List #3: Keywords" dataDxfId="148"/>
    <tableColumn id="10" name="Word2 on Sentiment List #1: Positive" dataDxfId="147"/>
    <tableColumn id="11" name="Word2 on Sentiment List #2: Negative" dataDxfId="146"/>
    <tableColumn id="12" name="Word2 on Sentiment List #3: Keywords" dataDxfId="14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8" totalsRowShown="0" headerRowDxfId="193" dataDxfId="192">
  <autoFilter ref="A2:C8"/>
  <tableColumns count="3">
    <tableColumn id="1" name="Group 1" dataDxfId="112"/>
    <tableColumn id="2" name="Group 2" dataDxfId="111"/>
    <tableColumn id="3" name="Edges" dataDxfId="11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91" dataDxfId="190">
  <autoFilter ref="A1:B7"/>
  <tableColumns count="2">
    <tableColumn id="1" name="Key" dataDxfId="107"/>
    <tableColumn id="2" name="Value" dataDxfId="106"/>
  </tableColumns>
  <tableStyleInfo name="NodeXL Table" showFirstColumn="0" showLastColumn="0" showRowStripes="1" showColumnStripes="0"/>
</table>
</file>

<file path=xl/tables/table15.xml><?xml version="1.0" encoding="utf-8"?>
<table xmlns="http://schemas.openxmlformats.org/spreadsheetml/2006/main" id="20" name="NetworkTopItems_1" displayName="NetworkTopItems_1" ref="A1:N11" totalsRowShown="0" headerRowDxfId="96" dataDxfId="95">
  <autoFilter ref="A1:N11"/>
  <tableColumns count="14">
    <tableColumn id="1" name="Top URLs in Post in Entire Graph" dataDxfId="94"/>
    <tableColumn id="2" name="Entire Graph Count" dataDxfId="93"/>
    <tableColumn id="3" name="Top URLs in Post in G1" dataDxfId="92"/>
    <tableColumn id="4" name="G1 Count" dataDxfId="91"/>
    <tableColumn id="5" name="Top URLs in Post in G2" dataDxfId="90"/>
    <tableColumn id="6" name="G2 Count" dataDxfId="89"/>
    <tableColumn id="7" name="Top URLs in Post in G3" dataDxfId="88"/>
    <tableColumn id="8" name="G3 Count" dataDxfId="87"/>
    <tableColumn id="9" name="Top URLs in Post in G4" dataDxfId="86"/>
    <tableColumn id="10" name="G4 Count" dataDxfId="85"/>
    <tableColumn id="11" name="Top URLs in Post in G5" dataDxfId="84"/>
    <tableColumn id="12" name="G5 Count" dataDxfId="83"/>
    <tableColumn id="13" name="Top URLs in Post in G6" dataDxfId="82"/>
    <tableColumn id="14" name="G6 Count" dataDxfId="81"/>
  </tableColumns>
  <tableStyleInfo name="NodeXL Table" showFirstColumn="0" showLastColumn="0" showRowStripes="1" showColumnStripes="0"/>
</table>
</file>

<file path=xl/tables/table16.xml><?xml version="1.0" encoding="utf-8"?>
<table xmlns="http://schemas.openxmlformats.org/spreadsheetml/2006/main" id="21" name="NetworkTopItems_2" displayName="NetworkTopItems_2" ref="A14:N16" totalsRowShown="0" headerRowDxfId="79" dataDxfId="78">
  <autoFilter ref="A14:N16"/>
  <tableColumns count="14">
    <tableColumn id="1" name="Top Domains in Post in Entire Graph" dataDxfId="77"/>
    <tableColumn id="2" name="Entire Graph Count" dataDxfId="76"/>
    <tableColumn id="3" name="Top Domains in Post in G1" dataDxfId="75"/>
    <tableColumn id="4" name="G1 Count" dataDxfId="74"/>
    <tableColumn id="5" name="Top Domains in Post in G2" dataDxfId="73"/>
    <tableColumn id="6" name="G2 Count" dataDxfId="72"/>
    <tableColumn id="7" name="Top Domains in Post in G3" dataDxfId="71"/>
    <tableColumn id="8" name="G3 Count" dataDxfId="70"/>
    <tableColumn id="9" name="Top Domains in Post in G4" dataDxfId="69"/>
    <tableColumn id="10" name="G4 Count" dataDxfId="68"/>
    <tableColumn id="11" name="Top Domains in Post in G5" dataDxfId="67"/>
    <tableColumn id="12" name="G5 Count" dataDxfId="66"/>
    <tableColumn id="13" name="Top Domains in Post in G6" dataDxfId="65"/>
    <tableColumn id="14" name="G6 Count" dataDxfId="64"/>
  </tableColumns>
  <tableStyleInfo name="NodeXL Table" showFirstColumn="0" showLastColumn="0" showRowStripes="1" showColumnStripes="0"/>
</table>
</file>

<file path=xl/tables/table17.xml><?xml version="1.0" encoding="utf-8"?>
<table xmlns="http://schemas.openxmlformats.org/spreadsheetml/2006/main" id="22" name="NetworkTopItems_3" displayName="NetworkTopItems_3" ref="A19:N29" totalsRowShown="0" headerRowDxfId="62" dataDxfId="61">
  <autoFilter ref="A19:N29"/>
  <tableColumns count="14">
    <tableColumn id="1" name="Top Hashtags in Post in Entire Graph" dataDxfId="60"/>
    <tableColumn id="2" name="Entire Graph Count" dataDxfId="59"/>
    <tableColumn id="3" name="Top Hashtags in Post in G1" dataDxfId="58"/>
    <tableColumn id="4" name="G1 Count" dataDxfId="57"/>
    <tableColumn id="5" name="Top Hashtags in Post in G2" dataDxfId="56"/>
    <tableColumn id="6" name="G2 Count" dataDxfId="55"/>
    <tableColumn id="7" name="Top Hashtags in Post in G3" dataDxfId="54"/>
    <tableColumn id="8" name="G3 Count" dataDxfId="53"/>
    <tableColumn id="9" name="Top Hashtags in Post in G4" dataDxfId="52"/>
    <tableColumn id="10" name="G4 Count" dataDxfId="51"/>
    <tableColumn id="11" name="Top Hashtags in Post in G5" dataDxfId="50"/>
    <tableColumn id="12" name="G5 Count" dataDxfId="49"/>
    <tableColumn id="13" name="Top Hashtags in Post in G6" dataDxfId="48"/>
    <tableColumn id="14" name="G6 Count" dataDxfId="47"/>
  </tableColumns>
  <tableStyleInfo name="NodeXL Table" showFirstColumn="0" showLastColumn="0" showRowStripes="1" showColumnStripes="0"/>
</table>
</file>

<file path=xl/tables/table18.xml><?xml version="1.0" encoding="utf-8"?>
<table xmlns="http://schemas.openxmlformats.org/spreadsheetml/2006/main" id="23" name="NetworkTopItems_4" displayName="NetworkTopItems_4" ref="A32:N42" totalsRowShown="0" headerRowDxfId="45" dataDxfId="44">
  <autoFilter ref="A32:N42"/>
  <tableColumns count="14">
    <tableColumn id="1" name="Top Words in Post Content in Entire Graph" dataDxfId="43"/>
    <tableColumn id="2" name="Entire Graph Count" dataDxfId="42"/>
    <tableColumn id="3" name="Top Words in Post Content in G1" dataDxfId="41"/>
    <tableColumn id="4" name="G1 Count" dataDxfId="40"/>
    <tableColumn id="5" name="Top Words in Post Content in G2" dataDxfId="39"/>
    <tableColumn id="6" name="G2 Count" dataDxfId="38"/>
    <tableColumn id="7" name="Top Words in Post Content in G3" dataDxfId="37"/>
    <tableColumn id="8" name="G3 Count" dataDxfId="36"/>
    <tableColumn id="9" name="Top Words in Post Content in G4" dataDxfId="35"/>
    <tableColumn id="10" name="G4 Count" dataDxfId="34"/>
    <tableColumn id="11" name="Top Words in Post Content in G5" dataDxfId="33"/>
    <tableColumn id="12" name="G5 Count" dataDxfId="32"/>
    <tableColumn id="13" name="Top Words in Post Content in G6" dataDxfId="31"/>
    <tableColumn id="14" name="G6 Count" dataDxfId="30"/>
  </tableColumns>
  <tableStyleInfo name="NodeXL Table" showFirstColumn="0" showLastColumn="0" showRowStripes="1" showColumnStripes="0"/>
</table>
</file>

<file path=xl/tables/table19.xml><?xml version="1.0" encoding="utf-8"?>
<table xmlns="http://schemas.openxmlformats.org/spreadsheetml/2006/main" id="24" name="NetworkTopItems_5" displayName="NetworkTopItems_5" ref="A45:N55" totalsRowShown="0" headerRowDxfId="28" dataDxfId="27">
  <autoFilter ref="A45:N55"/>
  <tableColumns count="14">
    <tableColumn id="1" name="Top Word Pairs in Post Content in Entire Graph" dataDxfId="26"/>
    <tableColumn id="2" name="Entire Graph Count" dataDxfId="25"/>
    <tableColumn id="3" name="Top Word Pairs in Post Content in G1" dataDxfId="24"/>
    <tableColumn id="4" name="G1 Count" dataDxfId="23"/>
    <tableColumn id="5" name="Top Word Pairs in Post Content in G2" dataDxfId="22"/>
    <tableColumn id="6" name="G2 Count" dataDxfId="21"/>
    <tableColumn id="7" name="Top Word Pairs in Post Content in G3" dataDxfId="20"/>
    <tableColumn id="8" name="G3 Count" dataDxfId="19"/>
    <tableColumn id="9" name="Top Word Pairs in Post Content in G4" dataDxfId="18"/>
    <tableColumn id="10" name="G4 Count" dataDxfId="17"/>
    <tableColumn id="11" name="Top Word Pairs in Post Content in G5" dataDxfId="16"/>
    <tableColumn id="12" name="G5 Count" dataDxfId="15"/>
    <tableColumn id="13" name="Top Word Pairs in Post Content in G6" dataDxfId="14"/>
    <tableColumn id="14" name="G6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111" totalsRowShown="0" headerRowDxfId="341" dataDxfId="294">
  <autoFilter ref="A2:BZ111"/>
  <tableColumns count="78">
    <tableColumn id="1" name="Vertex" dataDxfId="305"/>
    <tableColumn id="2" name="Color" dataDxfId="304"/>
    <tableColumn id="5" name="Shape" dataDxfId="303"/>
    <tableColumn id="6" name="Size" dataDxfId="302"/>
    <tableColumn id="4" name="Opacity" dataDxfId="231"/>
    <tableColumn id="7" name="Image File" dataDxfId="230"/>
    <tableColumn id="3" name="Visibility" dataDxfId="225"/>
    <tableColumn id="10" name="Label" dataDxfId="223"/>
    <tableColumn id="16" name="Label Fill Color" dataDxfId="224"/>
    <tableColumn id="9" name="Label Position" dataDxfId="228"/>
    <tableColumn id="8" name="Tooltip" dataDxfId="226"/>
    <tableColumn id="18" name="Layout Order" dataDxfId="227"/>
    <tableColumn id="13" name="X" dataDxfId="301"/>
    <tableColumn id="14" name="Y" dataDxfId="300"/>
    <tableColumn id="12" name="Locked?" dataDxfId="299"/>
    <tableColumn id="19" name="Polar R" dataDxfId="298"/>
    <tableColumn id="20" name="Polar Angle" dataDxfId="297"/>
    <tableColumn id="21" name="Degree" dataDxfId="103"/>
    <tableColumn id="22" name="In-Degree" dataDxfId="102"/>
    <tableColumn id="23" name="Out-Degree" dataDxfId="100"/>
    <tableColumn id="24" name="Betweenness Centrality" dataDxfId="101"/>
    <tableColumn id="25" name="Closeness Centrality" dataDxfId="105"/>
    <tableColumn id="26" name="Eigenvector Centrality" dataDxfId="104"/>
    <tableColumn id="15" name="PageRank" dataDxfId="99"/>
    <tableColumn id="27" name="Clustering Coefficient" dataDxfId="97"/>
    <tableColumn id="29" name="Reciprocated Vertex Pair Ratio" dataDxfId="98"/>
    <tableColumn id="11" name="ID" dataDxfId="296"/>
    <tableColumn id="28" name="Dynamic Filter" dataDxfId="295"/>
    <tableColumn id="17" name="Add Your Own Columns Here" dataDxfId="233"/>
    <tableColumn id="30" name="Custom Menu Item Text" dataDxfId="232"/>
    <tableColumn id="31" name="Custom Menu Item Action" dataDxfId="229"/>
    <tableColumn id="32" name="Content" dataDxfId="222"/>
    <tableColumn id="33" name="Vertex Type" dataDxfId="221"/>
    <tableColumn id="34" name="Post Type" dataDxfId="220"/>
    <tableColumn id="35" name="Author" dataDxfId="219"/>
    <tableColumn id="36" name="Post Date" dataDxfId="218"/>
    <tableColumn id="37" name="Image" dataDxfId="217"/>
    <tableColumn id="38" name="Post URL" dataDxfId="216"/>
    <tableColumn id="39" name="Total Likes" dataDxfId="215"/>
    <tableColumn id="40" name="Total Comments" dataDxfId="214"/>
    <tableColumn id="41" name="Total Shares" dataDxfId="213"/>
    <tableColumn id="42" name="Attachment Description" dataDxfId="212"/>
    <tableColumn id="43" name="Attachment Title" dataDxfId="211"/>
    <tableColumn id="44" name="Attachment Type" dataDxfId="210"/>
    <tableColumn id="45" name="Attachment URL" dataDxfId="209"/>
    <tableColumn id="46" name="Parent ID" dataDxfId="208"/>
    <tableColumn id="47" name="Comment Date" dataDxfId="207"/>
    <tableColumn id="48" name="Comment URL" dataDxfId="199"/>
    <tableColumn id="49" name="Vertex Group" dataDxfId="134">
      <calculatedColumnFormula>REPLACE(INDEX(GroupVertices[Group], MATCH(Vertices[[#This Row],[Vertex]],GroupVertices[Vertex],0)),1,1,"")</calculatedColumnFormula>
    </tableColumn>
    <tableColumn id="50" name="Sentiment List #1: Positive Word Count" dataDxfId="133"/>
    <tableColumn id="51" name="Sentiment List #1: Positive Word Percentage (%)" dataDxfId="132"/>
    <tableColumn id="52" name="Sentiment List #2: Negative Word Count" dataDxfId="131"/>
    <tableColumn id="53" name="Sentiment List #2: Negative Word Percentage (%)" dataDxfId="130"/>
    <tableColumn id="54" name="Sentiment List #3: Keywords Word Count" dataDxfId="129"/>
    <tableColumn id="55" name="Sentiment List #3: Keywords Word Percentage (%)" dataDxfId="128"/>
    <tableColumn id="56" name="Non-categorized Word Count" dataDxfId="127"/>
    <tableColumn id="57" name="Non-categorized Word Percentage (%)" dataDxfId="126"/>
    <tableColumn id="58" name="Vertex Content Word Count" dataDxfId="124"/>
    <tableColumn id="59" name="URLs in Comment by Count" dataDxfId="125"/>
    <tableColumn id="60" name="URLs in Comment by Salience" dataDxfId="186"/>
    <tableColumn id="61" name="Domains in Comment by Count" dataDxfId="185"/>
    <tableColumn id="62" name="Domains in Comment by Salience" dataDxfId="184"/>
    <tableColumn id="63" name="Hashtags in Comment by Count" dataDxfId="183"/>
    <tableColumn id="64" name="Hashtags in Comment by Salience" dataDxfId="182"/>
    <tableColumn id="65" name="Top Words in Comment by Count" dataDxfId="181"/>
    <tableColumn id="66" name="Top Words in Comment by Salience" dataDxfId="180"/>
    <tableColumn id="67" name="Top Word Pairs in Comment by Count" dataDxfId="179"/>
    <tableColumn id="68" name="Top Word Pairs in Comment by Salience" dataDxfId="10"/>
    <tableColumn id="69" name="URLs in Post by Count" dataDxfId="9"/>
    <tableColumn id="70" name="URLs in Post by Salience" dataDxfId="8"/>
    <tableColumn id="71" name="Domains in Post by Count" dataDxfId="7"/>
    <tableColumn id="72" name="Domains in Post by Salience" dataDxfId="6"/>
    <tableColumn id="73" name="Hashtags in Post by Count" dataDxfId="5"/>
    <tableColumn id="74" name="Hashtags in Post by Salience" dataDxfId="4"/>
    <tableColumn id="75" name="Top Words in Post Content by Count" dataDxfId="3"/>
    <tableColumn id="76" name="Top Words in Post Content by Salience" dataDxfId="2"/>
    <tableColumn id="77" name="Top Word Pairs in Post Content by Count" dataDxfId="1"/>
    <tableColumn id="7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Q8" totalsRowShown="0" headerRowDxfId="340">
  <autoFilter ref="A2:AQ8"/>
  <tableColumns count="43">
    <tableColumn id="1" name="Group" dataDxfId="206"/>
    <tableColumn id="2" name="Vertex Color" dataDxfId="205"/>
    <tableColumn id="3" name="Vertex Shape" dataDxfId="203"/>
    <tableColumn id="22" name="Visibility" dataDxfId="204"/>
    <tableColumn id="4" name="Collapsed?"/>
    <tableColumn id="18" name="Label" dataDxfId="339"/>
    <tableColumn id="20" name="Collapsed X"/>
    <tableColumn id="21" name="Collapsed Y"/>
    <tableColumn id="6" name="ID" dataDxfId="338"/>
    <tableColumn id="19" name="Collapsed Properties" dataDxfId="178"/>
    <tableColumn id="5" name="Vertices" dataDxfId="177"/>
    <tableColumn id="7" name="Unique Edges" dataDxfId="176"/>
    <tableColumn id="8" name="Edges With Duplicates" dataDxfId="175"/>
    <tableColumn id="9" name="Total Edges" dataDxfId="174"/>
    <tableColumn id="10" name="Self-Loops" dataDxfId="173"/>
    <tableColumn id="24" name="Reciprocated Vertex Pair Ratio" dataDxfId="172"/>
    <tableColumn id="25" name="Reciprocated Edge Ratio" dataDxfId="171"/>
    <tableColumn id="11" name="Connected Components" dataDxfId="170"/>
    <tableColumn id="12" name="Single-Vertex Connected Components" dataDxfId="169"/>
    <tableColumn id="13" name="Maximum Vertices in a Connected Component" dataDxfId="168"/>
    <tableColumn id="14" name="Maximum Edges in a Connected Component" dataDxfId="167"/>
    <tableColumn id="15" name="Maximum Geodesic Distance (Diameter)" dataDxfId="166"/>
    <tableColumn id="16" name="Average Geodesic Distance" dataDxfId="165"/>
    <tableColumn id="17" name="Graph Density" dataDxfId="123"/>
    <tableColumn id="23" name="Sentiment List #1: Positive Word Count" dataDxfId="122"/>
    <tableColumn id="26" name="Sentiment List #1: Positive Word Percentage (%)" dataDxfId="121"/>
    <tableColumn id="27" name="Sentiment List #2: Negative Word Count" dataDxfId="120"/>
    <tableColumn id="28" name="Sentiment List #2: Negative Word Percentage (%)" dataDxfId="119"/>
    <tableColumn id="29" name="Sentiment List #3: Keywords Word Count" dataDxfId="118"/>
    <tableColumn id="30" name="Sentiment List #3: Keywords Word Percentage (%)" dataDxfId="117"/>
    <tableColumn id="31" name="Non-categorized Word Count" dataDxfId="116"/>
    <tableColumn id="32" name="Non-categorized Word Percentage (%)" dataDxfId="115"/>
    <tableColumn id="33" name="Group Content Word Count" dataDxfId="113"/>
    <tableColumn id="34" name="Top URLs in Comment" dataDxfId="114"/>
    <tableColumn id="35" name="Top Domains in Comment" dataDxfId="189"/>
    <tableColumn id="36" name="Top Hashtags in Comment" dataDxfId="188"/>
    <tableColumn id="37" name="Top Words in Comment" dataDxfId="187"/>
    <tableColumn id="38" name="Top Word Pairs in Comment" dataDxfId="80"/>
    <tableColumn id="39" name="Top URLs in Post" dataDxfId="63"/>
    <tableColumn id="40" name="Top Domains in Post" dataDxfId="46"/>
    <tableColumn id="41" name="Top Hashtags in Post" dataDxfId="29"/>
    <tableColumn id="42" name="Top Words in Post Content" dataDxfId="12"/>
    <tableColumn id="43"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337" dataDxfId="336">
  <autoFilter ref="A1:C110"/>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109"/>
    <tableColumn id="2" name="Value" dataDxfId="1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4" totalsRowShown="0" headerRowDxfId="317">
  <autoFilter ref="J1:K2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84243564949423_2952822568091495" TargetMode="External" /><Relationship Id="rId2" Type="http://schemas.openxmlformats.org/officeDocument/2006/relationships/hyperlink" Target="https://www.facebook.com/184243564949423_2971339076239844" TargetMode="External" /><Relationship Id="rId3" Type="http://schemas.openxmlformats.org/officeDocument/2006/relationships/hyperlink" Target="https://www.facebook.com/184243564949423_2971339076239844" TargetMode="External" /><Relationship Id="rId4" Type="http://schemas.openxmlformats.org/officeDocument/2006/relationships/hyperlink" Target="https://www.facebook.com/184243564949423_3000575053316246" TargetMode="External" /><Relationship Id="rId5" Type="http://schemas.openxmlformats.org/officeDocument/2006/relationships/hyperlink" Target="https://www.facebook.com/184243564949423_3000575053316246" TargetMode="External" /><Relationship Id="rId6" Type="http://schemas.openxmlformats.org/officeDocument/2006/relationships/hyperlink" Target="https://www.facebook.com/184243564949423_3008441999196218" TargetMode="External" /><Relationship Id="rId7" Type="http://schemas.openxmlformats.org/officeDocument/2006/relationships/hyperlink" Target="https://www.facebook.com/184243564949423_3076828005690950" TargetMode="External" /><Relationship Id="rId8" Type="http://schemas.openxmlformats.org/officeDocument/2006/relationships/hyperlink" Target="https://www.facebook.com/184243564949423_3076828005690950" TargetMode="External" /><Relationship Id="rId9" Type="http://schemas.openxmlformats.org/officeDocument/2006/relationships/hyperlink" Target="https://www.facebook.com/184243564949423_3076828005690950" TargetMode="External" /><Relationship Id="rId10" Type="http://schemas.openxmlformats.org/officeDocument/2006/relationships/hyperlink" Target="https://www.facebook.com/184243564949423_2892013640839055" TargetMode="External" /><Relationship Id="rId11" Type="http://schemas.openxmlformats.org/officeDocument/2006/relationships/hyperlink" Target="https://www.facebook.com/184243564949423_2893725520667867" TargetMode="External" /><Relationship Id="rId12" Type="http://schemas.openxmlformats.org/officeDocument/2006/relationships/hyperlink" Target="https://www.facebook.com/184243564949423_2893976587309427" TargetMode="External" /><Relationship Id="rId13" Type="http://schemas.openxmlformats.org/officeDocument/2006/relationships/hyperlink" Target="https://www.facebook.com/184243564949423_2894216987285387" TargetMode="External" /><Relationship Id="rId14" Type="http://schemas.openxmlformats.org/officeDocument/2006/relationships/hyperlink" Target="https://www.facebook.com/184243564949423_2894226560617763" TargetMode="External" /><Relationship Id="rId15" Type="http://schemas.openxmlformats.org/officeDocument/2006/relationships/hyperlink" Target="https://www.facebook.com/184243564949423_2896304320409987" TargetMode="External" /><Relationship Id="rId16" Type="http://schemas.openxmlformats.org/officeDocument/2006/relationships/hyperlink" Target="https://www.facebook.com/184243564949423_2896602780380141" TargetMode="External" /><Relationship Id="rId17" Type="http://schemas.openxmlformats.org/officeDocument/2006/relationships/hyperlink" Target="https://www.facebook.com/184243564949423_2898555253518227" TargetMode="External" /><Relationship Id="rId18" Type="http://schemas.openxmlformats.org/officeDocument/2006/relationships/hyperlink" Target="https://www.facebook.com/184243564949423_2898720333501719" TargetMode="External" /><Relationship Id="rId19" Type="http://schemas.openxmlformats.org/officeDocument/2006/relationships/hyperlink" Target="https://www.facebook.com/184243564949423_2899120603461692" TargetMode="External" /><Relationship Id="rId20" Type="http://schemas.openxmlformats.org/officeDocument/2006/relationships/hyperlink" Target="https://www.facebook.com/184243564949423_2901220873251665" TargetMode="External" /><Relationship Id="rId21" Type="http://schemas.openxmlformats.org/officeDocument/2006/relationships/hyperlink" Target="https://www.facebook.com/184243564949423_2901450379895381" TargetMode="External" /><Relationship Id="rId22" Type="http://schemas.openxmlformats.org/officeDocument/2006/relationships/hyperlink" Target="https://www.facebook.com/184243564949423_2901647363209016" TargetMode="External" /><Relationship Id="rId23" Type="http://schemas.openxmlformats.org/officeDocument/2006/relationships/hyperlink" Target="https://www.facebook.com/184243564949423_2927185020655250" TargetMode="External" /><Relationship Id="rId24" Type="http://schemas.openxmlformats.org/officeDocument/2006/relationships/hyperlink" Target="https://www.facebook.com/184243564949423_2929378480435904" TargetMode="External" /><Relationship Id="rId25" Type="http://schemas.openxmlformats.org/officeDocument/2006/relationships/hyperlink" Target="https://www.facebook.com/184243564949423_2932185340155218" TargetMode="External" /><Relationship Id="rId26" Type="http://schemas.openxmlformats.org/officeDocument/2006/relationships/hyperlink" Target="https://www.facebook.com/184243564949423_2934398669933885" TargetMode="External" /><Relationship Id="rId27" Type="http://schemas.openxmlformats.org/officeDocument/2006/relationships/hyperlink" Target="https://www.facebook.com/184243564949423_2934898079883944" TargetMode="External" /><Relationship Id="rId28" Type="http://schemas.openxmlformats.org/officeDocument/2006/relationships/hyperlink" Target="https://www.facebook.com/184243564949423_2935045563202529" TargetMode="External" /><Relationship Id="rId29" Type="http://schemas.openxmlformats.org/officeDocument/2006/relationships/hyperlink" Target="https://www.facebook.com/184243564949423_2937474209626331" TargetMode="External" /><Relationship Id="rId30" Type="http://schemas.openxmlformats.org/officeDocument/2006/relationships/hyperlink" Target="https://www.facebook.com/184243564949423_2937631266277292" TargetMode="External" /><Relationship Id="rId31" Type="http://schemas.openxmlformats.org/officeDocument/2006/relationships/hyperlink" Target="https://www.facebook.com/184243564949423_2938175479556204" TargetMode="External" /><Relationship Id="rId32" Type="http://schemas.openxmlformats.org/officeDocument/2006/relationships/hyperlink" Target="https://www.facebook.com/184243564949423_2944854072221678" TargetMode="External" /><Relationship Id="rId33" Type="http://schemas.openxmlformats.org/officeDocument/2006/relationships/hyperlink" Target="https://www.facebook.com/184243564949423_2945222865518132" TargetMode="External" /><Relationship Id="rId34" Type="http://schemas.openxmlformats.org/officeDocument/2006/relationships/hyperlink" Target="https://www.facebook.com/184243564949423_2950138578359894" TargetMode="External" /><Relationship Id="rId35" Type="http://schemas.openxmlformats.org/officeDocument/2006/relationships/hyperlink" Target="https://www.facebook.com/184243564949423_2952822568091495" TargetMode="External" /><Relationship Id="rId36" Type="http://schemas.openxmlformats.org/officeDocument/2006/relationships/hyperlink" Target="https://www.facebook.com/184243564949423_2952878708085881" TargetMode="External" /><Relationship Id="rId37" Type="http://schemas.openxmlformats.org/officeDocument/2006/relationships/hyperlink" Target="https://www.facebook.com/184243564949423_2953033721403713" TargetMode="External" /><Relationship Id="rId38" Type="http://schemas.openxmlformats.org/officeDocument/2006/relationships/hyperlink" Target="https://www.facebook.com/184243564949423_2955781477795604" TargetMode="External" /><Relationship Id="rId39" Type="http://schemas.openxmlformats.org/officeDocument/2006/relationships/hyperlink" Target="https://www.facebook.com/184243564949423_2963371837036568" TargetMode="External" /><Relationship Id="rId40" Type="http://schemas.openxmlformats.org/officeDocument/2006/relationships/hyperlink" Target="https://www.facebook.com/184243564949423_2963837106990041" TargetMode="External" /><Relationship Id="rId41" Type="http://schemas.openxmlformats.org/officeDocument/2006/relationships/hyperlink" Target="https://www.facebook.com/184243564949423_2966192730087812" TargetMode="External" /><Relationship Id="rId42" Type="http://schemas.openxmlformats.org/officeDocument/2006/relationships/hyperlink" Target="https://www.facebook.com/184243564949423_2966562360050849" TargetMode="External" /><Relationship Id="rId43" Type="http://schemas.openxmlformats.org/officeDocument/2006/relationships/hyperlink" Target="https://www.facebook.com/184243564949423_2968692566504495" TargetMode="External" /><Relationship Id="rId44" Type="http://schemas.openxmlformats.org/officeDocument/2006/relationships/hyperlink" Target="https://www.facebook.com/184243564949423_2968756593164759" TargetMode="External" /><Relationship Id="rId45" Type="http://schemas.openxmlformats.org/officeDocument/2006/relationships/hyperlink" Target="https://www.facebook.com/184243564949423_2968795499827535" TargetMode="External" /><Relationship Id="rId46" Type="http://schemas.openxmlformats.org/officeDocument/2006/relationships/hyperlink" Target="https://www.facebook.com/184243564949423_2969019686471783" TargetMode="External" /><Relationship Id="rId47" Type="http://schemas.openxmlformats.org/officeDocument/2006/relationships/hyperlink" Target="https://www.facebook.com/184243564949423_2971339076239844" TargetMode="External" /><Relationship Id="rId48" Type="http://schemas.openxmlformats.org/officeDocument/2006/relationships/hyperlink" Target="https://www.facebook.com/184243564949423_2971531462887272" TargetMode="External" /><Relationship Id="rId49" Type="http://schemas.openxmlformats.org/officeDocument/2006/relationships/hyperlink" Target="https://www.facebook.com/184243564949423_2975240825849669" TargetMode="External" /><Relationship Id="rId50" Type="http://schemas.openxmlformats.org/officeDocument/2006/relationships/hyperlink" Target="https://www.facebook.com/184243564949423_2977758635597888" TargetMode="External" /><Relationship Id="rId51" Type="http://schemas.openxmlformats.org/officeDocument/2006/relationships/hyperlink" Target="https://www.facebook.com/184243564949423_2980415715332180" TargetMode="External" /><Relationship Id="rId52" Type="http://schemas.openxmlformats.org/officeDocument/2006/relationships/hyperlink" Target="https://www.facebook.com/184243564949423_2983088618398223" TargetMode="External" /><Relationship Id="rId53" Type="http://schemas.openxmlformats.org/officeDocument/2006/relationships/hyperlink" Target="https://www.facebook.com/184243564949423_2985661178140967" TargetMode="External" /><Relationship Id="rId54" Type="http://schemas.openxmlformats.org/officeDocument/2006/relationships/hyperlink" Target="https://www.facebook.com/184243564949423_2987397124634039" TargetMode="External" /><Relationship Id="rId55" Type="http://schemas.openxmlformats.org/officeDocument/2006/relationships/hyperlink" Target="https://www.facebook.com/184243564949423_2988324077874677" TargetMode="External" /><Relationship Id="rId56" Type="http://schemas.openxmlformats.org/officeDocument/2006/relationships/hyperlink" Target="https://www.facebook.com/184243564949423_2989404347766650" TargetMode="External" /><Relationship Id="rId57" Type="http://schemas.openxmlformats.org/officeDocument/2006/relationships/hyperlink" Target="https://www.facebook.com/184243564949423_2992357654137986" TargetMode="External" /><Relationship Id="rId58" Type="http://schemas.openxmlformats.org/officeDocument/2006/relationships/hyperlink" Target="https://www.facebook.com/184243564949423_2993110227396062" TargetMode="External" /><Relationship Id="rId59" Type="http://schemas.openxmlformats.org/officeDocument/2006/relationships/hyperlink" Target="https://www.facebook.com/184243564949423_3000575053316246" TargetMode="External" /><Relationship Id="rId60" Type="http://schemas.openxmlformats.org/officeDocument/2006/relationships/hyperlink" Target="https://www.facebook.com/184243564949423_3002635726443512" TargetMode="External" /><Relationship Id="rId61" Type="http://schemas.openxmlformats.org/officeDocument/2006/relationships/hyperlink" Target="https://www.facebook.com/184243564949423_3003006786406406" TargetMode="External" /><Relationship Id="rId62" Type="http://schemas.openxmlformats.org/officeDocument/2006/relationships/hyperlink" Target="https://www.facebook.com/184243564949423_3005717949468623" TargetMode="External" /><Relationship Id="rId63" Type="http://schemas.openxmlformats.org/officeDocument/2006/relationships/hyperlink" Target="https://www.facebook.com/184243564949423_3007933809247037" TargetMode="External" /><Relationship Id="rId64" Type="http://schemas.openxmlformats.org/officeDocument/2006/relationships/hyperlink" Target="https://www.facebook.com/184243564949423_3008388452534906" TargetMode="External" /><Relationship Id="rId65" Type="http://schemas.openxmlformats.org/officeDocument/2006/relationships/hyperlink" Target="https://www.facebook.com/184243564949423_3008441999196218" TargetMode="External" /><Relationship Id="rId66" Type="http://schemas.openxmlformats.org/officeDocument/2006/relationships/hyperlink" Target="https://www.facebook.com/184243564949423_3010727595634325" TargetMode="External" /><Relationship Id="rId67" Type="http://schemas.openxmlformats.org/officeDocument/2006/relationships/hyperlink" Target="https://www.facebook.com/184243564949423_3018173571556394" TargetMode="External" /><Relationship Id="rId68" Type="http://schemas.openxmlformats.org/officeDocument/2006/relationships/hyperlink" Target="https://www.facebook.com/184243564949423_3021332847907133" TargetMode="External" /><Relationship Id="rId69" Type="http://schemas.openxmlformats.org/officeDocument/2006/relationships/hyperlink" Target="https://www.facebook.com/184243564949423_3021866864520398" TargetMode="External" /><Relationship Id="rId70" Type="http://schemas.openxmlformats.org/officeDocument/2006/relationships/hyperlink" Target="https://www.facebook.com/184243564949423_3023587594348325" TargetMode="External" /><Relationship Id="rId71" Type="http://schemas.openxmlformats.org/officeDocument/2006/relationships/hyperlink" Target="https://www.facebook.com/184243564949423_3024215620952189" TargetMode="External" /><Relationship Id="rId72" Type="http://schemas.openxmlformats.org/officeDocument/2006/relationships/hyperlink" Target="https://www.facebook.com/184243564949423_3026346120739139" TargetMode="External" /><Relationship Id="rId73" Type="http://schemas.openxmlformats.org/officeDocument/2006/relationships/hyperlink" Target="https://www.facebook.com/184243564949423_3026644307375987" TargetMode="External" /><Relationship Id="rId74" Type="http://schemas.openxmlformats.org/officeDocument/2006/relationships/hyperlink" Target="https://www.facebook.com/184243564949423_3029230913783993" TargetMode="External" /><Relationship Id="rId75" Type="http://schemas.openxmlformats.org/officeDocument/2006/relationships/hyperlink" Target="https://www.facebook.com/184243564949423_3031746276865790" TargetMode="External" /><Relationship Id="rId76" Type="http://schemas.openxmlformats.org/officeDocument/2006/relationships/hyperlink" Target="https://www.facebook.com/184243564949423_3032450670128684" TargetMode="External" /><Relationship Id="rId77" Type="http://schemas.openxmlformats.org/officeDocument/2006/relationships/hyperlink" Target="https://www.facebook.com/184243564949423_3037324506307967" TargetMode="External" /><Relationship Id="rId78" Type="http://schemas.openxmlformats.org/officeDocument/2006/relationships/hyperlink" Target="https://www.facebook.com/184243564949423_3040128566027561" TargetMode="External" /><Relationship Id="rId79" Type="http://schemas.openxmlformats.org/officeDocument/2006/relationships/hyperlink" Target="https://www.facebook.com/184243564949423_3042848459088905" TargetMode="External" /><Relationship Id="rId80" Type="http://schemas.openxmlformats.org/officeDocument/2006/relationships/hyperlink" Target="https://www.facebook.com/184243564949423_3043241285716289" TargetMode="External" /><Relationship Id="rId81" Type="http://schemas.openxmlformats.org/officeDocument/2006/relationships/hyperlink" Target="https://www.facebook.com/184243564949423_3045236402183444" TargetMode="External" /><Relationship Id="rId82" Type="http://schemas.openxmlformats.org/officeDocument/2006/relationships/hyperlink" Target="https://www.facebook.com/184243564949423_3047837471923337" TargetMode="External" /><Relationship Id="rId83" Type="http://schemas.openxmlformats.org/officeDocument/2006/relationships/hyperlink" Target="https://www.facebook.com/184243564949423_3048365925203825" TargetMode="External" /><Relationship Id="rId84" Type="http://schemas.openxmlformats.org/officeDocument/2006/relationships/hyperlink" Target="https://www.facebook.com/184243564949423_3048414531865631" TargetMode="External" /><Relationship Id="rId85" Type="http://schemas.openxmlformats.org/officeDocument/2006/relationships/hyperlink" Target="https://www.facebook.com/184243564949423_3055892114451206" TargetMode="External" /><Relationship Id="rId86" Type="http://schemas.openxmlformats.org/officeDocument/2006/relationships/hyperlink" Target="https://www.facebook.com/184243564949423_3056295864410831" TargetMode="External" /><Relationship Id="rId87" Type="http://schemas.openxmlformats.org/officeDocument/2006/relationships/hyperlink" Target="https://www.facebook.com/184243564949423_3058936684146749" TargetMode="External" /><Relationship Id="rId88" Type="http://schemas.openxmlformats.org/officeDocument/2006/relationships/hyperlink" Target="https://www.facebook.com/184243564949423_3061452273895190" TargetMode="External" /><Relationship Id="rId89" Type="http://schemas.openxmlformats.org/officeDocument/2006/relationships/hyperlink" Target="https://www.facebook.com/184243564949423_3063897853650632" TargetMode="External" /><Relationship Id="rId90" Type="http://schemas.openxmlformats.org/officeDocument/2006/relationships/hyperlink" Target="https://www.facebook.com/184243564949423_3064141236959627" TargetMode="External" /><Relationship Id="rId91" Type="http://schemas.openxmlformats.org/officeDocument/2006/relationships/hyperlink" Target="https://www.facebook.com/184243564949423_3074561025917648" TargetMode="External" /><Relationship Id="rId92" Type="http://schemas.openxmlformats.org/officeDocument/2006/relationships/hyperlink" Target="https://www.facebook.com/184243564949423_3074673082573109" TargetMode="External" /><Relationship Id="rId93" Type="http://schemas.openxmlformats.org/officeDocument/2006/relationships/hyperlink" Target="https://www.facebook.com/184243564949423_3076828005690950" TargetMode="External" /><Relationship Id="rId94" Type="http://schemas.openxmlformats.org/officeDocument/2006/relationships/hyperlink" Target="https://www.facebook.com/184243564949423_3077232715650479" TargetMode="External" /><Relationship Id="rId95" Type="http://schemas.openxmlformats.org/officeDocument/2006/relationships/hyperlink" Target="https://www.facebook.com/184243564949423_3079610848745999" TargetMode="External" /><Relationship Id="rId96" Type="http://schemas.openxmlformats.org/officeDocument/2006/relationships/hyperlink" Target="https://www.facebook.com/184243564949423_3082121495161601" TargetMode="External" /><Relationship Id="rId97" Type="http://schemas.openxmlformats.org/officeDocument/2006/relationships/hyperlink" Target="https://www.facebook.com/184243564949423_3082455878461496" TargetMode="External" /><Relationship Id="rId98" Type="http://schemas.openxmlformats.org/officeDocument/2006/relationships/hyperlink" Target="https://www.facebook.com/184243564949423_3084665278240556" TargetMode="External" /><Relationship Id="rId99" Type="http://schemas.openxmlformats.org/officeDocument/2006/relationships/hyperlink" Target="https://www.facebook.com/184243564949423_3084810994892651" TargetMode="External" /><Relationship Id="rId100" Type="http://schemas.openxmlformats.org/officeDocument/2006/relationships/hyperlink" Target="https://www.facebook.com/184243564949423_3100499883323762" TargetMode="External" /><Relationship Id="rId101" Type="http://schemas.openxmlformats.org/officeDocument/2006/relationships/hyperlink" Target="https://www.facebook.com/184243564949423_3111300942243656" TargetMode="External" /><Relationship Id="rId102" Type="http://schemas.openxmlformats.org/officeDocument/2006/relationships/hyperlink" Target="https://www.facebook.com/184243564949423_3111539712219779" TargetMode="External" /><Relationship Id="rId103" Type="http://schemas.openxmlformats.org/officeDocument/2006/relationships/hyperlink" Target="https://www.facebook.com/184243564949423_3113907641982986" TargetMode="External" /><Relationship Id="rId104" Type="http://schemas.openxmlformats.org/officeDocument/2006/relationships/hyperlink" Target="https://www.facebook.com/184243564949423_3114383681935382" TargetMode="External" /><Relationship Id="rId105" Type="http://schemas.openxmlformats.org/officeDocument/2006/relationships/hyperlink" Target="https://www.facebook.com/184243564949423_3114698471903903" TargetMode="External" /><Relationship Id="rId106" Type="http://schemas.openxmlformats.org/officeDocument/2006/relationships/hyperlink" Target="https://www.facebook.com/184243564949423_3116748401698910" TargetMode="External" /><Relationship Id="rId107" Type="http://schemas.openxmlformats.org/officeDocument/2006/relationships/hyperlink" Target="https://www.facebook.com/184243564949423_3116926441681106" TargetMode="External" /><Relationship Id="rId108" Type="http://schemas.openxmlformats.org/officeDocument/2006/relationships/hyperlink" Target="https://www.facebook.com/184243564949423_3119675941406156" TargetMode="External" /><Relationship Id="rId109" Type="http://schemas.openxmlformats.org/officeDocument/2006/relationships/hyperlink" Target="https://www.facebook.com/184243564949423_3119904841383266" TargetMode="External" /><Relationship Id="rId110" Type="http://schemas.openxmlformats.org/officeDocument/2006/relationships/hyperlink" Target="https://www.facebook.com/2952822568091495_2965256920181393" TargetMode="External" /><Relationship Id="rId111" Type="http://schemas.openxmlformats.org/officeDocument/2006/relationships/hyperlink" Target="https://www.facebook.com/2971339076239844_2972663419440743" TargetMode="External" /><Relationship Id="rId112" Type="http://schemas.openxmlformats.org/officeDocument/2006/relationships/hyperlink" Target="https://www.facebook.com/2971339076239844_2971706066203145" TargetMode="External" /><Relationship Id="rId113" Type="http://schemas.openxmlformats.org/officeDocument/2006/relationships/hyperlink" Target="https://www.facebook.com/3000574759982942_3008832569157161" TargetMode="External" /><Relationship Id="rId114" Type="http://schemas.openxmlformats.org/officeDocument/2006/relationships/hyperlink" Target="https://www.facebook.com/3000574759982942_3006681482705603" TargetMode="External" /><Relationship Id="rId115" Type="http://schemas.openxmlformats.org/officeDocument/2006/relationships/hyperlink" Target="https://www.facebook.com/3008441999196218_3009058502467901" TargetMode="External" /><Relationship Id="rId116" Type="http://schemas.openxmlformats.org/officeDocument/2006/relationships/hyperlink" Target="https://www.facebook.com/3076828005690950_3078222828884801" TargetMode="External" /><Relationship Id="rId117" Type="http://schemas.openxmlformats.org/officeDocument/2006/relationships/hyperlink" Target="https://www.facebook.com/3076828005690950_3078180952222322" TargetMode="External" /><Relationship Id="rId118" Type="http://schemas.openxmlformats.org/officeDocument/2006/relationships/hyperlink" Target="https://www.facebook.com/3076828005690950_3077706448936439" TargetMode="External" /><Relationship Id="rId119" Type="http://schemas.openxmlformats.org/officeDocument/2006/relationships/hyperlink" Target="https://scontent.xx.fbcdn.net/v/t1.0-0/s130x130/64529294_2952822261424859_114655745399586816_n.jpg?_nc_cat=103&amp;_nc_oc=AQktrTaQIIp8tMWp6Nq8pp_HL1lArnHlXYe13b8_2PqIy4O8brSJY9vHfbi47NlS9A6geNKJ5crBKJnMyjaS1wUJ&amp;_nc_ht=scontent.xx&amp;oh=d074964020a359b771274ce700be25d6&amp;oe=5E118D2D" TargetMode="External" /><Relationship Id="rId120" Type="http://schemas.openxmlformats.org/officeDocument/2006/relationships/hyperlink" Target="https://scontent.xx.fbcdn.net/v/t1.0-0/s130x130/65769706_2971338422906576_287127492974608384_n.jpg?_nc_cat=110&amp;_nc_oc=AQmSE7FP4qAZTw_R77STc4ALzvfx5dT8vRSWmMGDj6Czz33msvkF9WLY4ptESdG89LhjXRpmPuv6dQTTr-9rAM8U&amp;_nc_ht=scontent.xx&amp;oh=d99218aaa513c87efbeeae45ab711b68&amp;oe=5E0D10CC" TargetMode="External" /><Relationship Id="rId121" Type="http://schemas.openxmlformats.org/officeDocument/2006/relationships/hyperlink" Target="https://scontent.xx.fbcdn.net/v/t1.0-0/s130x130/65769706_2971338422906576_287127492974608384_n.jpg?_nc_cat=110&amp;_nc_oc=AQmSE7FP4qAZTw_R77STc4ALzvfx5dT8vRSWmMGDj6Czz33msvkF9WLY4ptESdG89LhjXRpmPuv6dQTTr-9rAM8U&amp;_nc_ht=scontent.xx&amp;oh=d99218aaa513c87efbeeae45ab711b68&amp;oe=5E0D10CC" TargetMode="External" /><Relationship Id="rId122" Type="http://schemas.openxmlformats.org/officeDocument/2006/relationships/hyperlink" Target="https://scontent.xx.fbcdn.net/v/t1.0-0/s130x130/66269746_3000575056649579_1933519969430011904_n.jpg?_nc_cat=103&amp;_nc_oc=AQm-6Pz2ZWJM3XhZLbh0PCRtb8M9UYVuvuQ4vUF96P-_U_yeGB_pePkbixUPI8mmq7xksBE7hHT-tLq4eujKxDYp&amp;_nc_ht=scontent.xx&amp;oh=a96a3613fecb2013e00fe24c3be59d8a&amp;oe=5DE00B9C" TargetMode="External" /><Relationship Id="rId123" Type="http://schemas.openxmlformats.org/officeDocument/2006/relationships/hyperlink" Target="https://scontent.xx.fbcdn.net/v/t1.0-0/s130x130/66269746_3000575056649579_1933519969430011904_n.jpg?_nc_cat=103&amp;_nc_oc=AQm-6Pz2ZWJM3XhZLbh0PCRtb8M9UYVuvuQ4vUF96P-_U_yeGB_pePkbixUPI8mmq7xksBE7hHT-tLq4eujKxDYp&amp;_nc_ht=scontent.xx&amp;oh=a96a3613fecb2013e00fe24c3be59d8a&amp;oe=5DE00B9C" TargetMode="External" /><Relationship Id="rId124" Type="http://schemas.openxmlformats.org/officeDocument/2006/relationships/hyperlink" Target="https://scontent.xx.fbcdn.net/v/t15.5256-10/s130x130/65939538_387032961923915_8969684253008723968_n.jpg?_nc_cat=104&amp;_nc_oc=AQm8hP6mh0bl9VM8FISZeMzMHcXKLKa4DRqQM6bYSq1PbuTHIoEM564l8EkpKhbAvupvRYjCQqQv3dquOsnPQv9s&amp;_nc_ht=scontent.xx&amp;oh=0d072134ee2331b89d4611e793a1d925&amp;oe=5E0E4B1A" TargetMode="External" /><Relationship Id="rId125" Type="http://schemas.openxmlformats.org/officeDocument/2006/relationships/hyperlink" Target="https://scontent.xx.fbcdn.net/v/t1.0-0/s130x130/68313770_3076827969024287_2660251633031577600_n.jpg?_nc_cat=107&amp;_nc_oc=AQmpFpMgCEUq_FUxtgf5pOSydZoZEm4Byi3bgZn_RKuLMM0rxI8b9oNhRO9AY2uVfQfwNqbyLbkpj4ZW3LnBpAhL&amp;_nc_ht=scontent.xx&amp;oh=2def33afbb8b1723ed67227dca048af1&amp;oe=5DDF6A51" TargetMode="External" /><Relationship Id="rId126" Type="http://schemas.openxmlformats.org/officeDocument/2006/relationships/hyperlink" Target="https://scontent.xx.fbcdn.net/v/t1.0-0/s130x130/68313770_3076827969024287_2660251633031577600_n.jpg?_nc_cat=107&amp;_nc_oc=AQmpFpMgCEUq_FUxtgf5pOSydZoZEm4Byi3bgZn_RKuLMM0rxI8b9oNhRO9AY2uVfQfwNqbyLbkpj4ZW3LnBpAhL&amp;_nc_ht=scontent.xx&amp;oh=2def33afbb8b1723ed67227dca048af1&amp;oe=5DDF6A51" TargetMode="External" /><Relationship Id="rId127" Type="http://schemas.openxmlformats.org/officeDocument/2006/relationships/hyperlink" Target="https://scontent.xx.fbcdn.net/v/t1.0-0/s130x130/68313770_3076827969024287_2660251633031577600_n.jpg?_nc_cat=107&amp;_nc_oc=AQmpFpMgCEUq_FUxtgf5pOSydZoZEm4Byi3bgZn_RKuLMM0rxI8b9oNhRO9AY2uVfQfwNqbyLbkpj4ZW3LnBpAhL&amp;_nc_ht=scontent.xx&amp;oh=2def33afbb8b1723ed67227dca048af1&amp;oe=5DDF6A51" TargetMode="External" /><Relationship Id="rId128" Type="http://schemas.openxmlformats.org/officeDocument/2006/relationships/hyperlink" Target="https://www.facebook.com/3076828005690950_3078222828884801" TargetMode="External" /><Relationship Id="rId129" Type="http://schemas.openxmlformats.org/officeDocument/2006/relationships/hyperlink" Target="https://www.facebook.com/3076828005690950_3078180952222322" TargetMode="External" /><Relationship Id="rId130" Type="http://schemas.openxmlformats.org/officeDocument/2006/relationships/hyperlink" Target="https://www.facebook.com/3076828005690950_3077706448936439" TargetMode="External" /><Relationship Id="rId131" Type="http://schemas.openxmlformats.org/officeDocument/2006/relationships/hyperlink" Target="https://www.facebook.com/3076828005690950_3077706448936439" TargetMode="External" /><Relationship Id="rId132" Type="http://schemas.openxmlformats.org/officeDocument/2006/relationships/comments" Target="../comments1.xml" /><Relationship Id="rId133" Type="http://schemas.openxmlformats.org/officeDocument/2006/relationships/vmlDrawing" Target="../drawings/vmlDrawing1.vml" /><Relationship Id="rId134" Type="http://schemas.openxmlformats.org/officeDocument/2006/relationships/table" Target="../tables/table1.xml" /><Relationship Id="rId1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bit.ly/Bilgi_Lisans" TargetMode="External" /><Relationship Id="rId2" Type="http://schemas.openxmlformats.org/officeDocument/2006/relationships/hyperlink" Target="http://bit.ly/B&#304;LG&#304;_DOGADA" TargetMode="External" /><Relationship Id="rId3" Type="http://schemas.openxmlformats.org/officeDocument/2006/relationships/hyperlink" Target="https://lite.bilgi.edu.tr/" TargetMode="External" /><Relationship Id="rId4" Type="http://schemas.openxmlformats.org/officeDocument/2006/relationships/hyperlink" Target="http://bit.ly/2KmD38B" TargetMode="External" /><Relationship Id="rId5" Type="http://schemas.openxmlformats.org/officeDocument/2006/relationships/hyperlink" Target="https://bit.ly/2MbCFfZ" TargetMode="External" /><Relationship Id="rId6" Type="http://schemas.openxmlformats.org/officeDocument/2006/relationships/hyperlink" Target="https://bit.ly/2VPBRgl" TargetMode="External" /><Relationship Id="rId7" Type="http://schemas.openxmlformats.org/officeDocument/2006/relationships/hyperlink" Target="https://bit.ly/2Zkek9h" TargetMode="External" /><Relationship Id="rId8" Type="http://schemas.openxmlformats.org/officeDocument/2006/relationships/hyperlink" Target="http://bit.ly/2KMbHsS" TargetMode="External" /><Relationship Id="rId9" Type="http://schemas.openxmlformats.org/officeDocument/2006/relationships/hyperlink" Target="http://bit.ly/2NNor69" TargetMode="External" /><Relationship Id="rId10" Type="http://schemas.openxmlformats.org/officeDocument/2006/relationships/hyperlink" Target="https://bit.ly/2P9JjF6" TargetMode="External" /><Relationship Id="rId11" Type="http://schemas.openxmlformats.org/officeDocument/2006/relationships/hyperlink" Target="http://bit.ly/Bilgi_Lisans" TargetMode="External" /><Relationship Id="rId12" Type="http://schemas.openxmlformats.org/officeDocument/2006/relationships/hyperlink" Target="https://lite.bilgi.edu.tr/" TargetMode="External" /><Relationship Id="rId13" Type="http://schemas.openxmlformats.org/officeDocument/2006/relationships/hyperlink" Target="http://bit.ly/B&#304;LG&#304;_DOGADA" TargetMode="External" /><Relationship Id="rId14" Type="http://schemas.openxmlformats.org/officeDocument/2006/relationships/hyperlink" Target="https://bit.ly/2MbCFfZ" TargetMode="External" /><Relationship Id="rId15" Type="http://schemas.openxmlformats.org/officeDocument/2006/relationships/hyperlink" Target="https://bit.ly/2VPBRgl" TargetMode="External" /><Relationship Id="rId16" Type="http://schemas.openxmlformats.org/officeDocument/2006/relationships/hyperlink" Target="http://bit.ly/2KmD38B" TargetMode="External" /><Relationship Id="rId17" Type="http://schemas.openxmlformats.org/officeDocument/2006/relationships/hyperlink" Target="http://bit.ly/Bilgi_sbf" TargetMode="External" /><Relationship Id="rId18" Type="http://schemas.openxmlformats.org/officeDocument/2006/relationships/hyperlink" Target="https://library.bilgi.edu.tr/" TargetMode="External" /><Relationship Id="rId19" Type="http://schemas.openxmlformats.org/officeDocument/2006/relationships/hyperlink" Target="http://bit.ly/Bilgi_Voleybol" TargetMode="External" /><Relationship Id="rId20" Type="http://schemas.openxmlformats.org/officeDocument/2006/relationships/hyperlink" Target="http://bit.ly/Bilgi_Y" TargetMode="External" /><Relationship Id="rId21" Type="http://schemas.openxmlformats.org/officeDocument/2006/relationships/hyperlink" Target="http://bit.ly/B&#304;LG&#304;_DOGADA" TargetMode="Externa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2952822568091495_2965256920181393" TargetMode="External" /><Relationship Id="rId2" Type="http://schemas.openxmlformats.org/officeDocument/2006/relationships/hyperlink" Target="https://www.facebook.com/184243564949423_2952822568091495" TargetMode="External" /><Relationship Id="rId3" Type="http://schemas.openxmlformats.org/officeDocument/2006/relationships/hyperlink" Target="https://www.facebook.com/2971339076239844_2972663419440743" TargetMode="External" /><Relationship Id="rId4" Type="http://schemas.openxmlformats.org/officeDocument/2006/relationships/hyperlink" Target="https://www.facebook.com/184243564949423_2971339076239844" TargetMode="External" /><Relationship Id="rId5" Type="http://schemas.openxmlformats.org/officeDocument/2006/relationships/hyperlink" Target="https://www.facebook.com/2971339076239844_2971706066203145" TargetMode="External" /><Relationship Id="rId6" Type="http://schemas.openxmlformats.org/officeDocument/2006/relationships/hyperlink" Target="https://www.facebook.com/3000574759982942_3008832569157161" TargetMode="External" /><Relationship Id="rId7" Type="http://schemas.openxmlformats.org/officeDocument/2006/relationships/hyperlink" Target="https://www.facebook.com/184243564949423_3000575053316246" TargetMode="External" /><Relationship Id="rId8" Type="http://schemas.openxmlformats.org/officeDocument/2006/relationships/hyperlink" Target="https://www.facebook.com/3000574759982942_3006681482705603" TargetMode="External" /><Relationship Id="rId9" Type="http://schemas.openxmlformats.org/officeDocument/2006/relationships/hyperlink" Target="https://www.facebook.com/3008441999196218_3009058502467901" TargetMode="External" /><Relationship Id="rId10" Type="http://schemas.openxmlformats.org/officeDocument/2006/relationships/hyperlink" Target="https://www.facebook.com/184243564949423_3008441999196218" TargetMode="External" /><Relationship Id="rId11" Type="http://schemas.openxmlformats.org/officeDocument/2006/relationships/hyperlink" Target="https://www.facebook.com/3076828005690950_3078222828884801" TargetMode="External" /><Relationship Id="rId12" Type="http://schemas.openxmlformats.org/officeDocument/2006/relationships/hyperlink" Target="https://www.facebook.com/3076828005690950_3077706448936439" TargetMode="External" /><Relationship Id="rId13" Type="http://schemas.openxmlformats.org/officeDocument/2006/relationships/hyperlink" Target="https://www.facebook.com/184243564949423_3076828005690950" TargetMode="External" /><Relationship Id="rId14" Type="http://schemas.openxmlformats.org/officeDocument/2006/relationships/hyperlink" Target="https://www.facebook.com/3076828005690950_3078180952222322" TargetMode="External" /><Relationship Id="rId15" Type="http://schemas.openxmlformats.org/officeDocument/2006/relationships/hyperlink" Target="https://www.facebook.com/184243564949423_2892013640839055" TargetMode="External" /><Relationship Id="rId16" Type="http://schemas.openxmlformats.org/officeDocument/2006/relationships/hyperlink" Target="https://www.facebook.com/184243564949423_2893725520667867" TargetMode="External" /><Relationship Id="rId17" Type="http://schemas.openxmlformats.org/officeDocument/2006/relationships/hyperlink" Target="https://www.facebook.com/184243564949423_2893976587309427" TargetMode="External" /><Relationship Id="rId18" Type="http://schemas.openxmlformats.org/officeDocument/2006/relationships/hyperlink" Target="https://www.facebook.com/184243564949423_2894216987285387" TargetMode="External" /><Relationship Id="rId19" Type="http://schemas.openxmlformats.org/officeDocument/2006/relationships/hyperlink" Target="https://www.facebook.com/184243564949423_2894226560617763" TargetMode="External" /><Relationship Id="rId20" Type="http://schemas.openxmlformats.org/officeDocument/2006/relationships/hyperlink" Target="https://www.facebook.com/184243564949423_2896304320409987" TargetMode="External" /><Relationship Id="rId21" Type="http://schemas.openxmlformats.org/officeDocument/2006/relationships/hyperlink" Target="https://www.facebook.com/184243564949423_2896602780380141" TargetMode="External" /><Relationship Id="rId22" Type="http://schemas.openxmlformats.org/officeDocument/2006/relationships/hyperlink" Target="https://www.facebook.com/184243564949423_2898555253518227" TargetMode="External" /><Relationship Id="rId23" Type="http://schemas.openxmlformats.org/officeDocument/2006/relationships/hyperlink" Target="https://www.facebook.com/184243564949423_2898720333501719" TargetMode="External" /><Relationship Id="rId24" Type="http://schemas.openxmlformats.org/officeDocument/2006/relationships/hyperlink" Target="https://www.facebook.com/184243564949423_2899120603461692" TargetMode="External" /><Relationship Id="rId25" Type="http://schemas.openxmlformats.org/officeDocument/2006/relationships/hyperlink" Target="https://www.facebook.com/184243564949423_2901220873251665" TargetMode="External" /><Relationship Id="rId26" Type="http://schemas.openxmlformats.org/officeDocument/2006/relationships/hyperlink" Target="https://www.facebook.com/184243564949423_2901450379895381" TargetMode="External" /><Relationship Id="rId27" Type="http://schemas.openxmlformats.org/officeDocument/2006/relationships/hyperlink" Target="https://www.facebook.com/184243564949423_2901647363209016" TargetMode="External" /><Relationship Id="rId28" Type="http://schemas.openxmlformats.org/officeDocument/2006/relationships/hyperlink" Target="https://www.facebook.com/184243564949423_2927185020655250" TargetMode="External" /><Relationship Id="rId29" Type="http://schemas.openxmlformats.org/officeDocument/2006/relationships/hyperlink" Target="https://www.facebook.com/184243564949423_2929378480435904" TargetMode="External" /><Relationship Id="rId30" Type="http://schemas.openxmlformats.org/officeDocument/2006/relationships/hyperlink" Target="https://www.facebook.com/184243564949423_2932185340155218" TargetMode="External" /><Relationship Id="rId31" Type="http://schemas.openxmlformats.org/officeDocument/2006/relationships/hyperlink" Target="https://www.facebook.com/184243564949423_2934398669933885" TargetMode="External" /><Relationship Id="rId32" Type="http://schemas.openxmlformats.org/officeDocument/2006/relationships/hyperlink" Target="https://www.facebook.com/184243564949423_2934898079883944" TargetMode="External" /><Relationship Id="rId33" Type="http://schemas.openxmlformats.org/officeDocument/2006/relationships/hyperlink" Target="https://www.facebook.com/184243564949423_2935045563202529" TargetMode="External" /><Relationship Id="rId34" Type="http://schemas.openxmlformats.org/officeDocument/2006/relationships/hyperlink" Target="https://www.facebook.com/184243564949423_2937474209626331" TargetMode="External" /><Relationship Id="rId35" Type="http://schemas.openxmlformats.org/officeDocument/2006/relationships/hyperlink" Target="https://www.facebook.com/184243564949423_2937631266277292" TargetMode="External" /><Relationship Id="rId36" Type="http://schemas.openxmlformats.org/officeDocument/2006/relationships/hyperlink" Target="https://www.facebook.com/184243564949423_2938175479556204" TargetMode="External" /><Relationship Id="rId37" Type="http://schemas.openxmlformats.org/officeDocument/2006/relationships/hyperlink" Target="https://www.facebook.com/184243564949423_2944854072221678" TargetMode="External" /><Relationship Id="rId38" Type="http://schemas.openxmlformats.org/officeDocument/2006/relationships/hyperlink" Target="https://www.facebook.com/184243564949423_2945222865518132" TargetMode="External" /><Relationship Id="rId39" Type="http://schemas.openxmlformats.org/officeDocument/2006/relationships/hyperlink" Target="https://www.facebook.com/184243564949423_2950138578359894" TargetMode="External" /><Relationship Id="rId40" Type="http://schemas.openxmlformats.org/officeDocument/2006/relationships/hyperlink" Target="https://www.facebook.com/184243564949423_2952878708085881" TargetMode="External" /><Relationship Id="rId41" Type="http://schemas.openxmlformats.org/officeDocument/2006/relationships/hyperlink" Target="https://www.facebook.com/184243564949423_2953033721403713" TargetMode="External" /><Relationship Id="rId42" Type="http://schemas.openxmlformats.org/officeDocument/2006/relationships/hyperlink" Target="https://www.facebook.com/184243564949423_2955781477795604" TargetMode="External" /><Relationship Id="rId43" Type="http://schemas.openxmlformats.org/officeDocument/2006/relationships/hyperlink" Target="https://www.facebook.com/184243564949423_2963371837036568" TargetMode="External" /><Relationship Id="rId44" Type="http://schemas.openxmlformats.org/officeDocument/2006/relationships/hyperlink" Target="https://www.facebook.com/184243564949423_2963837106990041" TargetMode="External" /><Relationship Id="rId45" Type="http://schemas.openxmlformats.org/officeDocument/2006/relationships/hyperlink" Target="https://www.facebook.com/184243564949423_2966192730087812" TargetMode="External" /><Relationship Id="rId46" Type="http://schemas.openxmlformats.org/officeDocument/2006/relationships/hyperlink" Target="https://www.facebook.com/184243564949423_2966562360050849" TargetMode="External" /><Relationship Id="rId47" Type="http://schemas.openxmlformats.org/officeDocument/2006/relationships/hyperlink" Target="https://www.facebook.com/184243564949423_2968692566504495" TargetMode="External" /><Relationship Id="rId48" Type="http://schemas.openxmlformats.org/officeDocument/2006/relationships/hyperlink" Target="https://www.facebook.com/184243564949423_2968756593164759" TargetMode="External" /><Relationship Id="rId49" Type="http://schemas.openxmlformats.org/officeDocument/2006/relationships/hyperlink" Target="https://www.facebook.com/184243564949423_2968795499827535" TargetMode="External" /><Relationship Id="rId50" Type="http://schemas.openxmlformats.org/officeDocument/2006/relationships/hyperlink" Target="https://www.facebook.com/184243564949423_2969019686471783" TargetMode="External" /><Relationship Id="rId51" Type="http://schemas.openxmlformats.org/officeDocument/2006/relationships/hyperlink" Target="https://www.facebook.com/184243564949423_2971531462887272" TargetMode="External" /><Relationship Id="rId52" Type="http://schemas.openxmlformats.org/officeDocument/2006/relationships/hyperlink" Target="https://www.facebook.com/184243564949423_2975240825849669" TargetMode="External" /><Relationship Id="rId53" Type="http://schemas.openxmlformats.org/officeDocument/2006/relationships/hyperlink" Target="https://www.facebook.com/184243564949423_2977758635597888" TargetMode="External" /><Relationship Id="rId54" Type="http://schemas.openxmlformats.org/officeDocument/2006/relationships/hyperlink" Target="https://www.facebook.com/184243564949423_2980415715332180" TargetMode="External" /><Relationship Id="rId55" Type="http://schemas.openxmlformats.org/officeDocument/2006/relationships/hyperlink" Target="https://www.facebook.com/184243564949423_2983088618398223" TargetMode="External" /><Relationship Id="rId56" Type="http://schemas.openxmlformats.org/officeDocument/2006/relationships/hyperlink" Target="https://www.facebook.com/184243564949423_2985661178140967" TargetMode="External" /><Relationship Id="rId57" Type="http://schemas.openxmlformats.org/officeDocument/2006/relationships/hyperlink" Target="https://www.facebook.com/184243564949423_2987397124634039" TargetMode="External" /><Relationship Id="rId58" Type="http://schemas.openxmlformats.org/officeDocument/2006/relationships/hyperlink" Target="https://www.facebook.com/184243564949423_2988324077874677" TargetMode="External" /><Relationship Id="rId59" Type="http://schemas.openxmlformats.org/officeDocument/2006/relationships/hyperlink" Target="https://www.facebook.com/184243564949423_2989404347766650" TargetMode="External" /><Relationship Id="rId60" Type="http://schemas.openxmlformats.org/officeDocument/2006/relationships/hyperlink" Target="https://www.facebook.com/184243564949423_2992357654137986" TargetMode="External" /><Relationship Id="rId61" Type="http://schemas.openxmlformats.org/officeDocument/2006/relationships/hyperlink" Target="https://www.facebook.com/184243564949423_2993110227396062" TargetMode="External" /><Relationship Id="rId62" Type="http://schemas.openxmlformats.org/officeDocument/2006/relationships/hyperlink" Target="https://www.facebook.com/184243564949423_3002635726443512" TargetMode="External" /><Relationship Id="rId63" Type="http://schemas.openxmlformats.org/officeDocument/2006/relationships/hyperlink" Target="https://www.facebook.com/184243564949423_3003006786406406" TargetMode="External" /><Relationship Id="rId64" Type="http://schemas.openxmlformats.org/officeDocument/2006/relationships/hyperlink" Target="https://www.facebook.com/184243564949423_3005717949468623" TargetMode="External" /><Relationship Id="rId65" Type="http://schemas.openxmlformats.org/officeDocument/2006/relationships/hyperlink" Target="https://www.facebook.com/184243564949423_3007933809247037" TargetMode="External" /><Relationship Id="rId66" Type="http://schemas.openxmlformats.org/officeDocument/2006/relationships/hyperlink" Target="https://www.facebook.com/184243564949423_3008388452534906" TargetMode="External" /><Relationship Id="rId67" Type="http://schemas.openxmlformats.org/officeDocument/2006/relationships/hyperlink" Target="https://www.facebook.com/184243564949423_3010727595634325" TargetMode="External" /><Relationship Id="rId68" Type="http://schemas.openxmlformats.org/officeDocument/2006/relationships/hyperlink" Target="https://www.facebook.com/184243564949423_3018173571556394" TargetMode="External" /><Relationship Id="rId69" Type="http://schemas.openxmlformats.org/officeDocument/2006/relationships/hyperlink" Target="https://www.facebook.com/184243564949423_3021332847907133" TargetMode="External" /><Relationship Id="rId70" Type="http://schemas.openxmlformats.org/officeDocument/2006/relationships/hyperlink" Target="https://www.facebook.com/184243564949423_3021866864520398" TargetMode="External" /><Relationship Id="rId71" Type="http://schemas.openxmlformats.org/officeDocument/2006/relationships/hyperlink" Target="https://www.facebook.com/184243564949423_3023587594348325" TargetMode="External" /><Relationship Id="rId72" Type="http://schemas.openxmlformats.org/officeDocument/2006/relationships/hyperlink" Target="https://www.facebook.com/184243564949423_3024215620952189" TargetMode="External" /><Relationship Id="rId73" Type="http://schemas.openxmlformats.org/officeDocument/2006/relationships/hyperlink" Target="https://www.facebook.com/184243564949423_3026346120739139" TargetMode="External" /><Relationship Id="rId74" Type="http://schemas.openxmlformats.org/officeDocument/2006/relationships/hyperlink" Target="https://www.facebook.com/184243564949423_3026644307375987" TargetMode="External" /><Relationship Id="rId75" Type="http://schemas.openxmlformats.org/officeDocument/2006/relationships/hyperlink" Target="https://www.facebook.com/184243564949423_3029230913783993" TargetMode="External" /><Relationship Id="rId76" Type="http://schemas.openxmlformats.org/officeDocument/2006/relationships/hyperlink" Target="https://www.facebook.com/184243564949423_3031746276865790" TargetMode="External" /><Relationship Id="rId77" Type="http://schemas.openxmlformats.org/officeDocument/2006/relationships/hyperlink" Target="https://www.facebook.com/184243564949423_3032450670128684" TargetMode="External" /><Relationship Id="rId78" Type="http://schemas.openxmlformats.org/officeDocument/2006/relationships/hyperlink" Target="https://www.facebook.com/184243564949423_3037324506307967" TargetMode="External" /><Relationship Id="rId79" Type="http://schemas.openxmlformats.org/officeDocument/2006/relationships/hyperlink" Target="https://www.facebook.com/184243564949423_3040128566027561" TargetMode="External" /><Relationship Id="rId80" Type="http://schemas.openxmlformats.org/officeDocument/2006/relationships/hyperlink" Target="https://www.facebook.com/184243564949423_3042848459088905" TargetMode="External" /><Relationship Id="rId81" Type="http://schemas.openxmlformats.org/officeDocument/2006/relationships/hyperlink" Target="https://www.facebook.com/184243564949423_3043241285716289" TargetMode="External" /><Relationship Id="rId82" Type="http://schemas.openxmlformats.org/officeDocument/2006/relationships/hyperlink" Target="https://www.facebook.com/184243564949423_3045236402183444" TargetMode="External" /><Relationship Id="rId83" Type="http://schemas.openxmlformats.org/officeDocument/2006/relationships/hyperlink" Target="https://www.facebook.com/184243564949423_3047837471923337" TargetMode="External" /><Relationship Id="rId84" Type="http://schemas.openxmlformats.org/officeDocument/2006/relationships/hyperlink" Target="https://www.facebook.com/184243564949423_3048365925203825" TargetMode="External" /><Relationship Id="rId85" Type="http://schemas.openxmlformats.org/officeDocument/2006/relationships/hyperlink" Target="https://www.facebook.com/184243564949423_3048414531865631" TargetMode="External" /><Relationship Id="rId86" Type="http://schemas.openxmlformats.org/officeDocument/2006/relationships/hyperlink" Target="https://www.facebook.com/184243564949423_3055892114451206" TargetMode="External" /><Relationship Id="rId87" Type="http://schemas.openxmlformats.org/officeDocument/2006/relationships/hyperlink" Target="https://www.facebook.com/184243564949423_3056295864410831" TargetMode="External" /><Relationship Id="rId88" Type="http://schemas.openxmlformats.org/officeDocument/2006/relationships/hyperlink" Target="https://www.facebook.com/184243564949423_3058936684146749" TargetMode="External" /><Relationship Id="rId89" Type="http://schemas.openxmlformats.org/officeDocument/2006/relationships/hyperlink" Target="https://www.facebook.com/184243564949423_3061452273895190" TargetMode="External" /><Relationship Id="rId90" Type="http://schemas.openxmlformats.org/officeDocument/2006/relationships/hyperlink" Target="https://www.facebook.com/184243564949423_3063897853650632" TargetMode="External" /><Relationship Id="rId91" Type="http://schemas.openxmlformats.org/officeDocument/2006/relationships/hyperlink" Target="https://www.facebook.com/184243564949423_3064141236959627" TargetMode="External" /><Relationship Id="rId92" Type="http://schemas.openxmlformats.org/officeDocument/2006/relationships/hyperlink" Target="https://www.facebook.com/184243564949423_3074561025917648" TargetMode="External" /><Relationship Id="rId93" Type="http://schemas.openxmlformats.org/officeDocument/2006/relationships/hyperlink" Target="https://www.facebook.com/184243564949423_3074673082573109" TargetMode="External" /><Relationship Id="rId94" Type="http://schemas.openxmlformats.org/officeDocument/2006/relationships/hyperlink" Target="https://www.facebook.com/184243564949423_3077232715650479" TargetMode="External" /><Relationship Id="rId95" Type="http://schemas.openxmlformats.org/officeDocument/2006/relationships/hyperlink" Target="https://www.facebook.com/184243564949423_3079610848745999" TargetMode="External" /><Relationship Id="rId96" Type="http://schemas.openxmlformats.org/officeDocument/2006/relationships/hyperlink" Target="https://www.facebook.com/184243564949423_3082121495161601" TargetMode="External" /><Relationship Id="rId97" Type="http://schemas.openxmlformats.org/officeDocument/2006/relationships/hyperlink" Target="https://www.facebook.com/184243564949423_3082455878461496" TargetMode="External" /><Relationship Id="rId98" Type="http://schemas.openxmlformats.org/officeDocument/2006/relationships/hyperlink" Target="https://www.facebook.com/184243564949423_3084665278240556" TargetMode="External" /><Relationship Id="rId99" Type="http://schemas.openxmlformats.org/officeDocument/2006/relationships/hyperlink" Target="https://www.facebook.com/184243564949423_3084810994892651" TargetMode="External" /><Relationship Id="rId100" Type="http://schemas.openxmlformats.org/officeDocument/2006/relationships/hyperlink" Target="https://www.facebook.com/184243564949423_3100499883323762" TargetMode="External" /><Relationship Id="rId101" Type="http://schemas.openxmlformats.org/officeDocument/2006/relationships/hyperlink" Target="https://www.facebook.com/184243564949423_3111300942243656" TargetMode="External" /><Relationship Id="rId102" Type="http://schemas.openxmlformats.org/officeDocument/2006/relationships/hyperlink" Target="https://www.facebook.com/184243564949423_3111539712219779" TargetMode="External" /><Relationship Id="rId103" Type="http://schemas.openxmlformats.org/officeDocument/2006/relationships/hyperlink" Target="https://www.facebook.com/184243564949423_3113907641982986" TargetMode="External" /><Relationship Id="rId104" Type="http://schemas.openxmlformats.org/officeDocument/2006/relationships/hyperlink" Target="https://www.facebook.com/184243564949423_3114383681935382" TargetMode="External" /><Relationship Id="rId105" Type="http://schemas.openxmlformats.org/officeDocument/2006/relationships/hyperlink" Target="https://www.facebook.com/184243564949423_3114698471903903" TargetMode="External" /><Relationship Id="rId106" Type="http://schemas.openxmlformats.org/officeDocument/2006/relationships/hyperlink" Target="https://www.facebook.com/184243564949423_3116748401698910" TargetMode="External" /><Relationship Id="rId107" Type="http://schemas.openxmlformats.org/officeDocument/2006/relationships/hyperlink" Target="https://www.facebook.com/184243564949423_3116926441681106" TargetMode="External" /><Relationship Id="rId108" Type="http://schemas.openxmlformats.org/officeDocument/2006/relationships/hyperlink" Target="https://www.facebook.com/184243564949423_3119675941406156" TargetMode="External" /><Relationship Id="rId109" Type="http://schemas.openxmlformats.org/officeDocument/2006/relationships/hyperlink" Target="https://www.facebook.com/184243564949423_3119904841383266" TargetMode="External" /><Relationship Id="rId110" Type="http://schemas.openxmlformats.org/officeDocument/2006/relationships/hyperlink" Target="https://scontent.xx.fbcdn.net/v/t1.0-0/s130x130/64529294_2952822261424859_114655745399586816_n.jpg?_nc_cat=103&amp;_nc_oc=AQktrTaQIIp8tMWp6Nq8pp_HL1lArnHlXYe13b8_2PqIy4O8brSJY9vHfbi47NlS9A6geNKJ5crBKJnMyjaS1wUJ&amp;_nc_ht=scontent.xx&amp;oh=d074964020a359b771274ce700be25d6&amp;oe=5E118D2D" TargetMode="External" /><Relationship Id="rId111" Type="http://schemas.openxmlformats.org/officeDocument/2006/relationships/hyperlink" Target="https://scontent.xx.fbcdn.net/v/t1.0-0/s130x130/65769706_2971338422906576_287127492974608384_n.jpg?_nc_cat=110&amp;_nc_oc=AQmSE7FP4qAZTw_R77STc4ALzvfx5dT8vRSWmMGDj6Czz33msvkF9WLY4ptESdG89LhjXRpmPuv6dQTTr-9rAM8U&amp;_nc_ht=scontent.xx&amp;oh=d99218aaa513c87efbeeae45ab711b68&amp;oe=5E0D10CC" TargetMode="External" /><Relationship Id="rId112" Type="http://schemas.openxmlformats.org/officeDocument/2006/relationships/hyperlink" Target="https://scontent.xx.fbcdn.net/v/t1.0-0/s130x130/66269746_3000575056649579_1933519969430011904_n.jpg?_nc_cat=103&amp;_nc_oc=AQm-6Pz2ZWJM3XhZLbh0PCRtb8M9UYVuvuQ4vUF96P-_U_yeGB_pePkbixUPI8mmq7xksBE7hHT-tLq4eujKxDYp&amp;_nc_ht=scontent.xx&amp;oh=a96a3613fecb2013e00fe24c3be59d8a&amp;oe=5DE00B9C" TargetMode="External" /><Relationship Id="rId113" Type="http://schemas.openxmlformats.org/officeDocument/2006/relationships/hyperlink" Target="https://scontent.xx.fbcdn.net/v/t15.5256-10/s130x130/65939538_387032961923915_8969684253008723968_n.jpg?_nc_cat=104&amp;_nc_oc=AQm8hP6mh0bl9VM8FISZeMzMHcXKLKa4DRqQM6bYSq1PbuTHIoEM564l8EkpKhbAvupvRYjCQqQv3dquOsnPQv9s&amp;_nc_ht=scontent.xx&amp;oh=0d072134ee2331b89d4611e793a1d925&amp;oe=5E0E4B1A" TargetMode="External" /><Relationship Id="rId114" Type="http://schemas.openxmlformats.org/officeDocument/2006/relationships/hyperlink" Target="https://scontent.xx.fbcdn.net/v/t1.0-0/s130x130/68313770_3076827969024287_2660251633031577600_n.jpg?_nc_cat=107&amp;_nc_oc=AQmpFpMgCEUq_FUxtgf5pOSydZoZEm4Byi3bgZn_RKuLMM0rxI8b9oNhRO9AY2uVfQfwNqbyLbkpj4ZW3LnBpAhL&amp;_nc_ht=scontent.xx&amp;oh=2def33afbb8b1723ed67227dca048af1&amp;oe=5DDF6A51" TargetMode="External" /><Relationship Id="rId115" Type="http://schemas.openxmlformats.org/officeDocument/2006/relationships/hyperlink" Target="https://scontent.xx.fbcdn.net/v/t1.0-0/s130x130/61255761_2892013017505784_4208462449885577216_n.jpg?_nc_cat=110&amp;_nc_oc=AQkJMsdrSr3ZNk5LdYJMLse1GY5V325T5LGRPkHH31Yo00PZdsIEAusdoyZc9eXS-YN3_CkwLnqqggqIqyDUYRic&amp;_nc_ht=scontent.xx&amp;oh=9a703859e16659dbc392e3176963fc65&amp;oe=5DCF6F43" TargetMode="External" /><Relationship Id="rId116" Type="http://schemas.openxmlformats.org/officeDocument/2006/relationships/hyperlink" Target="https://scontent.xx.fbcdn.net/v/t1.0-0/s130x130/61293846_2893724400667979_6308412779992711168_n.jpg?_nc_cat=108&amp;_nc_oc=AQnNlSZbe8bh24LobxiGFRhVGK5r13sM9ffFOaT_W7AgYJx2RzygTw3so3W2P0an-5bUtIRx0-jzlLgPlehzh7te&amp;_nc_ht=scontent.xx&amp;oh=f3bc127554a2f12db1b1c1faede9aac7&amp;oe=5E0AEA8D" TargetMode="External" /><Relationship Id="rId117" Type="http://schemas.openxmlformats.org/officeDocument/2006/relationships/hyperlink" Target="https://scontent.xx.fbcdn.net/v/t1.0-0/s130x130/61102695_2893976400642779_7095160955083948032_n.jpg?_nc_cat=102&amp;_nc_oc=AQnSMFjh7Poa8iBwGxs8dm829NWAsqm2r3f8fDkaOOzzK2R1tGfmx1MzpalDe463e_JOzf9FB70X1DdGiS9O8aZ6&amp;_nc_ht=scontent.xx&amp;oh=1ef7689ac721c0dd67d0795a2f4572da&amp;oe=5DDCF7FA" TargetMode="External" /><Relationship Id="rId118" Type="http://schemas.openxmlformats.org/officeDocument/2006/relationships/hyperlink" Target="https://scontent.xx.fbcdn.net/v/t1.0-0/s130x130/61560058_2894216640618755_7932378607970680832_n.jpg?_nc_cat=100&amp;_nc_oc=AQmiss0_Ybvyqcj3Qtn9c0gY4lfox0Mf9W0F1aJxQBWOwsML1GY8eekJimVe3MaRz5w8289uMZy3pYle6IKUEFo1&amp;_nc_ht=scontent.xx&amp;oh=642cfb67010233e03a4a9a8d6ecd00a6&amp;oe=5DCF41C6" TargetMode="External" /><Relationship Id="rId119" Type="http://schemas.openxmlformats.org/officeDocument/2006/relationships/hyperlink" Target="https://scontent.xx.fbcdn.net/v/t1.0-0/s130x130/61146734_2894226243951128_6844445846952476672_n.jpg?_nc_cat=102&amp;_nc_oc=AQnJVJCXEAeD7Y-T_8c5--zxKI7GsFGTZKy3lKjoLb3s9tKoq1p5xlPTljmUEb7zJ-ON6oEkuZpXx_FfSjhs0u3p&amp;_nc_ht=scontent.xx&amp;oh=2294181ccf7e87804554c1deb213b6e9&amp;oe=5E13B757" TargetMode="External" /><Relationship Id="rId120" Type="http://schemas.openxmlformats.org/officeDocument/2006/relationships/hyperlink" Target="https://scontent.xx.fbcdn.net/v/t1.0-0/s130x130/61561378_2896303973743355_5695122116190404608_n.jpg?_nc_cat=105&amp;_nc_oc=AQl4JnZjH5C_1VOQPYRxOePLKJ2apU72bEMIRJ3_8J1CZJieCAoGODt1YtYuoQIzu4IDanHn4shClcpu26eYlHdU&amp;_nc_ht=scontent.xx&amp;oh=6997f31d4d513e0604951126f39f961d&amp;oe=5DD03F47" TargetMode="External" /><Relationship Id="rId121" Type="http://schemas.openxmlformats.org/officeDocument/2006/relationships/hyperlink" Target="https://scontent.xx.fbcdn.net/v/t1.0-0/s130x130/61842033_2896602787046807_2615662197392539648_n.jpg?_nc_cat=100&amp;_nc_oc=AQmgCJvYhS-bL3G_crjmGf0jh1FL10302qXe1p7LGV_2uWK7IDC4S6Asc9zenTH5V7AG749ohB43rTumXQFCE6dj&amp;_nc_ht=scontent.xx&amp;oh=1407d2277ff3b4c3fa42ed44d5436095&amp;oe=5E0D0670" TargetMode="External" /><Relationship Id="rId122" Type="http://schemas.openxmlformats.org/officeDocument/2006/relationships/hyperlink" Target="https://scontent.xx.fbcdn.net/v/t1.0-0/s130x130/61834212_2898555013518251_281282502046253056_n.jpg?_nc_cat=103&amp;_nc_oc=AQkW9qvkheD_NY0JqIa2rXdW96bgbKL2XceZIkRactezNpUOlb4wx4CJXiOP6NVWCSIwotb2AQZL_z25q1rNToBF&amp;_nc_ht=scontent.xx&amp;oh=23072c3d33b4e640b971ec1b33d22343&amp;oe=5E0B7352" TargetMode="External" /><Relationship Id="rId123" Type="http://schemas.openxmlformats.org/officeDocument/2006/relationships/hyperlink" Target="https://scontent.xx.fbcdn.net/v/t1.0-0/s130x130/61283818_2898719396835146_6340844236958597120_n.jpg?_nc_cat=104&amp;_nc_oc=AQmkbFAJSIGks10o39mA-XnP0ONUlGotq2T1xe7_0HSP_s1cKYLTbtxmdEOY8sOhO8BskP8UCPXT7BroHlmHqXr-&amp;_nc_ht=scontent.xx&amp;oh=a16594c2486074eb765607952dca5ed1&amp;oe=5DDD16B5" TargetMode="External" /><Relationship Id="rId124" Type="http://schemas.openxmlformats.org/officeDocument/2006/relationships/hyperlink" Target="https://scontent.xx.fbcdn.net/v/t1.0-0/s130x130/61607729_2899120250128394_6210238735368323072_n.jpg?_nc_cat=109&amp;_nc_oc=AQk76clxf4C1WxADcIid6kuKOjnc_H7k4fCdHR_4lYHfO2kzNZ1wNvW87xVPVKx9enV1P2Y20MKtEneBYSWKw_iz&amp;_nc_ht=scontent.xx&amp;oh=66f92ca3222269068d68a90f73b2b496&amp;oe=5E1300B6" TargetMode="External" /><Relationship Id="rId125" Type="http://schemas.openxmlformats.org/officeDocument/2006/relationships/hyperlink" Target="https://scontent.xx.fbcdn.net/v/t1.0-0/s130x130/61425642_2901220613251691_6510033143460790272_n.jpg?_nc_cat=111&amp;_nc_oc=AQmOQ9HnymCnnfyh283Xk_61ikdGav761KQTtm0lB1ehQ1X9SbJtn2SBXKFrEpy9qoFAa_w-27CQHvHZEpUQktmE&amp;_nc_ht=scontent.xx&amp;oh=37aaa84e8110838ce614fdecae9676f9&amp;oe=5E0A29C2" TargetMode="External" /><Relationship Id="rId126" Type="http://schemas.openxmlformats.org/officeDocument/2006/relationships/hyperlink" Target="https://scontent.xx.fbcdn.net/v/t1.0-0/s130x130/61471090_2901450216562064_8670779654765805568_n.jpg?_nc_cat=100&amp;_nc_oc=AQlXB9WzZxhAx7LHDgPbSiu-WsQBncfTAnU_rv_LCyTzizHIodvA2J9pphcctx5x7kZlY-Rt4Bf1hPBT-VwRR5Ud&amp;_nc_ht=scontent.xx&amp;oh=c26ea5995d7c085caa946dcc244055c7&amp;oe=5DD129BF" TargetMode="External" /><Relationship Id="rId127" Type="http://schemas.openxmlformats.org/officeDocument/2006/relationships/hyperlink" Target="https://scontent.xx.fbcdn.net/v/t1.0-0/s130x130/61368062_2901646699875749_3334332804379967488_n.jpg?_nc_cat=106&amp;_nc_oc=AQmv21o6INedn8DgyiixBJ11q7KR6cCdKFDkvHI-zCK6HUjWyFm3vVC8FqFevv7LP4SGuLHt2257fnX9Q-iM39Om&amp;_nc_ht=scontent.xx&amp;oh=5fb80577a41538596c3694ed3fa49e53&amp;oe=5DD3E019" TargetMode="External" /><Relationship Id="rId128" Type="http://schemas.openxmlformats.org/officeDocument/2006/relationships/hyperlink" Target="https://scontent.xx.fbcdn.net/v/t1.0-0/s130x130/62480802_2927184743988611_8614930983835140096_n.jpg?_nc_cat=108&amp;_nc_oc=AQnQEMEWVO8Bqi9JO_Ynij_toe1K5HallpAordAtj08xpSYHp5KpXjReXNiuxEc7_ecYLRbgq5a2bpB9kYv1Q7iZ&amp;_nc_ht=scontent.xx&amp;oh=b08d452c0175238ece03b6ef898fe566&amp;oe=5E0FE7BC" TargetMode="External" /><Relationship Id="rId129" Type="http://schemas.openxmlformats.org/officeDocument/2006/relationships/hyperlink" Target="https://scontent.xx.fbcdn.net/v/t1.0-0/s130x130/64290957_2932185230155229_803539061972140032_n.jpg?_nc_cat=105&amp;_nc_oc=AQlxu1S1op2DyhHU4OvTRnl9-L6Gp_lbFdzWhSNdvlR45PgL1y1H9OKU6EEmWgS63q8Lu3sdO_qjExOmM-jF0kQF&amp;_nc_ht=scontent.xx&amp;oh=e35563c774de19bcc0a95322945c7510&amp;oe=5DD74EF7" TargetMode="External" /><Relationship Id="rId130" Type="http://schemas.openxmlformats.org/officeDocument/2006/relationships/hyperlink" Target="https://scontent.xx.fbcdn.net/v/t1.0-0/s130x130/64243885_2934398356600583_2155204710708019200_n.jpg?_nc_cat=111&amp;_nc_oc=AQk8j--BBFiLGw83XKrWyIwl7q0aP4st8aoTuAcXtM_9AKJmaYl7qsXONhPof4mtN0q_Gh3aGDGAgTFJUmCh26Ve&amp;_nc_ht=scontent.xx&amp;oh=84aec4b2bddb7a08b1fb478ebf2c0127&amp;oe=5DD5F7FD" TargetMode="External" /><Relationship Id="rId131" Type="http://schemas.openxmlformats.org/officeDocument/2006/relationships/hyperlink" Target="https://scontent.xx.fbcdn.net/v/t15.13418-10/p130x130/62544006_677463406036395_2144849480132853760_n.jpeg?_nc_cat=111&amp;_nc_oc=AQlLrJuuFRktV1458_2jIF_mykQaNmGf35OV_VY36FI1MkjbV74qiDuxUxEtMO1Pbio8k229KIZzEx_iaEuAXaFc&amp;_nc_ht=scontent.xx&amp;oh=ea2dab3eec88cfe0396078d2cdae1f33&amp;oe=5E0AB93F" TargetMode="External" /><Relationship Id="rId132" Type="http://schemas.openxmlformats.org/officeDocument/2006/relationships/hyperlink" Target="https://scontent.xx.fbcdn.net/v/t1.0-0/s130x130/62651988_2937472016293217_6929217068172574720_n.jpg?_nc_cat=101&amp;_nc_oc=AQlTsUtbp2bLhhgsRAo92dv78AurtIubXdBaBFj7fcMBhtkVTEet5hMIRAZcLUmKF_ONmPTyouuCFtO0CttJIlrt&amp;_nc_ht=scontent.xx&amp;oh=d45b152ee2be0e5737820d8a38eba14c&amp;oe=5E0F92C2" TargetMode="External" /><Relationship Id="rId133" Type="http://schemas.openxmlformats.org/officeDocument/2006/relationships/hyperlink" Target="https://scontent.xx.fbcdn.net/v/t1.0-0/s130x130/64300383_2937631109610641_1265824314939146240_n.jpg?_nc_cat=111&amp;_nc_oc=AQmMGw9779_SgCdQ7Q4L_KTM35MJltWwIOw5GgcLaadjbglm1j20RTRsJ5tH5W9raH0b7ODYPv1ddf0XANXQpjn5&amp;_nc_ht=scontent.xx&amp;oh=eea67d30d0fe9fc8cbe31209a3bee51a&amp;oe=5DCEAA97" TargetMode="External" /><Relationship Id="rId134" Type="http://schemas.openxmlformats.org/officeDocument/2006/relationships/hyperlink" Target="https://scontent.xx.fbcdn.net/v/t15.5256-10/p130x130/62261188_374886876495740_3111636005598265344_n.jpg?_nc_cat=110&amp;_nc_oc=AQnu_pB3Vyw-hOyhP1IS79yso5tHx57e5nsIdUvSBWv_EclVJwG9NtbWmS_PpeoFoG6tzbIFoolZsHiPoEzauBgP&amp;_nc_ht=scontent.xx&amp;oh=31607af0af7b16ccc71206793d4c30a9&amp;oe=5DDD03A4" TargetMode="External" /><Relationship Id="rId135" Type="http://schemas.openxmlformats.org/officeDocument/2006/relationships/hyperlink" Target="https://scontent.xx.fbcdn.net/v/t1.0-0/s130x130/64325828_2944853942221691_1323803551641632768_n.jpg?_nc_cat=111&amp;_nc_oc=AQmf6o9d4XbYyVNYXDAW6I1eTOu7B0PI9AlMoiLWZct14iAPce62L7KClzzAOjYRdVfa2WrGBHh5_lhLStBvanFy&amp;_nc_ht=scontent.xx&amp;oh=5202e2bcdfe8086258b5778c2c52ca26&amp;oe=5E0A7D9B" TargetMode="External" /><Relationship Id="rId136" Type="http://schemas.openxmlformats.org/officeDocument/2006/relationships/hyperlink" Target="https://scontent.xx.fbcdn.net/v/t1.0-0/s130x130/64749586_2945222238851528_2366036262902562816_n.jpg?_nc_cat=110&amp;_nc_oc=AQm3h8MQwf4batOGrpeTfAE0Mp7r3mAjZxgbnVxEmRx491vLXZYrTDSEqx7-y1IFfeRX5s3RCPMO8rkf931B3jYP&amp;_nc_ht=scontent.xx&amp;oh=e924be070df103146fa768bc1d890cba&amp;oe=5DD15970" TargetMode="External" /><Relationship Id="rId137" Type="http://schemas.openxmlformats.org/officeDocument/2006/relationships/hyperlink" Target="https://scontent.xx.fbcdn.net/v/t1.0-0/s130x130/64705886_2950137788359973_1045226634178723840_n.jpg?_nc_cat=109&amp;_nc_oc=AQkkWxO_QIVdQcRL0S4AkUU3PGKw3Zi3O59WJeUCW4AtdPI9DoxGut01lTv_6uizi8AhjwDizpuYSfg82KkWVQ7v&amp;_nc_ht=scontent.xx&amp;oh=2d1e4fe7f0e7f89ff2e65fdcb03a03ea&amp;oe=5DD8F969" TargetMode="External" /><Relationship Id="rId138" Type="http://schemas.openxmlformats.org/officeDocument/2006/relationships/hyperlink" Target="https://scontent.xx.fbcdn.net/v/t1.0-0/s130x130/64456892_2952876388086113_3709776807919091712_n.jpg?_nc_cat=109&amp;_nc_oc=AQkBSjnBF66spGm5mg2L3KyfeeNgb9jd8r1AOt64jZK9vmDr7NjuOjzsz1t4bUCb76sq2Qy087SskzQcjTclW9Gc&amp;_nc_ht=scontent.xx&amp;oh=85f8256d86f24a03285d2b119bdde7c1&amp;oe=5DD18FA1" TargetMode="External" /><Relationship Id="rId139" Type="http://schemas.openxmlformats.org/officeDocument/2006/relationships/hyperlink" Target="https://scontent.xx.fbcdn.net/v/t15.5256-10/s130x130/62605578_2243021939079311_1122856020570275840_n.jpg?_nc_cat=102&amp;_nc_oc=AQka7HLnMmLfWQZnU0F4jXCkzOpZ895NcVfp2XMohCO8FfKNyh2q_qDBuyqptYLkvMqPmPtm0BPDRGV-hpnR_em0&amp;_nc_ht=scontent.xx&amp;oh=25fe77219a20bf05081a9b21790591fa&amp;oe=5DDF676E" TargetMode="External" /><Relationship Id="rId140" Type="http://schemas.openxmlformats.org/officeDocument/2006/relationships/hyperlink" Target="https://scontent.xx.fbcdn.net/v/t1.0-0/s130x130/64994367_2955781041128981_3293861885895507968_n.jpg?_nc_cat=106&amp;_nc_oc=AQkhf5IUElFIosu81VU0_dtoTs6iWCD6_dFDO7aTCptGxM8tNjSruzIzjCPIQf9wjjtkZhDV7YuDh37M8bafAftk&amp;_nc_ht=scontent.xx&amp;oh=87f4288dbfefa4b0e21ebc7843eecb8b&amp;oe=5E0B1748" TargetMode="External" /><Relationship Id="rId141" Type="http://schemas.openxmlformats.org/officeDocument/2006/relationships/hyperlink" Target="https://scontent.xx.fbcdn.net/v/t1.0-0/s130x130/65172724_2963371477036604_1322746379801460736_n.jpg?_nc_cat=100&amp;_nc_oc=AQkCxuU7k5Go77pj7DjC_ZuP06HMlk_M9XomDGayTJowmMtXDORvutj4HZaOypGBiUSIKxQhhSZ9czF4PsTmrz-2&amp;_nc_ht=scontent.xx&amp;oh=cdf592168f39745751ad30c314b2dcd1&amp;oe=5DD82F24" TargetMode="External" /><Relationship Id="rId142" Type="http://schemas.openxmlformats.org/officeDocument/2006/relationships/hyperlink" Target="https://scontent.xx.fbcdn.net/v/t1.0-0/s130x130/65070893_2963836270323458_5088517354963337216_n.jpg?_nc_cat=101&amp;_nc_oc=AQnGsqpB0lBUswHqxlTcrfrydaPiwyvW0LGLGnLmugwGgvvbGrBYB9BTPwiicKsuzljz2gH8RMlrak8Wvc8Xintk&amp;_nc_ht=scontent.xx&amp;oh=70739186749447a886d17bbf42bce718&amp;oe=5E0B09CD" TargetMode="External" /><Relationship Id="rId143" Type="http://schemas.openxmlformats.org/officeDocument/2006/relationships/hyperlink" Target="https://external.xx.fbcdn.net/safe_image.php?w=130&amp;h=130&amp;url=https%3A%2F%2Fi.ytimg.com%2Fvi%2FWlIPrF_Gs8w%2Fhqdefault.jpg&amp;cfs=1&amp;_nc_hash=AQAqR_4kVBnlOx9l" TargetMode="External" /><Relationship Id="rId144" Type="http://schemas.openxmlformats.org/officeDocument/2006/relationships/hyperlink" Target="https://scontent.xx.fbcdn.net/v/t1.0-0/s130x130/65283215_2968692216504530_8759865089030356992_n.jpg?_nc_cat=100&amp;_nc_oc=AQmK3IuwJv4L7CKiWf6fR_fOODUu0wY7CQP2e3vmA95p8636B7r_WL81WOELiCpkTEvqKc_EsYib0Xae4Wcz9vko&amp;_nc_ht=scontent.xx&amp;oh=92c4f75e3768d02fb0bdf930732ae163&amp;oe=5E129E44" TargetMode="External" /><Relationship Id="rId145" Type="http://schemas.openxmlformats.org/officeDocument/2006/relationships/hyperlink" Target="https://scontent.xx.fbcdn.net/v/t1.0-0/s130x130/65367902_2968754076498344_5743478010514767872_n.jpg?_nc_cat=111&amp;_nc_oc=AQkWt1rBz8EgCYXTP-LzV9g2ltWmwqm4L9etzNhsRz8Hq7YV7Ondto_9hRIXQ__riwIq-x4EjMkbA6Zr-r9usSC0&amp;_nc_ht=scontent.xx&amp;oh=a7d721ea0d243ce2f82d31cd1e1d598c&amp;oe=5E0AA8E1" TargetMode="External" /><Relationship Id="rId146" Type="http://schemas.openxmlformats.org/officeDocument/2006/relationships/hyperlink" Target="https://external.xx.fbcdn.net/safe_image.php?d=AQCiNiDVxqYCoHU3&amp;w=130&amp;h=130&amp;url=https%3A%2F%2Feu.bilgi.edu.tr%2Fstatic%2Fassets%2Fgfx%2Flogos%2Flogo.png&amp;cfs=1&amp;_nc_hash=AQAy9jOzqSUPR-eZ" TargetMode="External" /><Relationship Id="rId147" Type="http://schemas.openxmlformats.org/officeDocument/2006/relationships/hyperlink" Target="https://scontent.xx.fbcdn.net/v/t15.13418-10/s130x130/65490339_2328605093891122_7874100239680929792_n.jpeg?_nc_cat=108&amp;_nc_oc=AQlfxKen70oLvXJCSDuUbMB1IpGB5UNjyzCPrqHbkO9icyRnBWS5VNuHVncjguLgFpE6XGFq48dynbc-UWo4_UnZ&amp;_nc_ht=scontent.xx&amp;oh=b8c1aeccaeed58e45e08174d4c25075a&amp;oe=5DDAAB56" TargetMode="External" /><Relationship Id="rId148" Type="http://schemas.openxmlformats.org/officeDocument/2006/relationships/hyperlink" Target="https://scontent.xx.fbcdn.net/v/t1.0-0/s130x130/65312606_2971531142887304_4754342807408214016_n.jpg?_nc_cat=101&amp;_nc_oc=AQkCAP_8b7V2B6Xrzuh0hpYdApok5lAyYrq9V9pplkAtJbwCUzT_x_viN_l62RnERQPM6MBfe1JqNXTR664xCnUi&amp;_nc_ht=scontent.xx&amp;oh=1f8501fb257ddd6c8e497af28ffe2f20&amp;oe=5E0D24CE" TargetMode="External" /><Relationship Id="rId149" Type="http://schemas.openxmlformats.org/officeDocument/2006/relationships/hyperlink" Target="https://scontent.xx.fbcdn.net/v/t1.0-0/s130x130/65562405_2975239742516444_3855741327308226560_n.jpg?_nc_cat=104&amp;_nc_oc=AQl6aQyISnYIzP3xxJAclML-BIl-14Rx_pUb9q_3RnFYEu6wXiSnhPYN1YThJWWIFZ0DfgAmf8CCskw0oFps4iJv&amp;_nc_ht=scontent.xx&amp;oh=de0441674b145b93f69a5876ffbd68fd&amp;oe=5DD35C3A" TargetMode="External" /><Relationship Id="rId150" Type="http://schemas.openxmlformats.org/officeDocument/2006/relationships/hyperlink" Target="https://scontent.xx.fbcdn.net/v/t1.0-0/s130x130/65296636_2977757772264641_6099492376575737856_n.jpg?_nc_cat=101&amp;_nc_oc=AQlqHnwY1McRNgjxEH6K5qmEbE6FcZhUixyJVEddwSu71mUr_gsG8dLwP6yYSk8-lcUnOKFJAe_OfPo0Xfq_Ud48&amp;_nc_ht=scontent.xx&amp;oh=2c3c619e7b4455f4686ca9a6401d5755&amp;oe=5DCE1ED1" TargetMode="External" /><Relationship Id="rId151" Type="http://schemas.openxmlformats.org/officeDocument/2006/relationships/hyperlink" Target="https://scontent.xx.fbcdn.net/v/t1.0-0/s130x130/65534662_2980413958665689_6329476467843399680_n.jpg?_nc_cat=101&amp;_nc_oc=AQmGNWd_hE6FrgjR-jNrg7RbmIN-_o0T8-EaI3NsJ44iG8zkIGT3MJZ17hEIntOL-CPUmTvnGuN22M4jH6mSztTa&amp;_nc_ht=scontent.xx&amp;oh=897d8537903d70c93f4a9a3c0bc33599&amp;oe=5E14671D" TargetMode="External" /><Relationship Id="rId152" Type="http://schemas.openxmlformats.org/officeDocument/2006/relationships/hyperlink" Target="https://scontent.xx.fbcdn.net/v/t1.0-0/s130x130/65394339_2983087241731694_1536170211047112704_n.jpg?_nc_cat=108&amp;_nc_oc=AQk3Ma7oVvKjALyV134Rp5nK5ZTro1XnD6OxztIXli08eM_2cp783pUzX1jFkz9-yutLaQfzGZ2NUbIUmbXl8MjB&amp;_nc_ht=scontent.xx&amp;oh=4cca2f09f38bf4016b58efb152b67e04&amp;oe=5E0A3159" TargetMode="External" /><Relationship Id="rId153" Type="http://schemas.openxmlformats.org/officeDocument/2006/relationships/hyperlink" Target="https://scontent.xx.fbcdn.net/v/t1.0-0/s130x130/66238345_2985659931474425_2919819098256834560_n.jpg?_nc_cat=111&amp;_nc_oc=AQnME5ap2o8XABSmRo6wUG2Q3CsEIZuKmV3yaTsJix5zbwLzqDsN6bToKvpUh5eaTdtIUvMnLTQvzIrunT5dfaya&amp;_nc_ht=scontent.xx&amp;oh=69b5c639b922ff785389fac84c0b88db&amp;oe=5E0BBF60" TargetMode="External" /><Relationship Id="rId154" Type="http://schemas.openxmlformats.org/officeDocument/2006/relationships/hyperlink" Target="https://scontent.xx.fbcdn.net/v/t15.5256-10/p130x130/65605797_2346785405437031_3823737666264891392_n.jpg?_nc_cat=108&amp;_nc_oc=AQmqGr5oQG5rChdvEAHctTp3vzDtbyZ77XYh47CxhUETlPvTXgchGToc_z68a4zBifa1s-NcWwAFQbXdXU-TaMiU&amp;_nc_ht=scontent.xx&amp;oh=5d193d239d6ed076e0c48292b45cc47a&amp;oe=5DD8AD8A" TargetMode="External" /><Relationship Id="rId155" Type="http://schemas.openxmlformats.org/officeDocument/2006/relationships/hyperlink" Target="https://scontent.xx.fbcdn.net/v/t1.0-0/s130x130/66317433_2988323351208083_4057135973065031680_n.jpg?_nc_cat=105&amp;_nc_oc=AQkkbwK3B_Vt5_JyJIi-S9SVyUNfXQ-EZHioy9U1AXHE-5c7cfKsAOPUWPBidw622o2J8V0z7DwNSoyCbRs99d61&amp;_nc_ht=scontent.xx&amp;oh=e5dec14a677ae453ba5c46ad58dce726&amp;oe=5DE076D0" TargetMode="External" /><Relationship Id="rId156" Type="http://schemas.openxmlformats.org/officeDocument/2006/relationships/hyperlink" Target="https://scontent.xx.fbcdn.net/v/t1.0-0/s130x130/65745128_2989403937766691_2087535551044386816_n.jpg?_nc_cat=101&amp;_nc_oc=AQnQt_a3i6fogqFyRTalIZiKHH0dlVsUhMqLaTHxn7sRltQ7_VzZFkquPvM4LqDY4RpQ0gEQfMUO806oJ5Y8DunE&amp;_nc_ht=scontent.xx&amp;oh=90be4c1251e827a63f81ec38cfda73f1&amp;oe=5DDE8D1B" TargetMode="External" /><Relationship Id="rId157" Type="http://schemas.openxmlformats.org/officeDocument/2006/relationships/hyperlink" Target="https://scontent.xx.fbcdn.net/v/t1.0-0/s130x130/62521127_2992355277471557_5835650886315016192_n.jpg?_nc_cat=102&amp;_nc_oc=AQmOvtXxlTxP8pJogXXsv60YmNjTM57-z2w0XVacWDRPPTfn3B04PTbGcPMD1FggInG6lTIgIGmme6-Q3N1aXYN4&amp;_nc_ht=scontent.xx&amp;oh=41d2f149e14c0218e17e24eb5d807963&amp;oe=5E0FC53D" TargetMode="External" /><Relationship Id="rId158" Type="http://schemas.openxmlformats.org/officeDocument/2006/relationships/hyperlink" Target="https://scontent.xx.fbcdn.net/v/t1.0-0/s130x130/66393958_3002635516443533_1702983992044683264_n.jpg?_nc_cat=100&amp;_nc_oc=AQnW-biLJe_v09xzCQbslVhmk_5tT1tP21S15tJjcyl2l7dLdpLLKqqQo9prv7vmYvTf_501bBNEp7SfGKUmFm5d&amp;_nc_ht=scontent.xx&amp;oh=e4633c8db31d1800f348c9db5c97c3e6&amp;oe=5DC83D7B" TargetMode="External" /><Relationship Id="rId159" Type="http://schemas.openxmlformats.org/officeDocument/2006/relationships/hyperlink" Target="https://scontent.xx.fbcdn.net/v/t15.5256-10/s130x130/65832619_2299137097070431_1557680274848874496_n.jpg?_nc_cat=100&amp;_nc_oc=AQkFBkU8g1pQ7tH-MLKu4O8zeJz4c5JkUB4QV6RBlHWC7OzR5RD-uu-UAkZ-Jb5CDfV0kdEa2cIEfLuUESkoNwzi&amp;_nc_ht=scontent.xx&amp;oh=901995c640df224194f9bf2fba47a39c&amp;oe=5E0BCB11" TargetMode="External" /><Relationship Id="rId160" Type="http://schemas.openxmlformats.org/officeDocument/2006/relationships/hyperlink" Target="https://scontent.xx.fbcdn.net/v/t1.0-0/p130x130/66579459_3005717589468659_5361877192831664128_n.jpg?_nc_cat=106&amp;_nc_oc=AQnHZeYB9peI4oiKW7mUeKuqDDFxxrEU-57GPd3GdtW-XmHvY-7uqw-qHLdLka75XD0hp32koQtSQgvw3yeh-hLQ&amp;_nc_ht=scontent.xx&amp;oh=914d225cf541deb0a74894bf887b43f0&amp;oe=5E0C30BD" TargetMode="External" /><Relationship Id="rId161" Type="http://schemas.openxmlformats.org/officeDocument/2006/relationships/hyperlink" Target="https://scontent.xx.fbcdn.net/v/t1.0-0/s130x130/66271442_3007933659247052_5737173496740446208_n.jpg?_nc_cat=100&amp;_nc_oc=AQkIH-LgJKX_3nKEC6qC0tgezGbMvaUyS1XpIbgsXOPNUGeZmaCPAT0OdTRiiIhk_6vqlMI_GqK2lti5o5_w_k85&amp;_nc_ht=scontent.xx&amp;oh=68445d048369d8bfa6672ad2ecfba350&amp;oe=5DD89CE6" TargetMode="External" /><Relationship Id="rId162" Type="http://schemas.openxmlformats.org/officeDocument/2006/relationships/hyperlink" Target="https://scontent.xx.fbcdn.net/v/t1.0-0/s130x130/66628329_3008388379201580_5776573246086316032_n.jpg?_nc_cat=111&amp;_nc_oc=AQlmQZewenM2JjPtkuDtDluDMMl8E2xlhl3PIIY3QkCt6_DJKATo-RwxxYuVKsevBKWQkS0P2MT4afKcJX1JzunF&amp;_nc_ht=scontent.xx&amp;oh=769b4aae1b38fa4a0f8135aed0cd4319&amp;oe=5DDAC0D0" TargetMode="External" /><Relationship Id="rId163" Type="http://schemas.openxmlformats.org/officeDocument/2006/relationships/hyperlink" Target="https://scontent.xx.fbcdn.net/v/t1.0-0/s130x130/66428212_3010725782301173_1359997971189465088_n.jpg?_nc_cat=103&amp;_nc_oc=AQmtCHCurbRtUuPCADftajg67lFE8oZb-Wxx5dAXvUA7zgiAj5u6HqLfFlWqjlQlWADGX1l5GagAQNfDvubnisMp&amp;_nc_ht=scontent.xx&amp;oh=a275dc963676c057f88f0d3756a10c56&amp;oe=5DDA56E2" TargetMode="External" /><Relationship Id="rId164" Type="http://schemas.openxmlformats.org/officeDocument/2006/relationships/hyperlink" Target="https://scontent.xx.fbcdn.net/v/t1.0-0/s130x130/64992409_3018173344889750_4225378925905182720_n.jpg?_nc_cat=104&amp;_nc_oc=AQmb6nOXFyxHKObWsd5Tg2IcoLm7ObloLgcRPJSMAxbBTd7-vbKDyh0sAISq08AmasjyxNNDEGjZ1r4yIcclVys9&amp;_nc_ht=scontent.xx&amp;oh=dc1953f6de8dc28088e7272f13c23e9a&amp;oe=5DD4C0DA" TargetMode="External" /><Relationship Id="rId165" Type="http://schemas.openxmlformats.org/officeDocument/2006/relationships/hyperlink" Target="https://scontent.xx.fbcdn.net/v/t1.0-0/s130x130/66945397_3021330511240700_9080445648481812480_n.jpg?_nc_cat=111&amp;_nc_oc=AQnvamQ0kiTxPb1oBFMlX-d8kJ0ON6mGu3qJzdHua3cCQXpzQyJWnIIjXR1assClJGmWNvDmk3a8z_Vpiq2Z0ICK&amp;_nc_ht=scontent.xx&amp;oh=0fb13d2c57e5367c1e6ed054f23fc0c7&amp;oe=5DDC6402" TargetMode="External" /><Relationship Id="rId166" Type="http://schemas.openxmlformats.org/officeDocument/2006/relationships/hyperlink" Target="https://scontent.xx.fbcdn.net/v/t1.0-0/s130x130/66659335_3021864157854002_4458956178222743552_n.jpg?_nc_cat=101&amp;_nc_oc=AQnSzqoIJX4V6kYZOmWGJNumI3z5i2b3r3lxQdORr3TjqYNsJP9w6XpcS9Rh66M-B4U9sAhIXBcDqIbOOl_Am0LS&amp;_nc_ht=scontent.xx&amp;oh=ddaf07f1d95cbc087d411dffa961618c&amp;oe=5DDD6ED6" TargetMode="External" /><Relationship Id="rId167" Type="http://schemas.openxmlformats.org/officeDocument/2006/relationships/hyperlink" Target="https://scontent.xx.fbcdn.net/v/t1.0-0/s130x130/67070605_3023587421015009_2062840446870093824_n.jpg?_nc_cat=100&amp;_nc_oc=AQnieGe2ogYGAdQLeyrEtOMhPzV_hYLmeRfCcDJhjEvuM7F7i482S5qQDVMsT5ShxOXywNjG2pZ_vHJeD8EWbHyL&amp;_nc_ht=scontent.xx&amp;oh=546b2858288eb953996754fc50f921e5&amp;oe=5E0B6B86" TargetMode="External" /><Relationship Id="rId168" Type="http://schemas.openxmlformats.org/officeDocument/2006/relationships/hyperlink" Target="https://scontent.xx.fbcdn.net/v/t1.0-0/s130x130/66859010_3024215427618875_3061002060620103680_n.jpg?_nc_cat=109&amp;_nc_oc=AQkB0Q2zfPf4i_WWWWHNoSUztc1EutPXkShAtZsbrJ67tuHa8eb1498khZ7drr_1G02Vl4chbGGW4XfpH_hEQ9KN&amp;_nc_ht=scontent.xx&amp;oh=9c8916da3ba2a233d455d173b7bcfd27&amp;oe=5E0F77A7" TargetMode="External" /><Relationship Id="rId169" Type="http://schemas.openxmlformats.org/officeDocument/2006/relationships/hyperlink" Target="https://scontent.xx.fbcdn.net/v/t1.0-0/s130x130/67328364_3026345880739163_4591154829211992064_n.jpg?_nc_cat=104&amp;_nc_oc=AQkDXw6rUP-BDhyx2ASYVjNnzX1nRF4tnTHrGQ4lCHMxvQvsKobnoG5HFnUgiqZVEDs9bFU8ALwVm21G5RO_OYCM&amp;_nc_ht=scontent.xx&amp;oh=6986b6a151cb961108a9c39b7f989cdf&amp;oe=5E1284BD" TargetMode="External" /><Relationship Id="rId170" Type="http://schemas.openxmlformats.org/officeDocument/2006/relationships/hyperlink" Target="https://scontent.xx.fbcdn.net/v/t1.0-0/s130x130/66880946_3026644094042675_7759588173822296064_n.jpg?_nc_cat=105&amp;_nc_oc=AQn4dWhaBgvgJol-7O6vzq1U8Rtsa8pMPfRCEVpgtnGsHqqO15npnOTQvtB-FFfsDG4qAXXxwIDNataovKTDQux9&amp;_nc_ht=scontent.xx&amp;oh=4018e9f8119aafc866070f50abbaf5b2&amp;oe=5E0D7109" TargetMode="External" /><Relationship Id="rId171" Type="http://schemas.openxmlformats.org/officeDocument/2006/relationships/hyperlink" Target="https://scontent.xx.fbcdn.net/v/t1.0-0/s130x130/66867282_3029230373784047_6152862675282952192_n.jpg?_nc_cat=105&amp;_nc_oc=AQmKtse4us8jTKfL75Rvg_mATqlEBFvVqetiuG1MbOafVJUBwg8QW1Ei210PJyMayLd_VkKOIUX_mo0GZuEsKpW0&amp;_nc_ht=scontent.xx&amp;oh=9808c0a3c802914af0ef4d4adc6054b2&amp;oe=5DD1301A" TargetMode="External" /><Relationship Id="rId172" Type="http://schemas.openxmlformats.org/officeDocument/2006/relationships/hyperlink" Target="https://scontent.xx.fbcdn.net/v/t1.0-0/p130x130/67169901_3031745803532504_2806762175908020224_n.jpg?_nc_cat=104&amp;_nc_oc=AQky3qKT0N7BuYqNvgUTrk-PhbxzKB6fPrz4l69hanIi-WYbCvQ-IBv-y-vbl-lZOqwJ19wnV7OGcz1kEGRgYmKF&amp;_nc_ht=scontent.xx&amp;oh=6b6dfc9d21800b86443ce5dad65e8456&amp;oe=5DDBB190" TargetMode="External" /><Relationship Id="rId173" Type="http://schemas.openxmlformats.org/officeDocument/2006/relationships/hyperlink" Target="https://scontent.xx.fbcdn.net/v/t1.0-0/s130x130/67174945_3032450556795362_4692544167958544384_n.jpg?_nc_cat=109&amp;_nc_oc=AQlwh5igUDGt1JrFZOIiZLBWKHtqAazxUV3pI-El1A0A5B7xoNSMNZO5bExywiMOeB1FU1-u5Liph-XaztXURrSx&amp;_nc_ht=scontent.xx&amp;oh=71f5af7de782336cab620bc304b0feae&amp;oe=5DCEF062" TargetMode="External" /><Relationship Id="rId174" Type="http://schemas.openxmlformats.org/officeDocument/2006/relationships/hyperlink" Target="https://scontent.xx.fbcdn.net/v/t1.0-0/s130x130/67544418_3037323942974690_2840649485053329408_n.jpg?_nc_cat=109&amp;_nc_oc=AQlgIzEWPH4O9TGhZEHMQFuxjIuHGH1uQcQjxa2oVWdbjiYzVKtKbVWV7OZAZg4FkJZ4-JgFV4CdlSXGJShrOuJ8&amp;_nc_ht=scontent.xx&amp;oh=d6754f4af739b1920c2381bf89b079d4&amp;oe=5E0F9864" TargetMode="External" /><Relationship Id="rId175" Type="http://schemas.openxmlformats.org/officeDocument/2006/relationships/hyperlink" Target="https://scontent.xx.fbcdn.net/v/t1.0-0/s130x130/67405275_3040128312694253_5597151283648659456_n.jpg?_nc_cat=109&amp;_nc_oc=AQmtaf_FekVpncMCuqvlhuLk3Hoe26JdgYuL-2UJAcoH9-43vlc0P7f5b_Kyr3BT-y95FOKjfWIiqgfTvs9JF3RB&amp;_nc_ht=scontent.xx&amp;oh=6c2a9072d8b9639328f532cde95b31ca&amp;oe=5E13E1E7" TargetMode="External" /><Relationship Id="rId176" Type="http://schemas.openxmlformats.org/officeDocument/2006/relationships/hyperlink" Target="https://scontent.xx.fbcdn.net/v/t1.0-0/s130x130/67166500_3042847292422355_2073564138394615808_n.jpg?_nc_cat=102&amp;_nc_oc=AQnPjpMipgiCSjEdUzBhFz0PBqINe4QYUIv08A7EtsEkCdpwOM7oh5T-79xNrLWBf-sn-ALyxtLGPnGbAZYwVz_9&amp;_nc_ht=scontent.xx&amp;oh=a81e5dfc8bfad607427c70facf7748f3&amp;oe=5DD6D705" TargetMode="External" /><Relationship Id="rId177" Type="http://schemas.openxmlformats.org/officeDocument/2006/relationships/hyperlink" Target="https://scontent.xx.fbcdn.net/v/t1.0-0/p130x130/67111450_3043240972382987_7258610960644964352_n.jpg?_nc_cat=106&amp;_nc_oc=AQkmoV677lcBOiiWzdtec3rHsQEWWVRq7IWEpaoOGCVJS8x62stAuoPadbPxZPXm0GXSYU-RjGInuEEGvWz5uLsN&amp;_nc_ht=scontent.xx&amp;oh=0fa080f78affc4dbc82babd3b7abb599&amp;oe=5E0E8EAE" TargetMode="External" /><Relationship Id="rId178" Type="http://schemas.openxmlformats.org/officeDocument/2006/relationships/hyperlink" Target="https://scontent.xx.fbcdn.net/v/t1.0-0/s130x130/67100483_3045235558850195_3196522937532284928_n.jpg?_nc_cat=111&amp;_nc_oc=AQlBBdbj68zHaLlYRyn1hmaBskzOjZZl4jD0XN_LysVso9d6h6SL-eS221tQrP41LZkwO2mM5E8Q9F4T7Efl2Mwj&amp;_nc_ht=scontent.xx&amp;oh=54868ce9dc51de857cdba9f9beb3a690&amp;oe=5E0C295E" TargetMode="External" /><Relationship Id="rId179" Type="http://schemas.openxmlformats.org/officeDocument/2006/relationships/hyperlink" Target="https://scontent.xx.fbcdn.net/v/t1.0-0/s130x130/66894592_3047837168590034_5505240705796145152_n.jpg?_nc_cat=106&amp;_nc_oc=AQnHUs-2AMPetryeqQlo3ZbBTvnvqtOFmpSN8AxvY3OjdltXDf7ADb9v1V62TKfDYqpMol0pj48L-3giXchvKuM4&amp;_nc_ht=scontent.xx&amp;oh=691f702f8ddb180cfc347f1c19651d04&amp;oe=5E12DF49" TargetMode="External" /><Relationship Id="rId180" Type="http://schemas.openxmlformats.org/officeDocument/2006/relationships/hyperlink" Target="https://scontent.xx.fbcdn.net/v/t1.0-0/p130x130/67151509_3048365831870501_7302312411795554304_n.jpg?_nc_cat=108&amp;_nc_oc=AQmoa3jlo6Yq2OVz2GxKyOeR5HtQWRfLvpNMs4JRS9VZnL_IDlWpqlueZsh5tizFwQBOgXEWozJHP5PgZYlnCsx-&amp;_nc_ht=scontent.xx&amp;oh=6f63d350f6b012b75211544a9547c60d&amp;oe=5E13D1DE" TargetMode="External" /><Relationship Id="rId181" Type="http://schemas.openxmlformats.org/officeDocument/2006/relationships/hyperlink" Target="https://scontent.xx.fbcdn.net/v/t1.0-0/s130x130/67428537_3055891307784620_6764748657146200064_n.jpg?_nc_cat=109&amp;_nc_oc=AQnxmrLkI8nwrlirT_PU8SR9PFJLPh3R6nPmuyJ7NhKpewXHClz5lLACxNgohxX78qOnnSTXipTzPm6e-8VFV_7b&amp;_nc_ht=scontent.xx&amp;oh=b480f9292daefa65d194fd4172996088&amp;oe=5DCB88E2" TargetMode="External" /><Relationship Id="rId182" Type="http://schemas.openxmlformats.org/officeDocument/2006/relationships/hyperlink" Target="https://scontent.xx.fbcdn.net/v/t1.0-0/s130x130/67821959_3056295571077527_51018894306967552_n.jpg?_nc_cat=109&amp;_nc_oc=AQmW7-FvoFhlKTYANhaEhNkZMOz4w7v5ACYsCSf2obXq-A63Vc1w2guLaSNgsouNsldD5MxENQswXYLPbydTXeFW&amp;_nc_ht=scontent.xx&amp;oh=c07a5a7f4a882352f0bbaca03df906ff&amp;oe=5DD8C144" TargetMode="External" /><Relationship Id="rId183" Type="http://schemas.openxmlformats.org/officeDocument/2006/relationships/hyperlink" Target="https://scontent.xx.fbcdn.net/v/t1.0-0/s130x130/67404499_3058936537480097_5312849428183252992_n.jpg?_nc_cat=102&amp;_nc_oc=AQnaTu7gIfAUzGCFtT574SDanRNLKcYP3hcc6psjcRoqiTozjzTMWB0-aptEojMmLRcxs-0RWNMmvaAXrh9R_6QK&amp;_nc_ht=scontent.xx&amp;oh=d6dd0010355d79c19e9164b8e7ffa9ce&amp;oe=5DD2FDD4" TargetMode="External" /><Relationship Id="rId184" Type="http://schemas.openxmlformats.org/officeDocument/2006/relationships/hyperlink" Target="https://scontent.xx.fbcdn.net/v/t1.0-0/s130x130/67835762_3061452077228543_981865017475334144_n.jpg?_nc_cat=105&amp;_nc_oc=AQlpYRl8BbnDlwwMSWicaubVeyVYbInFbsdouOvsFOZYyv7dd3MiQ4lHTRar10lGDuO0n9MhMmRNro4xOUrrORux&amp;_nc_ht=scontent.xx&amp;oh=472e1b07072caaf650d9b2092a4cb68c&amp;oe=5DDC3B25" TargetMode="External" /><Relationship Id="rId185" Type="http://schemas.openxmlformats.org/officeDocument/2006/relationships/hyperlink" Target="https://scontent.xx.fbcdn.net/v/t1.0-0/s130x130/67691472_3063897306984020_1065646656755597312_n.jpg?_nc_cat=106&amp;_nc_oc=AQk-wVHOzBlNfb5tpdGBGWEd0RLYBtWeq9dFO1tamyYaeHuCnqUGSzmpQnlYEhpm5jnZHArfbbqqeM1PelysRO_q&amp;_nc_ht=scontent.xx&amp;oh=e11bf276e27198c26d00d0fb8d862fda&amp;oe=5E13879E" TargetMode="External" /><Relationship Id="rId186" Type="http://schemas.openxmlformats.org/officeDocument/2006/relationships/hyperlink" Target="https://scontent.xx.fbcdn.net/v/t1.0-0/s130x130/67539746_3064141130292971_1961793941003042816_n.jpg?_nc_cat=103&amp;_nc_oc=AQmBrMRt3BzuURDs3Czh1gu-smace0PaTFohd9Tx2ExHQwlqdINopKlFS1W-dVAM6KtS3-w8z1kQqlLDeWRFVnQq&amp;_nc_ht=scontent.xx&amp;oh=7b8e5d6d8695fa1e8f8d1d5539f5c728&amp;oe=5E0A01C5" TargetMode="External" /><Relationship Id="rId187" Type="http://schemas.openxmlformats.org/officeDocument/2006/relationships/hyperlink" Target="https://scontent.xx.fbcdn.net/v/t1.0-0/s130x130/67525392_3074672659239818_467161148949528576_n.jpg?_nc_cat=109&amp;_nc_oc=AQkaOusOAb9E843ww1R82OwsbWt5v8h1pOBCLS75aAEwXqeBX8UA0P-FXoaVTthsyrS6Cu1zwhWinzrwOMV9SlWq&amp;_nc_ht=scontent.xx&amp;oh=8d5a54724db55cb8db43432ba45f225f&amp;oe=5DCAED02" TargetMode="External" /><Relationship Id="rId188" Type="http://schemas.openxmlformats.org/officeDocument/2006/relationships/hyperlink" Target="https://scontent.xx.fbcdn.net/v/t1.0-0/s130x130/67708935_3079604972079920_5779578696696332288_n.jpg?_nc_cat=103&amp;_nc_oc=AQkRqdW8P93Qy13y8Oz-7JpRYNhkY-jA8T1mxFw-1poWaLHF4QXHMIvW52PaiNzMCrmdyLB-_Pe1b-ooG9JWUOuV&amp;_nc_ht=scontent.xx&amp;oh=4e0d012fd1473f06f47be5ce66b7b287&amp;oe=5DCEB1F0" TargetMode="External" /><Relationship Id="rId189" Type="http://schemas.openxmlformats.org/officeDocument/2006/relationships/hyperlink" Target="https://scontent.xx.fbcdn.net/v/t1.0-0/s130x130/67763099_3082120555161695_3774629564253208576_n.jpg?_nc_cat=106&amp;_nc_oc=AQnUk8cYu0DF2N9Rbm6jXyc6te7ze0J3iReVRUFmDX8iyaeu5mJzhOh3BcS1oGsQ3sg48iYM_VcBK4t7V2iNE2BM&amp;_nc_ht=scontent.xx&amp;oh=6cdfa65bca021a18bcdc8210279cf62f&amp;oe=5E10A067" TargetMode="External" /><Relationship Id="rId190" Type="http://schemas.openxmlformats.org/officeDocument/2006/relationships/hyperlink" Target="https://scontent.xx.fbcdn.net/v/t1.0-0/s130x130/67656182_3082455631794854_8172282664942829568_n.jpg?_nc_cat=106&amp;_nc_oc=AQnmEjgwLUwJSVkE7tURvWY1hzC7I-pdqxqJbthxAgN8W2XfXYSnF58aCi8g3vYgNzgw2OSuLb6VFpUPcjPGpbQr&amp;_nc_ht=scontent.xx&amp;oh=7fda004f55cf129255f3a9fa620d42c5&amp;oe=5E0D777C" TargetMode="External" /><Relationship Id="rId191" Type="http://schemas.openxmlformats.org/officeDocument/2006/relationships/hyperlink" Target="https://scontent.xx.fbcdn.net/v/t1.0-0/s130x130/68527075_3084810521559365_9072261334896214016_n.jpg?_nc_cat=104&amp;_nc_oc=AQlc0gbiOSkXiKgO0NKXfsU--70IHj8pNWyPxSvHOG3SuQZshcmNZAqPokyK-bvzSaFlgB8e54njAUs19u85leVl&amp;_nc_ht=scontent.xx&amp;oh=f38017cc1306344c96453ce9684b2d63&amp;oe=5DD7178C" TargetMode="External" /><Relationship Id="rId192" Type="http://schemas.openxmlformats.org/officeDocument/2006/relationships/hyperlink" Target="https://scontent.xx.fbcdn.net/v/t1.0-0/s130x130/68868119_3100499573323793_7859770184377040896_n.jpg?_nc_cat=104&amp;_nc_oc=AQneqJlNi0_7RINMCJwuus7TXk3I4ZM8YGUHXAz3viBnql5dwam1jhTvP-XX066XdmRRagl1vFpt2-yMhi4oB4_g&amp;_nc_ht=scontent.xx&amp;oh=8588c13cb286ed60403c209022d23140&amp;oe=5E13C984" TargetMode="External" /><Relationship Id="rId193" Type="http://schemas.openxmlformats.org/officeDocument/2006/relationships/hyperlink" Target="https://scontent.xx.fbcdn.net/v/t1.0-0/s130x130/68690445_3111300865576997_1594000657197563904_n.jpg?_nc_cat=104&amp;_nc_oc=AQkAAbrsdh4-R7WCB8x7RuIdyQxiWNfRTAr2YEyITFUy5snsbnXjx_TGbaf-F0Y-9N1BMjGeZl79Lk7PqRIFKQHt&amp;_nc_ht=scontent.xx&amp;oh=19ebc254b0ba1d34f6181951c73d423b&amp;oe=5DC97ADA" TargetMode="External" /><Relationship Id="rId194" Type="http://schemas.openxmlformats.org/officeDocument/2006/relationships/hyperlink" Target="https://scontent.xx.fbcdn.net/v/t1.0-0/s130x130/68718284_3111538908886526_3140996891659993088_n.jpg?_nc_cat=100&amp;_nc_oc=AQkidEF1oEMLxpBKNuOQ8JdCkQL3X5Esgx45sH-K6xyA1rVl-6e2wGUYC-4hG79Ay9ibXf4fPAbB0UmdIHYmI7wA&amp;_nc_ht=scontent.xx&amp;oh=c9271c77eb5adba3f9c2d6b1cd24b8a5&amp;oe=5DDA9F59" TargetMode="External" /><Relationship Id="rId195" Type="http://schemas.openxmlformats.org/officeDocument/2006/relationships/hyperlink" Target="https://scontent.xx.fbcdn.net/v/t1.0-0/s130x130/69423597_3113907515316332_1962193768098562048_n.jpg?_nc_cat=111&amp;_nc_oc=AQm6pWFmTogxZGliWVWoGFEl363tXSMUvX08Wz5_ShoN3UHxy9eRd1pGu85iImiVfR4YUKRTiNmVphguucqp1kGJ&amp;_nc_ht=scontent.xx&amp;oh=571a799b9c872045e85e163091136106&amp;oe=5E15380A" TargetMode="External" /><Relationship Id="rId196" Type="http://schemas.openxmlformats.org/officeDocument/2006/relationships/hyperlink" Target="https://scontent.xx.fbcdn.net/v/t1.0-0/s130x130/69592729_3114382635268820_2780445077334392832_n.jpg?_nc_cat=104&amp;_nc_oc=AQleRUl-rp0PgbS0euP5R5vFww-ktWMRLx3mrTnTxSOMjhiGORJjUR5AFbGz4UOioexium3vj69Wc_8wkMkLlyPO&amp;_nc_ht=scontent.xx&amp;oh=678fec772b4d096a01b448cd71a6fe8c&amp;oe=5E0C44DE" TargetMode="External" /><Relationship Id="rId197" Type="http://schemas.openxmlformats.org/officeDocument/2006/relationships/hyperlink" Target="https://scontent.xx.fbcdn.net/v/t1.0-0/s130x130/68618316_3114696791904071_1467300513534967808_n.jpg?_nc_cat=108&amp;_nc_oc=AQlvzX3g43y14aq3bl0s9rv5UyHaPyf1ijDF64ae6Ts8hrCVWo2GYybTLgsdgxLEKj2xY9F-YSld08x-5iuUPozJ&amp;_nc_ht=scontent.xx&amp;oh=1d077e5e7a049e3e4399a34fbb205327&amp;oe=5DDBF96B" TargetMode="External" /><Relationship Id="rId198" Type="http://schemas.openxmlformats.org/officeDocument/2006/relationships/hyperlink" Target="https://scontent.xx.fbcdn.net/v/t1.0-0/s130x130/68842173_3116739561699794_3659247428214718464_n.jpg?_nc_cat=104&amp;_nc_oc=AQkna3Z4D33EVV4V8MqvWVfBRvx06Dnmg-LMO7tmmNyu4v8cObGF0jjtcRs-9XjvC_nO0i0VvdZJVp8iReqyZ2Zv&amp;_nc_ht=scontent.xx&amp;oh=623a5ee665250bde62917ad2b1305e53&amp;oe=5DCBF8B6" TargetMode="External" /><Relationship Id="rId199" Type="http://schemas.openxmlformats.org/officeDocument/2006/relationships/hyperlink" Target="https://scontent.xx.fbcdn.net/v/t1.0-0/s130x130/68667093_3116925121681238_7239723360924467200_n.jpg?_nc_cat=110&amp;_nc_oc=AQl-8rzmmlHgz9q1IThkonmSoHdwVU2LGHZItPx0HjicEHCHnZAdkNFMenjsDeTCf4_Mbxo7gRi1QKLei9SJRySY&amp;_nc_ht=scontent.xx&amp;oh=fa1ade4fe521d5a0998c631c866f4265&amp;oe=5DCC6F07" TargetMode="External" /><Relationship Id="rId200" Type="http://schemas.openxmlformats.org/officeDocument/2006/relationships/hyperlink" Target="https://scontent.xx.fbcdn.net/v/t1.0-0/s130x130/69264673_3119674201406330_90577304039718912_n.jpg?_nc_cat=101&amp;_nc_oc=AQn0uKmoKahu0EqJx64qS09Lh8M_ohC_e9mzT9QS1riVr5s2Z7UL67v3yb51m4BM8pFL9tF_Sdz0ICOTU83BjrQE&amp;_nc_ht=scontent.xx&amp;oh=064f2d9dec7081632a574e6d3c2d743b&amp;oe=5DC7666D" TargetMode="External" /><Relationship Id="rId201" Type="http://schemas.openxmlformats.org/officeDocument/2006/relationships/hyperlink" Target="https://scontent.xx.fbcdn.net/v/t1.0-0/s130x130/68934447_3119871924719891_942462991796797440_n.jpg?_nc_cat=105&amp;_nc_oc=AQmQsUtvQ2EVw55o3voC2gB1JEnvHcnaiYaRCD6271H5RPeTMaG8pjmvSiMEbOZ5AtzepEVm1HekMBtLtFf_295s&amp;_nc_ht=scontent.xx&amp;oh=b97b1fc649d0b35bcd264ef18cad1b91&amp;oe=5E0B320D" TargetMode="External" /><Relationship Id="rId202" Type="http://schemas.openxmlformats.org/officeDocument/2006/relationships/hyperlink" Target="https://scontent.xx.fbcdn.net/v/t1.0-0/s130x130/64529294_2952822261424859_114655745399586816_n.jpg?_nc_cat=103&amp;_nc_oc=AQktrTaQIIp8tMWp6Nq8pp_HL1lArnHlXYe13b8_2PqIy4O8brSJY9vHfbi47NlS9A6geNKJ5crBKJnMyjaS1wUJ&amp;_nc_ht=scontent.xx&amp;oh=d074964020a359b771274ce700be25d6&amp;oe=5E118D2D" TargetMode="External" /><Relationship Id="rId203" Type="http://schemas.openxmlformats.org/officeDocument/2006/relationships/hyperlink" Target="https://scontent.xx.fbcdn.net/v/t1.0-0/s130x130/65769706_2971338422906576_287127492974608384_n.jpg?_nc_cat=110&amp;_nc_oc=AQmSE7FP4qAZTw_R77STc4ALzvfx5dT8vRSWmMGDj6Czz33msvkF9WLY4ptESdG89LhjXRpmPuv6dQTTr-9rAM8U&amp;_nc_ht=scontent.xx&amp;oh=d99218aaa513c87efbeeae45ab711b68&amp;oe=5E0D10CC" TargetMode="External" /><Relationship Id="rId204" Type="http://schemas.openxmlformats.org/officeDocument/2006/relationships/hyperlink" Target="https://scontent.xx.fbcdn.net/v/t1.0-0/s130x130/66269746_3000575056649579_1933519969430011904_n.jpg?_nc_cat=103&amp;_nc_oc=AQm-6Pz2ZWJM3XhZLbh0PCRtb8M9UYVuvuQ4vUF96P-_U_yeGB_pePkbixUPI8mmq7xksBE7hHT-tLq4eujKxDYp&amp;_nc_ht=scontent.xx&amp;oh=a96a3613fecb2013e00fe24c3be59d8a&amp;oe=5DE00B9C" TargetMode="External" /><Relationship Id="rId205" Type="http://schemas.openxmlformats.org/officeDocument/2006/relationships/hyperlink" Target="https://scontent.xx.fbcdn.net/v/t15.5256-10/s130x130/65939538_387032961923915_8969684253008723968_n.jpg?_nc_cat=104&amp;_nc_oc=AQm8hP6mh0bl9VM8FISZeMzMHcXKLKa4DRqQM6bYSq1PbuTHIoEM564l8EkpKhbAvupvRYjCQqQv3dquOsnPQv9s&amp;_nc_ht=scontent.xx&amp;oh=0d072134ee2331b89d4611e793a1d925&amp;oe=5E0E4B1A" TargetMode="External" /><Relationship Id="rId206" Type="http://schemas.openxmlformats.org/officeDocument/2006/relationships/hyperlink" Target="https://scontent.xx.fbcdn.net/v/t1.0-0/s130x130/68313770_3076827969024287_2660251633031577600_n.jpg?_nc_cat=107&amp;_nc_oc=AQmpFpMgCEUq_FUxtgf5pOSydZoZEm4Byi3bgZn_RKuLMM0rxI8b9oNhRO9AY2uVfQfwNqbyLbkpj4ZW3LnBpAhL&amp;_nc_ht=scontent.xx&amp;oh=2def33afbb8b1723ed67227dca048af1&amp;oe=5DDF6A51" TargetMode="External" /><Relationship Id="rId207" Type="http://schemas.openxmlformats.org/officeDocument/2006/relationships/hyperlink" Target="https://scontent.xx.fbcdn.net/v/t1.0-0/s130x130/61255761_2892013017505784_4208462449885577216_n.jpg?_nc_cat=110&amp;_nc_oc=AQkJMsdrSr3ZNk5LdYJMLse1GY5V325T5LGRPkHH31Yo00PZdsIEAusdoyZc9eXS-YN3_CkwLnqqggqIqyDUYRic&amp;_nc_ht=scontent.xx&amp;oh=9a703859e16659dbc392e3176963fc65&amp;oe=5DCF6F43" TargetMode="External" /><Relationship Id="rId208" Type="http://schemas.openxmlformats.org/officeDocument/2006/relationships/hyperlink" Target="https://scontent.xx.fbcdn.net/v/t1.0-0/s130x130/61293846_2893724400667979_6308412779992711168_n.jpg?_nc_cat=108&amp;_nc_oc=AQnNlSZbe8bh24LobxiGFRhVGK5r13sM9ffFOaT_W7AgYJx2RzygTw3so3W2P0an-5bUtIRx0-jzlLgPlehzh7te&amp;_nc_ht=scontent.xx&amp;oh=f3bc127554a2f12db1b1c1faede9aac7&amp;oe=5E0AEA8D" TargetMode="External" /><Relationship Id="rId209" Type="http://schemas.openxmlformats.org/officeDocument/2006/relationships/hyperlink" Target="https://scontent.xx.fbcdn.net/v/t1.0-0/s130x130/61102695_2893976400642779_7095160955083948032_n.jpg?_nc_cat=102&amp;_nc_oc=AQnSMFjh7Poa8iBwGxs8dm829NWAsqm2r3f8fDkaOOzzK2R1tGfmx1MzpalDe463e_JOzf9FB70X1DdGiS9O8aZ6&amp;_nc_ht=scontent.xx&amp;oh=1ef7689ac721c0dd67d0795a2f4572da&amp;oe=5DDCF7FA" TargetMode="External" /><Relationship Id="rId210" Type="http://schemas.openxmlformats.org/officeDocument/2006/relationships/hyperlink" Target="https://scontent.xx.fbcdn.net/v/t1.0-0/s130x130/61560058_2894216640618755_7932378607970680832_n.jpg?_nc_cat=100&amp;_nc_oc=AQmiss0_Ybvyqcj3Qtn9c0gY4lfox0Mf9W0F1aJxQBWOwsML1GY8eekJimVe3MaRz5w8289uMZy3pYle6IKUEFo1&amp;_nc_ht=scontent.xx&amp;oh=642cfb67010233e03a4a9a8d6ecd00a6&amp;oe=5DCF41C6" TargetMode="External" /><Relationship Id="rId211" Type="http://schemas.openxmlformats.org/officeDocument/2006/relationships/hyperlink" Target="https://scontent.xx.fbcdn.net/v/t1.0-0/s130x130/61146734_2894226243951128_6844445846952476672_n.jpg?_nc_cat=102&amp;_nc_oc=AQnJVJCXEAeD7Y-T_8c5--zxKI7GsFGTZKy3lKjoLb3s9tKoq1p5xlPTljmUEb7zJ-ON6oEkuZpXx_FfSjhs0u3p&amp;_nc_ht=scontent.xx&amp;oh=2294181ccf7e87804554c1deb213b6e9&amp;oe=5E13B757" TargetMode="External" /><Relationship Id="rId212" Type="http://schemas.openxmlformats.org/officeDocument/2006/relationships/hyperlink" Target="https://scontent.xx.fbcdn.net/v/t1.0-0/s130x130/61561378_2896303973743355_5695122116190404608_n.jpg?_nc_cat=105&amp;_nc_oc=AQl4JnZjH5C_1VOQPYRxOePLKJ2apU72bEMIRJ3_8J1CZJieCAoGODt1YtYuoQIzu4IDanHn4shClcpu26eYlHdU&amp;_nc_ht=scontent.xx&amp;oh=6997f31d4d513e0604951126f39f961d&amp;oe=5DD03F47" TargetMode="External" /><Relationship Id="rId213" Type="http://schemas.openxmlformats.org/officeDocument/2006/relationships/hyperlink" Target="https://scontent.xx.fbcdn.net/v/t1.0-0/s130x130/61842033_2896602787046807_2615662197392539648_n.jpg?_nc_cat=100&amp;_nc_oc=AQmgCJvYhS-bL3G_crjmGf0jh1FL10302qXe1p7LGV_2uWK7IDC4S6Asc9zenTH5V7AG749ohB43rTumXQFCE6dj&amp;_nc_ht=scontent.xx&amp;oh=1407d2277ff3b4c3fa42ed44d5436095&amp;oe=5E0D0670" TargetMode="External" /><Relationship Id="rId214" Type="http://schemas.openxmlformats.org/officeDocument/2006/relationships/hyperlink" Target="https://scontent.xx.fbcdn.net/v/t1.0-0/s130x130/61834212_2898555013518251_281282502046253056_n.jpg?_nc_cat=103&amp;_nc_oc=AQkW9qvkheD_NY0JqIa2rXdW96bgbKL2XceZIkRactezNpUOlb4wx4CJXiOP6NVWCSIwotb2AQZL_z25q1rNToBF&amp;_nc_ht=scontent.xx&amp;oh=23072c3d33b4e640b971ec1b33d22343&amp;oe=5E0B7352" TargetMode="External" /><Relationship Id="rId215" Type="http://schemas.openxmlformats.org/officeDocument/2006/relationships/hyperlink" Target="https://scontent.xx.fbcdn.net/v/t1.0-0/s130x130/61283818_2898719396835146_6340844236958597120_n.jpg?_nc_cat=104&amp;_nc_oc=AQmkbFAJSIGks10o39mA-XnP0ONUlGotq2T1xe7_0HSP_s1cKYLTbtxmdEOY8sOhO8BskP8UCPXT7BroHlmHqXr-&amp;_nc_ht=scontent.xx&amp;oh=a16594c2486074eb765607952dca5ed1&amp;oe=5DDD16B5" TargetMode="External" /><Relationship Id="rId216" Type="http://schemas.openxmlformats.org/officeDocument/2006/relationships/hyperlink" Target="https://scontent.xx.fbcdn.net/v/t1.0-0/s130x130/61607729_2899120250128394_6210238735368323072_n.jpg?_nc_cat=109&amp;_nc_oc=AQk76clxf4C1WxADcIid6kuKOjnc_H7k4fCdHR_4lYHfO2kzNZ1wNvW87xVPVKx9enV1P2Y20MKtEneBYSWKw_iz&amp;_nc_ht=scontent.xx&amp;oh=66f92ca3222269068d68a90f73b2b496&amp;oe=5E1300B6" TargetMode="External" /><Relationship Id="rId217" Type="http://schemas.openxmlformats.org/officeDocument/2006/relationships/hyperlink" Target="https://scontent.xx.fbcdn.net/v/t1.0-0/s130x130/61425642_2901220613251691_6510033143460790272_n.jpg?_nc_cat=111&amp;_nc_oc=AQmOQ9HnymCnnfyh283Xk_61ikdGav761KQTtm0lB1ehQ1X9SbJtn2SBXKFrEpy9qoFAa_w-27CQHvHZEpUQktmE&amp;_nc_ht=scontent.xx&amp;oh=37aaa84e8110838ce614fdecae9676f9&amp;oe=5E0A29C2" TargetMode="External" /><Relationship Id="rId218" Type="http://schemas.openxmlformats.org/officeDocument/2006/relationships/hyperlink" Target="https://scontent.xx.fbcdn.net/v/t1.0-0/s130x130/61471090_2901450216562064_8670779654765805568_n.jpg?_nc_cat=100&amp;_nc_oc=AQlXB9WzZxhAx7LHDgPbSiu-WsQBncfTAnU_rv_LCyTzizHIodvA2J9pphcctx5x7kZlY-Rt4Bf1hPBT-VwRR5Ud&amp;_nc_ht=scontent.xx&amp;oh=c26ea5995d7c085caa946dcc244055c7&amp;oe=5DD129BF" TargetMode="External" /><Relationship Id="rId219" Type="http://schemas.openxmlformats.org/officeDocument/2006/relationships/hyperlink" Target="https://scontent.xx.fbcdn.net/v/t1.0-0/s130x130/61368062_2901646699875749_3334332804379967488_n.jpg?_nc_cat=106&amp;_nc_oc=AQmv21o6INedn8DgyiixBJ11q7KR6cCdKFDkvHI-zCK6HUjWyFm3vVC8FqFevv7LP4SGuLHt2257fnX9Q-iM39Om&amp;_nc_ht=scontent.xx&amp;oh=5fb80577a41538596c3694ed3fa49e53&amp;oe=5DD3E019" TargetMode="External" /><Relationship Id="rId220" Type="http://schemas.openxmlformats.org/officeDocument/2006/relationships/hyperlink" Target="https://scontent.xx.fbcdn.net/v/t1.0-0/s130x130/62480802_2927184743988611_8614930983835140096_n.jpg?_nc_cat=108&amp;_nc_oc=AQnQEMEWVO8Bqi9JO_Ynij_toe1K5HallpAordAtj08xpSYHp5KpXjReXNiuxEc7_ecYLRbgq5a2bpB9kYv1Q7iZ&amp;_nc_ht=scontent.xx&amp;oh=b08d452c0175238ece03b6ef898fe566&amp;oe=5E0FE7BC" TargetMode="External" /><Relationship Id="rId221" Type="http://schemas.openxmlformats.org/officeDocument/2006/relationships/hyperlink" Target="https://scontent.xx.fbcdn.net/v/t1.0-0/s130x130/64290957_2932185230155229_803539061972140032_n.jpg?_nc_cat=105&amp;_nc_oc=AQlxu1S1op2DyhHU4OvTRnl9-L6Gp_lbFdzWhSNdvlR45PgL1y1H9OKU6EEmWgS63q8Lu3sdO_qjExOmM-jF0kQF&amp;_nc_ht=scontent.xx&amp;oh=e35563c774de19bcc0a95322945c7510&amp;oe=5DD74EF7" TargetMode="External" /><Relationship Id="rId222" Type="http://schemas.openxmlformats.org/officeDocument/2006/relationships/hyperlink" Target="https://scontent.xx.fbcdn.net/v/t1.0-0/s130x130/64243885_2934398356600583_2155204710708019200_n.jpg?_nc_cat=111&amp;_nc_oc=AQk8j--BBFiLGw83XKrWyIwl7q0aP4st8aoTuAcXtM_9AKJmaYl7qsXONhPof4mtN0q_Gh3aGDGAgTFJUmCh26Ve&amp;_nc_ht=scontent.xx&amp;oh=84aec4b2bddb7a08b1fb478ebf2c0127&amp;oe=5DD5F7FD" TargetMode="External" /><Relationship Id="rId223" Type="http://schemas.openxmlformats.org/officeDocument/2006/relationships/hyperlink" Target="https://scontent.xx.fbcdn.net/v/t15.13418-10/p130x130/62544006_677463406036395_2144849480132853760_n.jpeg?_nc_cat=111&amp;_nc_oc=AQlLrJuuFRktV1458_2jIF_mykQaNmGf35OV_VY36FI1MkjbV74qiDuxUxEtMO1Pbio8k229KIZzEx_iaEuAXaFc&amp;_nc_ht=scontent.xx&amp;oh=ea2dab3eec88cfe0396078d2cdae1f33&amp;oe=5E0AB93F" TargetMode="External" /><Relationship Id="rId224" Type="http://schemas.openxmlformats.org/officeDocument/2006/relationships/hyperlink" Target="https://scontent.xx.fbcdn.net/v/t1.0-0/s130x130/62651988_2937472016293217_6929217068172574720_n.jpg?_nc_cat=101&amp;_nc_oc=AQlTsUtbp2bLhhgsRAo92dv78AurtIubXdBaBFj7fcMBhtkVTEet5hMIRAZcLUmKF_ONmPTyouuCFtO0CttJIlrt&amp;_nc_ht=scontent.xx&amp;oh=d45b152ee2be0e5737820d8a38eba14c&amp;oe=5E0F92C2" TargetMode="External" /><Relationship Id="rId225" Type="http://schemas.openxmlformats.org/officeDocument/2006/relationships/hyperlink" Target="https://scontent.xx.fbcdn.net/v/t1.0-0/s130x130/64300383_2937631109610641_1265824314939146240_n.jpg?_nc_cat=111&amp;_nc_oc=AQmMGw9779_SgCdQ7Q4L_KTM35MJltWwIOw5GgcLaadjbglm1j20RTRsJ5tH5W9raH0b7ODYPv1ddf0XANXQpjn5&amp;_nc_ht=scontent.xx&amp;oh=eea67d30d0fe9fc8cbe31209a3bee51a&amp;oe=5DCEAA97" TargetMode="External" /><Relationship Id="rId226" Type="http://schemas.openxmlformats.org/officeDocument/2006/relationships/hyperlink" Target="https://scontent.xx.fbcdn.net/v/t15.5256-10/p130x130/62261188_374886876495740_3111636005598265344_n.jpg?_nc_cat=110&amp;_nc_oc=AQnu_pB3Vyw-hOyhP1IS79yso5tHx57e5nsIdUvSBWv_EclVJwG9NtbWmS_PpeoFoG6tzbIFoolZsHiPoEzauBgP&amp;_nc_ht=scontent.xx&amp;oh=31607af0af7b16ccc71206793d4c30a9&amp;oe=5DDD03A4" TargetMode="External" /><Relationship Id="rId227" Type="http://schemas.openxmlformats.org/officeDocument/2006/relationships/hyperlink" Target="https://scontent.xx.fbcdn.net/v/t1.0-0/s130x130/64325828_2944853942221691_1323803551641632768_n.jpg?_nc_cat=111&amp;_nc_oc=AQmf6o9d4XbYyVNYXDAW6I1eTOu7B0PI9AlMoiLWZct14iAPce62L7KClzzAOjYRdVfa2WrGBHh5_lhLStBvanFy&amp;_nc_ht=scontent.xx&amp;oh=5202e2bcdfe8086258b5778c2c52ca26&amp;oe=5E0A7D9B" TargetMode="External" /><Relationship Id="rId228" Type="http://schemas.openxmlformats.org/officeDocument/2006/relationships/hyperlink" Target="https://scontent.xx.fbcdn.net/v/t1.0-0/s130x130/64749586_2945222238851528_2366036262902562816_n.jpg?_nc_cat=110&amp;_nc_oc=AQm3h8MQwf4batOGrpeTfAE0Mp7r3mAjZxgbnVxEmRx491vLXZYrTDSEqx7-y1IFfeRX5s3RCPMO8rkf931B3jYP&amp;_nc_ht=scontent.xx&amp;oh=e924be070df103146fa768bc1d890cba&amp;oe=5DD15970" TargetMode="External" /><Relationship Id="rId229" Type="http://schemas.openxmlformats.org/officeDocument/2006/relationships/hyperlink" Target="https://scontent.xx.fbcdn.net/v/t1.0-0/s130x130/64705886_2950137788359973_1045226634178723840_n.jpg?_nc_cat=109&amp;_nc_oc=AQkkWxO_QIVdQcRL0S4AkUU3PGKw3Zi3O59WJeUCW4AtdPI9DoxGut01lTv_6uizi8AhjwDizpuYSfg82KkWVQ7v&amp;_nc_ht=scontent.xx&amp;oh=2d1e4fe7f0e7f89ff2e65fdcb03a03ea&amp;oe=5DD8F969" TargetMode="External" /><Relationship Id="rId230" Type="http://schemas.openxmlformats.org/officeDocument/2006/relationships/hyperlink" Target="https://scontent.xx.fbcdn.net/v/t1.0-0/s130x130/64456892_2952876388086113_3709776807919091712_n.jpg?_nc_cat=109&amp;_nc_oc=AQkBSjnBF66spGm5mg2L3KyfeeNgb9jd8r1AOt64jZK9vmDr7NjuOjzsz1t4bUCb76sq2Qy087SskzQcjTclW9Gc&amp;_nc_ht=scontent.xx&amp;oh=85f8256d86f24a03285d2b119bdde7c1&amp;oe=5DD18FA1" TargetMode="External" /><Relationship Id="rId231" Type="http://schemas.openxmlformats.org/officeDocument/2006/relationships/hyperlink" Target="https://scontent.xx.fbcdn.net/v/t15.5256-10/s130x130/62605578_2243021939079311_1122856020570275840_n.jpg?_nc_cat=102&amp;_nc_oc=AQka7HLnMmLfWQZnU0F4jXCkzOpZ895NcVfp2XMohCO8FfKNyh2q_qDBuyqptYLkvMqPmPtm0BPDRGV-hpnR_em0&amp;_nc_ht=scontent.xx&amp;oh=25fe77219a20bf05081a9b21790591fa&amp;oe=5DDF676E" TargetMode="External" /><Relationship Id="rId232" Type="http://schemas.openxmlformats.org/officeDocument/2006/relationships/hyperlink" Target="https://scontent.xx.fbcdn.net/v/t1.0-0/s130x130/64994367_2955781041128981_3293861885895507968_n.jpg?_nc_cat=106&amp;_nc_oc=AQkhf5IUElFIosu81VU0_dtoTs6iWCD6_dFDO7aTCptGxM8tNjSruzIzjCPIQf9wjjtkZhDV7YuDh37M8bafAftk&amp;_nc_ht=scontent.xx&amp;oh=87f4288dbfefa4b0e21ebc7843eecb8b&amp;oe=5E0B1748" TargetMode="External" /><Relationship Id="rId233" Type="http://schemas.openxmlformats.org/officeDocument/2006/relationships/hyperlink" Target="https://scontent.xx.fbcdn.net/v/t1.0-0/s130x130/65172724_2963371477036604_1322746379801460736_n.jpg?_nc_cat=100&amp;_nc_oc=AQkCxuU7k5Go77pj7DjC_ZuP06HMlk_M9XomDGayTJowmMtXDORvutj4HZaOypGBiUSIKxQhhSZ9czF4PsTmrz-2&amp;_nc_ht=scontent.xx&amp;oh=cdf592168f39745751ad30c314b2dcd1&amp;oe=5DD82F24" TargetMode="External" /><Relationship Id="rId234" Type="http://schemas.openxmlformats.org/officeDocument/2006/relationships/hyperlink" Target="https://scontent.xx.fbcdn.net/v/t1.0-0/s130x130/65070893_2963836270323458_5088517354963337216_n.jpg?_nc_cat=101&amp;_nc_oc=AQnGsqpB0lBUswHqxlTcrfrydaPiwyvW0LGLGnLmugwGgvvbGrBYB9BTPwiicKsuzljz2gH8RMlrak8Wvc8Xintk&amp;_nc_ht=scontent.xx&amp;oh=70739186749447a886d17bbf42bce718&amp;oe=5E0B09CD" TargetMode="External" /><Relationship Id="rId235" Type="http://schemas.openxmlformats.org/officeDocument/2006/relationships/hyperlink" Target="https://external.xx.fbcdn.net/safe_image.php?w=130&amp;h=130&amp;url=https%3A%2F%2Fi.ytimg.com%2Fvi%2FWlIPrF_Gs8w%2Fhqdefault.jpg&amp;cfs=1&amp;_nc_hash=AQAqR_4kVBnlOx9l" TargetMode="External" /><Relationship Id="rId236" Type="http://schemas.openxmlformats.org/officeDocument/2006/relationships/hyperlink" Target="https://scontent.xx.fbcdn.net/v/t1.0-0/s130x130/65283215_2968692216504530_8759865089030356992_n.jpg?_nc_cat=100&amp;_nc_oc=AQmK3IuwJv4L7CKiWf6fR_fOODUu0wY7CQP2e3vmA95p8636B7r_WL81WOELiCpkTEvqKc_EsYib0Xae4Wcz9vko&amp;_nc_ht=scontent.xx&amp;oh=92c4f75e3768d02fb0bdf930732ae163&amp;oe=5E129E44" TargetMode="External" /><Relationship Id="rId237" Type="http://schemas.openxmlformats.org/officeDocument/2006/relationships/hyperlink" Target="https://scontent.xx.fbcdn.net/v/t1.0-0/s130x130/65367902_2968754076498344_5743478010514767872_n.jpg?_nc_cat=111&amp;_nc_oc=AQkWt1rBz8EgCYXTP-LzV9g2ltWmwqm4L9etzNhsRz8Hq7YV7Ondto_9hRIXQ__riwIq-x4EjMkbA6Zr-r9usSC0&amp;_nc_ht=scontent.xx&amp;oh=a7d721ea0d243ce2f82d31cd1e1d598c&amp;oe=5E0AA8E1" TargetMode="External" /><Relationship Id="rId238" Type="http://schemas.openxmlformats.org/officeDocument/2006/relationships/hyperlink" Target="https://external.xx.fbcdn.net/safe_image.php?d=AQCiNiDVxqYCoHU3&amp;w=130&amp;h=130&amp;url=https%3A%2F%2Feu.bilgi.edu.tr%2Fstatic%2Fassets%2Fgfx%2Flogos%2Flogo.png&amp;cfs=1&amp;_nc_hash=AQAy9jOzqSUPR-eZ" TargetMode="External" /><Relationship Id="rId239" Type="http://schemas.openxmlformats.org/officeDocument/2006/relationships/hyperlink" Target="https://scontent.xx.fbcdn.net/v/t15.13418-10/s130x130/65490339_2328605093891122_7874100239680929792_n.jpeg?_nc_cat=108&amp;_nc_oc=AQlfxKen70oLvXJCSDuUbMB1IpGB5UNjyzCPrqHbkO9icyRnBWS5VNuHVncjguLgFpE6XGFq48dynbc-UWo4_UnZ&amp;_nc_ht=scontent.xx&amp;oh=b8c1aeccaeed58e45e08174d4c25075a&amp;oe=5DDAAB56" TargetMode="External" /><Relationship Id="rId240" Type="http://schemas.openxmlformats.org/officeDocument/2006/relationships/hyperlink" Target="https://scontent.xx.fbcdn.net/v/t1.0-0/s130x130/65312606_2971531142887304_4754342807408214016_n.jpg?_nc_cat=101&amp;_nc_oc=AQkCAP_8b7V2B6Xrzuh0hpYdApok5lAyYrq9V9pplkAtJbwCUzT_x_viN_l62RnERQPM6MBfe1JqNXTR664xCnUi&amp;_nc_ht=scontent.xx&amp;oh=1f8501fb257ddd6c8e497af28ffe2f20&amp;oe=5E0D24CE" TargetMode="External" /><Relationship Id="rId241" Type="http://schemas.openxmlformats.org/officeDocument/2006/relationships/hyperlink" Target="https://scontent.xx.fbcdn.net/v/t1.0-0/s130x130/65562405_2975239742516444_3855741327308226560_n.jpg?_nc_cat=104&amp;_nc_oc=AQl6aQyISnYIzP3xxJAclML-BIl-14Rx_pUb9q_3RnFYEu6wXiSnhPYN1YThJWWIFZ0DfgAmf8CCskw0oFps4iJv&amp;_nc_ht=scontent.xx&amp;oh=de0441674b145b93f69a5876ffbd68fd&amp;oe=5DD35C3A" TargetMode="External" /><Relationship Id="rId242" Type="http://schemas.openxmlformats.org/officeDocument/2006/relationships/hyperlink" Target="https://scontent.xx.fbcdn.net/v/t1.0-0/s130x130/65296636_2977757772264641_6099492376575737856_n.jpg?_nc_cat=101&amp;_nc_oc=AQlqHnwY1McRNgjxEH6K5qmEbE6FcZhUixyJVEddwSu71mUr_gsG8dLwP6yYSk8-lcUnOKFJAe_OfPo0Xfq_Ud48&amp;_nc_ht=scontent.xx&amp;oh=2c3c619e7b4455f4686ca9a6401d5755&amp;oe=5DCE1ED1" TargetMode="External" /><Relationship Id="rId243" Type="http://schemas.openxmlformats.org/officeDocument/2006/relationships/hyperlink" Target="https://scontent.xx.fbcdn.net/v/t1.0-0/s130x130/65534662_2980413958665689_6329476467843399680_n.jpg?_nc_cat=101&amp;_nc_oc=AQmGNWd_hE6FrgjR-jNrg7RbmIN-_o0T8-EaI3NsJ44iG8zkIGT3MJZ17hEIntOL-CPUmTvnGuN22M4jH6mSztTa&amp;_nc_ht=scontent.xx&amp;oh=897d8537903d70c93f4a9a3c0bc33599&amp;oe=5E14671D" TargetMode="External" /><Relationship Id="rId244" Type="http://schemas.openxmlformats.org/officeDocument/2006/relationships/hyperlink" Target="https://scontent.xx.fbcdn.net/v/t1.0-0/s130x130/65394339_2983087241731694_1536170211047112704_n.jpg?_nc_cat=108&amp;_nc_oc=AQk3Ma7oVvKjALyV134Rp5nK5ZTro1XnD6OxztIXli08eM_2cp783pUzX1jFkz9-yutLaQfzGZ2NUbIUmbXl8MjB&amp;_nc_ht=scontent.xx&amp;oh=4cca2f09f38bf4016b58efb152b67e04&amp;oe=5E0A3159" TargetMode="External" /><Relationship Id="rId245" Type="http://schemas.openxmlformats.org/officeDocument/2006/relationships/hyperlink" Target="https://scontent.xx.fbcdn.net/v/t1.0-0/s130x130/66238345_2985659931474425_2919819098256834560_n.jpg?_nc_cat=111&amp;_nc_oc=AQnME5ap2o8XABSmRo6wUG2Q3CsEIZuKmV3yaTsJix5zbwLzqDsN6bToKvpUh5eaTdtIUvMnLTQvzIrunT5dfaya&amp;_nc_ht=scontent.xx&amp;oh=69b5c639b922ff785389fac84c0b88db&amp;oe=5E0BBF60" TargetMode="External" /><Relationship Id="rId246" Type="http://schemas.openxmlformats.org/officeDocument/2006/relationships/hyperlink" Target="https://scontent.xx.fbcdn.net/v/t15.5256-10/p130x130/65605797_2346785405437031_3823737666264891392_n.jpg?_nc_cat=108&amp;_nc_oc=AQmqGr5oQG5rChdvEAHctTp3vzDtbyZ77XYh47CxhUETlPvTXgchGToc_z68a4zBifa1s-NcWwAFQbXdXU-TaMiU&amp;_nc_ht=scontent.xx&amp;oh=5d193d239d6ed076e0c48292b45cc47a&amp;oe=5DD8AD8A" TargetMode="External" /><Relationship Id="rId247" Type="http://schemas.openxmlformats.org/officeDocument/2006/relationships/hyperlink" Target="https://scontent.xx.fbcdn.net/v/t1.0-0/s130x130/66317433_2988323351208083_4057135973065031680_n.jpg?_nc_cat=105&amp;_nc_oc=AQkkbwK3B_Vt5_JyJIi-S9SVyUNfXQ-EZHioy9U1AXHE-5c7cfKsAOPUWPBidw622o2J8V0z7DwNSoyCbRs99d61&amp;_nc_ht=scontent.xx&amp;oh=e5dec14a677ae453ba5c46ad58dce726&amp;oe=5DE076D0" TargetMode="External" /><Relationship Id="rId248" Type="http://schemas.openxmlformats.org/officeDocument/2006/relationships/hyperlink" Target="https://scontent.xx.fbcdn.net/v/t1.0-0/s130x130/65745128_2989403937766691_2087535551044386816_n.jpg?_nc_cat=101&amp;_nc_oc=AQnQt_a3i6fogqFyRTalIZiKHH0dlVsUhMqLaTHxn7sRltQ7_VzZFkquPvM4LqDY4RpQ0gEQfMUO806oJ5Y8DunE&amp;_nc_ht=scontent.xx&amp;oh=90be4c1251e827a63f81ec38cfda73f1&amp;oe=5DDE8D1B" TargetMode="External" /><Relationship Id="rId249" Type="http://schemas.openxmlformats.org/officeDocument/2006/relationships/hyperlink" Target="https://scontent.xx.fbcdn.net/v/t1.0-0/s130x130/62521127_2992355277471557_5835650886315016192_n.jpg?_nc_cat=102&amp;_nc_oc=AQmOvtXxlTxP8pJogXXsv60YmNjTM57-z2w0XVacWDRPPTfn3B04PTbGcPMD1FggInG6lTIgIGmme6-Q3N1aXYN4&amp;_nc_ht=scontent.xx&amp;oh=41d2f149e14c0218e17e24eb5d807963&amp;oe=5E0FC53D" TargetMode="External" /><Relationship Id="rId250" Type="http://schemas.openxmlformats.org/officeDocument/2006/relationships/hyperlink" Target="https://scontent.xx.fbcdn.net/v/t1.0-0/s130x130/66393958_3002635516443533_1702983992044683264_n.jpg?_nc_cat=100&amp;_nc_oc=AQnW-biLJe_v09xzCQbslVhmk_5tT1tP21S15tJjcyl2l7dLdpLLKqqQo9prv7vmYvTf_501bBNEp7SfGKUmFm5d&amp;_nc_ht=scontent.xx&amp;oh=e4633c8db31d1800f348c9db5c97c3e6&amp;oe=5DC83D7B" TargetMode="External" /><Relationship Id="rId251" Type="http://schemas.openxmlformats.org/officeDocument/2006/relationships/hyperlink" Target="https://scontent.xx.fbcdn.net/v/t15.5256-10/s130x130/65832619_2299137097070431_1557680274848874496_n.jpg?_nc_cat=100&amp;_nc_oc=AQkFBkU8g1pQ7tH-MLKu4O8zeJz4c5JkUB4QV6RBlHWC7OzR5RD-uu-UAkZ-Jb5CDfV0kdEa2cIEfLuUESkoNwzi&amp;_nc_ht=scontent.xx&amp;oh=901995c640df224194f9bf2fba47a39c&amp;oe=5E0BCB11" TargetMode="External" /><Relationship Id="rId252" Type="http://schemas.openxmlformats.org/officeDocument/2006/relationships/hyperlink" Target="https://scontent.xx.fbcdn.net/v/t1.0-0/p130x130/66579459_3005717589468659_5361877192831664128_n.jpg?_nc_cat=106&amp;_nc_oc=AQnHZeYB9peI4oiKW7mUeKuqDDFxxrEU-57GPd3GdtW-XmHvY-7uqw-qHLdLka75XD0hp32koQtSQgvw3yeh-hLQ&amp;_nc_ht=scontent.xx&amp;oh=914d225cf541deb0a74894bf887b43f0&amp;oe=5E0C30BD" TargetMode="External" /><Relationship Id="rId253" Type="http://schemas.openxmlformats.org/officeDocument/2006/relationships/hyperlink" Target="https://scontent.xx.fbcdn.net/v/t1.0-0/s130x130/66271442_3007933659247052_5737173496740446208_n.jpg?_nc_cat=100&amp;_nc_oc=AQkIH-LgJKX_3nKEC6qC0tgezGbMvaUyS1XpIbgsXOPNUGeZmaCPAT0OdTRiiIhk_6vqlMI_GqK2lti5o5_w_k85&amp;_nc_ht=scontent.xx&amp;oh=68445d048369d8bfa6672ad2ecfba350&amp;oe=5DD89CE6" TargetMode="External" /><Relationship Id="rId254" Type="http://schemas.openxmlformats.org/officeDocument/2006/relationships/hyperlink" Target="https://scontent.xx.fbcdn.net/v/t1.0-0/s130x130/66628329_3008388379201580_5776573246086316032_n.jpg?_nc_cat=111&amp;_nc_oc=AQlmQZewenM2JjPtkuDtDluDMMl8E2xlhl3PIIY3QkCt6_DJKATo-RwxxYuVKsevBKWQkS0P2MT4afKcJX1JzunF&amp;_nc_ht=scontent.xx&amp;oh=769b4aae1b38fa4a0f8135aed0cd4319&amp;oe=5DDAC0D0" TargetMode="External" /><Relationship Id="rId255" Type="http://schemas.openxmlformats.org/officeDocument/2006/relationships/hyperlink" Target="https://scontent.xx.fbcdn.net/v/t1.0-0/s130x130/66428212_3010725782301173_1359997971189465088_n.jpg?_nc_cat=103&amp;_nc_oc=AQmtCHCurbRtUuPCADftajg67lFE8oZb-Wxx5dAXvUA7zgiAj5u6HqLfFlWqjlQlWADGX1l5GagAQNfDvubnisMp&amp;_nc_ht=scontent.xx&amp;oh=a275dc963676c057f88f0d3756a10c56&amp;oe=5DDA56E2" TargetMode="External" /><Relationship Id="rId256" Type="http://schemas.openxmlformats.org/officeDocument/2006/relationships/hyperlink" Target="https://scontent.xx.fbcdn.net/v/t1.0-0/s130x130/64992409_3018173344889750_4225378925905182720_n.jpg?_nc_cat=104&amp;_nc_oc=AQmb6nOXFyxHKObWsd5Tg2IcoLm7ObloLgcRPJSMAxbBTd7-vbKDyh0sAISq08AmasjyxNNDEGjZ1r4yIcclVys9&amp;_nc_ht=scontent.xx&amp;oh=dc1953f6de8dc28088e7272f13c23e9a&amp;oe=5DD4C0DA" TargetMode="External" /><Relationship Id="rId257" Type="http://schemas.openxmlformats.org/officeDocument/2006/relationships/hyperlink" Target="https://scontent.xx.fbcdn.net/v/t1.0-0/s130x130/66945397_3021330511240700_9080445648481812480_n.jpg?_nc_cat=111&amp;_nc_oc=AQnvamQ0kiTxPb1oBFMlX-d8kJ0ON6mGu3qJzdHua3cCQXpzQyJWnIIjXR1assClJGmWNvDmk3a8z_Vpiq2Z0ICK&amp;_nc_ht=scontent.xx&amp;oh=0fb13d2c57e5367c1e6ed054f23fc0c7&amp;oe=5DDC6402" TargetMode="External" /><Relationship Id="rId258" Type="http://schemas.openxmlformats.org/officeDocument/2006/relationships/hyperlink" Target="https://scontent.xx.fbcdn.net/v/t1.0-0/s130x130/66659335_3021864157854002_4458956178222743552_n.jpg?_nc_cat=101&amp;_nc_oc=AQnSzqoIJX4V6kYZOmWGJNumI3z5i2b3r3lxQdORr3TjqYNsJP9w6XpcS9Rh66M-B4U9sAhIXBcDqIbOOl_Am0LS&amp;_nc_ht=scontent.xx&amp;oh=ddaf07f1d95cbc087d411dffa961618c&amp;oe=5DDD6ED6" TargetMode="External" /><Relationship Id="rId259" Type="http://schemas.openxmlformats.org/officeDocument/2006/relationships/hyperlink" Target="https://scontent.xx.fbcdn.net/v/t1.0-0/s130x130/67070605_3023587421015009_2062840446870093824_n.jpg?_nc_cat=100&amp;_nc_oc=AQnieGe2ogYGAdQLeyrEtOMhPzV_hYLmeRfCcDJhjEvuM7F7i482S5qQDVMsT5ShxOXywNjG2pZ_vHJeD8EWbHyL&amp;_nc_ht=scontent.xx&amp;oh=546b2858288eb953996754fc50f921e5&amp;oe=5E0B6B86" TargetMode="External" /><Relationship Id="rId260" Type="http://schemas.openxmlformats.org/officeDocument/2006/relationships/hyperlink" Target="https://scontent.xx.fbcdn.net/v/t1.0-0/s130x130/66859010_3024215427618875_3061002060620103680_n.jpg?_nc_cat=109&amp;_nc_oc=AQkB0Q2zfPf4i_WWWWHNoSUztc1EutPXkShAtZsbrJ67tuHa8eb1498khZ7drr_1G02Vl4chbGGW4XfpH_hEQ9KN&amp;_nc_ht=scontent.xx&amp;oh=9c8916da3ba2a233d455d173b7bcfd27&amp;oe=5E0F77A7" TargetMode="External" /><Relationship Id="rId261" Type="http://schemas.openxmlformats.org/officeDocument/2006/relationships/hyperlink" Target="https://scontent.xx.fbcdn.net/v/t1.0-0/s130x130/67328364_3026345880739163_4591154829211992064_n.jpg?_nc_cat=104&amp;_nc_oc=AQkDXw6rUP-BDhyx2ASYVjNnzX1nRF4tnTHrGQ4lCHMxvQvsKobnoG5HFnUgiqZVEDs9bFU8ALwVm21G5RO_OYCM&amp;_nc_ht=scontent.xx&amp;oh=6986b6a151cb961108a9c39b7f989cdf&amp;oe=5E1284BD" TargetMode="External" /><Relationship Id="rId262" Type="http://schemas.openxmlformats.org/officeDocument/2006/relationships/hyperlink" Target="https://scontent.xx.fbcdn.net/v/t1.0-0/s130x130/66880946_3026644094042675_7759588173822296064_n.jpg?_nc_cat=105&amp;_nc_oc=AQn4dWhaBgvgJol-7O6vzq1U8Rtsa8pMPfRCEVpgtnGsHqqO15npnOTQvtB-FFfsDG4qAXXxwIDNataovKTDQux9&amp;_nc_ht=scontent.xx&amp;oh=4018e9f8119aafc866070f50abbaf5b2&amp;oe=5E0D7109" TargetMode="External" /><Relationship Id="rId263" Type="http://schemas.openxmlformats.org/officeDocument/2006/relationships/hyperlink" Target="https://scontent.xx.fbcdn.net/v/t1.0-0/s130x130/66867282_3029230373784047_6152862675282952192_n.jpg?_nc_cat=105&amp;_nc_oc=AQmKtse4us8jTKfL75Rvg_mATqlEBFvVqetiuG1MbOafVJUBwg8QW1Ei210PJyMayLd_VkKOIUX_mo0GZuEsKpW0&amp;_nc_ht=scontent.xx&amp;oh=9808c0a3c802914af0ef4d4adc6054b2&amp;oe=5DD1301A" TargetMode="External" /><Relationship Id="rId264" Type="http://schemas.openxmlformats.org/officeDocument/2006/relationships/hyperlink" Target="https://scontent.xx.fbcdn.net/v/t1.0-0/p130x130/67169901_3031745803532504_2806762175908020224_n.jpg?_nc_cat=104&amp;_nc_oc=AQky3qKT0N7BuYqNvgUTrk-PhbxzKB6fPrz4l69hanIi-WYbCvQ-IBv-y-vbl-lZOqwJ19wnV7OGcz1kEGRgYmKF&amp;_nc_ht=scontent.xx&amp;oh=6b6dfc9d21800b86443ce5dad65e8456&amp;oe=5DDBB190" TargetMode="External" /><Relationship Id="rId265" Type="http://schemas.openxmlformats.org/officeDocument/2006/relationships/hyperlink" Target="https://scontent.xx.fbcdn.net/v/t1.0-0/s130x130/67174945_3032450556795362_4692544167958544384_n.jpg?_nc_cat=109&amp;_nc_oc=AQlwh5igUDGt1JrFZOIiZLBWKHtqAazxUV3pI-El1A0A5B7xoNSMNZO5bExywiMOeB1FU1-u5Liph-XaztXURrSx&amp;_nc_ht=scontent.xx&amp;oh=71f5af7de782336cab620bc304b0feae&amp;oe=5DCEF062" TargetMode="External" /><Relationship Id="rId266" Type="http://schemas.openxmlformats.org/officeDocument/2006/relationships/hyperlink" Target="https://scontent.xx.fbcdn.net/v/t1.0-0/s130x130/67544418_3037323942974690_2840649485053329408_n.jpg?_nc_cat=109&amp;_nc_oc=AQlgIzEWPH4O9TGhZEHMQFuxjIuHGH1uQcQjxa2oVWdbjiYzVKtKbVWV7OZAZg4FkJZ4-JgFV4CdlSXGJShrOuJ8&amp;_nc_ht=scontent.xx&amp;oh=d6754f4af739b1920c2381bf89b079d4&amp;oe=5E0F9864" TargetMode="External" /><Relationship Id="rId267" Type="http://schemas.openxmlformats.org/officeDocument/2006/relationships/hyperlink" Target="https://scontent.xx.fbcdn.net/v/t1.0-0/s130x130/67405275_3040128312694253_5597151283648659456_n.jpg?_nc_cat=109&amp;_nc_oc=AQmtaf_FekVpncMCuqvlhuLk3Hoe26JdgYuL-2UJAcoH9-43vlc0P7f5b_Kyr3BT-y95FOKjfWIiqgfTvs9JF3RB&amp;_nc_ht=scontent.xx&amp;oh=6c2a9072d8b9639328f532cde95b31ca&amp;oe=5E13E1E7" TargetMode="External" /><Relationship Id="rId268" Type="http://schemas.openxmlformats.org/officeDocument/2006/relationships/hyperlink" Target="https://scontent.xx.fbcdn.net/v/t1.0-0/s130x130/67166500_3042847292422355_2073564138394615808_n.jpg?_nc_cat=102&amp;_nc_oc=AQnPjpMipgiCSjEdUzBhFz0PBqINe4QYUIv08A7EtsEkCdpwOM7oh5T-79xNrLWBf-sn-ALyxtLGPnGbAZYwVz_9&amp;_nc_ht=scontent.xx&amp;oh=a81e5dfc8bfad607427c70facf7748f3&amp;oe=5DD6D705" TargetMode="External" /><Relationship Id="rId269" Type="http://schemas.openxmlformats.org/officeDocument/2006/relationships/hyperlink" Target="https://scontent.xx.fbcdn.net/v/t1.0-0/p130x130/67111450_3043240972382987_7258610960644964352_n.jpg?_nc_cat=106&amp;_nc_oc=AQkmoV677lcBOiiWzdtec3rHsQEWWVRq7IWEpaoOGCVJS8x62stAuoPadbPxZPXm0GXSYU-RjGInuEEGvWz5uLsN&amp;_nc_ht=scontent.xx&amp;oh=0fa080f78affc4dbc82babd3b7abb599&amp;oe=5E0E8EAE" TargetMode="External" /><Relationship Id="rId270" Type="http://schemas.openxmlformats.org/officeDocument/2006/relationships/hyperlink" Target="https://scontent.xx.fbcdn.net/v/t1.0-0/s130x130/67100483_3045235558850195_3196522937532284928_n.jpg?_nc_cat=111&amp;_nc_oc=AQlBBdbj68zHaLlYRyn1hmaBskzOjZZl4jD0XN_LysVso9d6h6SL-eS221tQrP41LZkwO2mM5E8Q9F4T7Efl2Mwj&amp;_nc_ht=scontent.xx&amp;oh=54868ce9dc51de857cdba9f9beb3a690&amp;oe=5E0C295E" TargetMode="External" /><Relationship Id="rId271" Type="http://schemas.openxmlformats.org/officeDocument/2006/relationships/hyperlink" Target="https://scontent.xx.fbcdn.net/v/t1.0-0/s130x130/66894592_3047837168590034_5505240705796145152_n.jpg?_nc_cat=106&amp;_nc_oc=AQnHUs-2AMPetryeqQlo3ZbBTvnvqtOFmpSN8AxvY3OjdltXDf7ADb9v1V62TKfDYqpMol0pj48L-3giXchvKuM4&amp;_nc_ht=scontent.xx&amp;oh=691f702f8ddb180cfc347f1c19651d04&amp;oe=5E12DF49" TargetMode="External" /><Relationship Id="rId272" Type="http://schemas.openxmlformats.org/officeDocument/2006/relationships/hyperlink" Target="https://scontent.xx.fbcdn.net/v/t1.0-0/p130x130/67151509_3048365831870501_7302312411795554304_n.jpg?_nc_cat=108&amp;_nc_oc=AQmoa3jlo6Yq2OVz2GxKyOeR5HtQWRfLvpNMs4JRS9VZnL_IDlWpqlueZsh5tizFwQBOgXEWozJHP5PgZYlnCsx-&amp;_nc_ht=scontent.xx&amp;oh=6f63d350f6b012b75211544a9547c60d&amp;oe=5E13D1DE" TargetMode="External" /><Relationship Id="rId273" Type="http://schemas.openxmlformats.org/officeDocument/2006/relationships/hyperlink" Target="https://scontent.xx.fbcdn.net/v/t1.0-0/s130x130/67428537_3055891307784620_6764748657146200064_n.jpg?_nc_cat=109&amp;_nc_oc=AQnxmrLkI8nwrlirT_PU8SR9PFJLPh3R6nPmuyJ7NhKpewXHClz5lLACxNgohxX78qOnnSTXipTzPm6e-8VFV_7b&amp;_nc_ht=scontent.xx&amp;oh=b480f9292daefa65d194fd4172996088&amp;oe=5DCB88E2" TargetMode="External" /><Relationship Id="rId274" Type="http://schemas.openxmlformats.org/officeDocument/2006/relationships/hyperlink" Target="https://scontent.xx.fbcdn.net/v/t1.0-0/s130x130/67821959_3056295571077527_51018894306967552_n.jpg?_nc_cat=109&amp;_nc_oc=AQmW7-FvoFhlKTYANhaEhNkZMOz4w7v5ACYsCSf2obXq-A63Vc1w2guLaSNgsouNsldD5MxENQswXYLPbydTXeFW&amp;_nc_ht=scontent.xx&amp;oh=c07a5a7f4a882352f0bbaca03df906ff&amp;oe=5DD8C144" TargetMode="External" /><Relationship Id="rId275" Type="http://schemas.openxmlformats.org/officeDocument/2006/relationships/hyperlink" Target="https://scontent.xx.fbcdn.net/v/t1.0-0/s130x130/67404499_3058936537480097_5312849428183252992_n.jpg?_nc_cat=102&amp;_nc_oc=AQnaTu7gIfAUzGCFtT574SDanRNLKcYP3hcc6psjcRoqiTozjzTMWB0-aptEojMmLRcxs-0RWNMmvaAXrh9R_6QK&amp;_nc_ht=scontent.xx&amp;oh=d6dd0010355d79c19e9164b8e7ffa9ce&amp;oe=5DD2FDD4" TargetMode="External" /><Relationship Id="rId276" Type="http://schemas.openxmlformats.org/officeDocument/2006/relationships/hyperlink" Target="https://scontent.xx.fbcdn.net/v/t1.0-0/s130x130/67835762_3061452077228543_981865017475334144_n.jpg?_nc_cat=105&amp;_nc_oc=AQlpYRl8BbnDlwwMSWicaubVeyVYbInFbsdouOvsFOZYyv7dd3MiQ4lHTRar10lGDuO0n9MhMmRNro4xOUrrORux&amp;_nc_ht=scontent.xx&amp;oh=472e1b07072caaf650d9b2092a4cb68c&amp;oe=5DDC3B25" TargetMode="External" /><Relationship Id="rId277" Type="http://schemas.openxmlformats.org/officeDocument/2006/relationships/hyperlink" Target="https://scontent.xx.fbcdn.net/v/t1.0-0/s130x130/67691472_3063897306984020_1065646656755597312_n.jpg?_nc_cat=106&amp;_nc_oc=AQk-wVHOzBlNfb5tpdGBGWEd0RLYBtWeq9dFO1tamyYaeHuCnqUGSzmpQnlYEhpm5jnZHArfbbqqeM1PelysRO_q&amp;_nc_ht=scontent.xx&amp;oh=e11bf276e27198c26d00d0fb8d862fda&amp;oe=5E13879E" TargetMode="External" /><Relationship Id="rId278" Type="http://schemas.openxmlformats.org/officeDocument/2006/relationships/hyperlink" Target="https://scontent.xx.fbcdn.net/v/t1.0-0/s130x130/67539746_3064141130292971_1961793941003042816_n.jpg?_nc_cat=103&amp;_nc_oc=AQmBrMRt3BzuURDs3Czh1gu-smace0PaTFohd9Tx2ExHQwlqdINopKlFS1W-dVAM6KtS3-w8z1kQqlLDeWRFVnQq&amp;_nc_ht=scontent.xx&amp;oh=7b8e5d6d8695fa1e8f8d1d5539f5c728&amp;oe=5E0A01C5" TargetMode="External" /><Relationship Id="rId279" Type="http://schemas.openxmlformats.org/officeDocument/2006/relationships/hyperlink" Target="https://scontent.xx.fbcdn.net/v/t1.0-0/s130x130/67525392_3074672659239818_467161148949528576_n.jpg?_nc_cat=109&amp;_nc_oc=AQkaOusOAb9E843ww1R82OwsbWt5v8h1pOBCLS75aAEwXqeBX8UA0P-FXoaVTthsyrS6Cu1zwhWinzrwOMV9SlWq&amp;_nc_ht=scontent.xx&amp;oh=8d5a54724db55cb8db43432ba45f225f&amp;oe=5DCAED02" TargetMode="External" /><Relationship Id="rId280" Type="http://schemas.openxmlformats.org/officeDocument/2006/relationships/hyperlink" Target="https://scontent.xx.fbcdn.net/v/t1.0-0/s130x130/67708935_3079604972079920_5779578696696332288_n.jpg?_nc_cat=103&amp;_nc_oc=AQkRqdW8P93Qy13y8Oz-7JpRYNhkY-jA8T1mxFw-1poWaLHF4QXHMIvW52PaiNzMCrmdyLB-_Pe1b-ooG9JWUOuV&amp;_nc_ht=scontent.xx&amp;oh=4e0d012fd1473f06f47be5ce66b7b287&amp;oe=5DCEB1F0" TargetMode="External" /><Relationship Id="rId281" Type="http://schemas.openxmlformats.org/officeDocument/2006/relationships/hyperlink" Target="https://scontent.xx.fbcdn.net/v/t1.0-0/s130x130/67763099_3082120555161695_3774629564253208576_n.jpg?_nc_cat=106&amp;_nc_oc=AQnUk8cYu0DF2N9Rbm6jXyc6te7ze0J3iReVRUFmDX8iyaeu5mJzhOh3BcS1oGsQ3sg48iYM_VcBK4t7V2iNE2BM&amp;_nc_ht=scontent.xx&amp;oh=6cdfa65bca021a18bcdc8210279cf62f&amp;oe=5E10A067" TargetMode="External" /><Relationship Id="rId282" Type="http://schemas.openxmlformats.org/officeDocument/2006/relationships/hyperlink" Target="https://scontent.xx.fbcdn.net/v/t1.0-0/s130x130/67656182_3082455631794854_8172282664942829568_n.jpg?_nc_cat=106&amp;_nc_oc=AQnmEjgwLUwJSVkE7tURvWY1hzC7I-pdqxqJbthxAgN8W2XfXYSnF58aCi8g3vYgNzgw2OSuLb6VFpUPcjPGpbQr&amp;_nc_ht=scontent.xx&amp;oh=7fda004f55cf129255f3a9fa620d42c5&amp;oe=5E0D777C" TargetMode="External" /><Relationship Id="rId283" Type="http://schemas.openxmlformats.org/officeDocument/2006/relationships/hyperlink" Target="https://scontent.xx.fbcdn.net/v/t1.0-0/s130x130/68527075_3084810521559365_9072261334896214016_n.jpg?_nc_cat=104&amp;_nc_oc=AQlc0gbiOSkXiKgO0NKXfsU--70IHj8pNWyPxSvHOG3SuQZshcmNZAqPokyK-bvzSaFlgB8e54njAUs19u85leVl&amp;_nc_ht=scontent.xx&amp;oh=f38017cc1306344c96453ce9684b2d63&amp;oe=5DD7178C" TargetMode="External" /><Relationship Id="rId284" Type="http://schemas.openxmlformats.org/officeDocument/2006/relationships/hyperlink" Target="https://scontent.xx.fbcdn.net/v/t1.0-0/s130x130/68868119_3100499573323793_7859770184377040896_n.jpg?_nc_cat=104&amp;_nc_oc=AQneqJlNi0_7RINMCJwuus7TXk3I4ZM8YGUHXAz3viBnql5dwam1jhTvP-XX066XdmRRagl1vFpt2-yMhi4oB4_g&amp;_nc_ht=scontent.xx&amp;oh=8588c13cb286ed60403c209022d23140&amp;oe=5E13C984" TargetMode="External" /><Relationship Id="rId285" Type="http://schemas.openxmlformats.org/officeDocument/2006/relationships/hyperlink" Target="https://scontent.xx.fbcdn.net/v/t1.0-0/s130x130/68690445_3111300865576997_1594000657197563904_n.jpg?_nc_cat=104&amp;_nc_oc=AQkAAbrsdh4-R7WCB8x7RuIdyQxiWNfRTAr2YEyITFUy5snsbnXjx_TGbaf-F0Y-9N1BMjGeZl79Lk7PqRIFKQHt&amp;_nc_ht=scontent.xx&amp;oh=19ebc254b0ba1d34f6181951c73d423b&amp;oe=5DC97ADA" TargetMode="External" /><Relationship Id="rId286" Type="http://schemas.openxmlformats.org/officeDocument/2006/relationships/hyperlink" Target="https://scontent.xx.fbcdn.net/v/t1.0-0/s130x130/68718284_3111538908886526_3140996891659993088_n.jpg?_nc_cat=100&amp;_nc_oc=AQkidEF1oEMLxpBKNuOQ8JdCkQL3X5Esgx45sH-K6xyA1rVl-6e2wGUYC-4hG79Ay9ibXf4fPAbB0UmdIHYmI7wA&amp;_nc_ht=scontent.xx&amp;oh=c9271c77eb5adba3f9c2d6b1cd24b8a5&amp;oe=5DDA9F59" TargetMode="External" /><Relationship Id="rId287" Type="http://schemas.openxmlformats.org/officeDocument/2006/relationships/hyperlink" Target="https://scontent.xx.fbcdn.net/v/t1.0-0/s130x130/69423597_3113907515316332_1962193768098562048_n.jpg?_nc_cat=111&amp;_nc_oc=AQm6pWFmTogxZGliWVWoGFEl363tXSMUvX08Wz5_ShoN3UHxy9eRd1pGu85iImiVfR4YUKRTiNmVphguucqp1kGJ&amp;_nc_ht=scontent.xx&amp;oh=571a799b9c872045e85e163091136106&amp;oe=5E15380A" TargetMode="External" /><Relationship Id="rId288" Type="http://schemas.openxmlformats.org/officeDocument/2006/relationships/hyperlink" Target="https://scontent.xx.fbcdn.net/v/t1.0-0/s130x130/69592729_3114382635268820_2780445077334392832_n.jpg?_nc_cat=104&amp;_nc_oc=AQleRUl-rp0PgbS0euP5R5vFww-ktWMRLx3mrTnTxSOMjhiGORJjUR5AFbGz4UOioexium3vj69Wc_8wkMkLlyPO&amp;_nc_ht=scontent.xx&amp;oh=678fec772b4d096a01b448cd71a6fe8c&amp;oe=5E0C44DE" TargetMode="External" /><Relationship Id="rId289" Type="http://schemas.openxmlformats.org/officeDocument/2006/relationships/hyperlink" Target="https://scontent.xx.fbcdn.net/v/t1.0-0/s130x130/68618316_3114696791904071_1467300513534967808_n.jpg?_nc_cat=108&amp;_nc_oc=AQlvzX3g43y14aq3bl0s9rv5UyHaPyf1ijDF64ae6Ts8hrCVWo2GYybTLgsdgxLEKj2xY9F-YSld08x-5iuUPozJ&amp;_nc_ht=scontent.xx&amp;oh=1d077e5e7a049e3e4399a34fbb205327&amp;oe=5DDBF96B" TargetMode="External" /><Relationship Id="rId290" Type="http://schemas.openxmlformats.org/officeDocument/2006/relationships/hyperlink" Target="https://scontent.xx.fbcdn.net/v/t1.0-0/s130x130/68842173_3116739561699794_3659247428214718464_n.jpg?_nc_cat=104&amp;_nc_oc=AQkna3Z4D33EVV4V8MqvWVfBRvx06Dnmg-LMO7tmmNyu4v8cObGF0jjtcRs-9XjvC_nO0i0VvdZJVp8iReqyZ2Zv&amp;_nc_ht=scontent.xx&amp;oh=623a5ee665250bde62917ad2b1305e53&amp;oe=5DCBF8B6" TargetMode="External" /><Relationship Id="rId291" Type="http://schemas.openxmlformats.org/officeDocument/2006/relationships/hyperlink" Target="https://scontent.xx.fbcdn.net/v/t1.0-0/s130x130/68667093_3116925121681238_7239723360924467200_n.jpg?_nc_cat=110&amp;_nc_oc=AQl-8rzmmlHgz9q1IThkonmSoHdwVU2LGHZItPx0HjicEHCHnZAdkNFMenjsDeTCf4_Mbxo7gRi1QKLei9SJRySY&amp;_nc_ht=scontent.xx&amp;oh=fa1ade4fe521d5a0998c631c866f4265&amp;oe=5DCC6F07" TargetMode="External" /><Relationship Id="rId292" Type="http://schemas.openxmlformats.org/officeDocument/2006/relationships/hyperlink" Target="https://scontent.xx.fbcdn.net/v/t1.0-0/s130x130/69264673_3119674201406330_90577304039718912_n.jpg?_nc_cat=101&amp;_nc_oc=AQn0uKmoKahu0EqJx64qS09Lh8M_ohC_e9mzT9QS1riVr5s2Z7UL67v3yb51m4BM8pFL9tF_Sdz0ICOTU83BjrQE&amp;_nc_ht=scontent.xx&amp;oh=064f2d9dec7081632a574e6d3c2d743b&amp;oe=5DC7666D" TargetMode="External" /><Relationship Id="rId293" Type="http://schemas.openxmlformats.org/officeDocument/2006/relationships/hyperlink" Target="https://scontent.xx.fbcdn.net/v/t1.0-0/s130x130/68934447_3119871924719891_942462991796797440_n.jpg?_nc_cat=105&amp;_nc_oc=AQmQsUtvQ2EVw55o3voC2gB1JEnvHcnaiYaRCD6271H5RPeTMaG8pjmvSiMEbOZ5AtzepEVm1HekMBtLtFf_295s&amp;_nc_ht=scontent.xx&amp;oh=b97b1fc649d0b35bcd264ef18cad1b91&amp;oe=5E0B320D" TargetMode="External" /><Relationship Id="rId294" Type="http://schemas.openxmlformats.org/officeDocument/2006/relationships/hyperlink" Target="https://www.facebook.com/184243564949423_2952822568091495" TargetMode="External" /><Relationship Id="rId295" Type="http://schemas.openxmlformats.org/officeDocument/2006/relationships/hyperlink" Target="https://www.facebook.com/184243564949423_2971339076239844" TargetMode="External" /><Relationship Id="rId296" Type="http://schemas.openxmlformats.org/officeDocument/2006/relationships/hyperlink" Target="https://www.facebook.com/184243564949423_3000575053316246" TargetMode="External" /><Relationship Id="rId297" Type="http://schemas.openxmlformats.org/officeDocument/2006/relationships/hyperlink" Target="https://www.facebook.com/184243564949423_3008441999196218" TargetMode="External" /><Relationship Id="rId298" Type="http://schemas.openxmlformats.org/officeDocument/2006/relationships/hyperlink" Target="https://www.facebook.com/184243564949423_3076828005690950" TargetMode="External" /><Relationship Id="rId299" Type="http://schemas.openxmlformats.org/officeDocument/2006/relationships/hyperlink" Target="https://www.facebook.com/184243564949423_2892013640839055" TargetMode="External" /><Relationship Id="rId300" Type="http://schemas.openxmlformats.org/officeDocument/2006/relationships/hyperlink" Target="https://www.facebook.com/184243564949423_2893725520667867" TargetMode="External" /><Relationship Id="rId301" Type="http://schemas.openxmlformats.org/officeDocument/2006/relationships/hyperlink" Target="https://www.facebook.com/184243564949423_2893976587309427" TargetMode="External" /><Relationship Id="rId302" Type="http://schemas.openxmlformats.org/officeDocument/2006/relationships/hyperlink" Target="https://www.facebook.com/184243564949423_2894216987285387" TargetMode="External" /><Relationship Id="rId303" Type="http://schemas.openxmlformats.org/officeDocument/2006/relationships/hyperlink" Target="https://www.facebook.com/184243564949423_2894226560617763" TargetMode="External" /><Relationship Id="rId304" Type="http://schemas.openxmlformats.org/officeDocument/2006/relationships/hyperlink" Target="https://www.facebook.com/184243564949423_2896304320409987" TargetMode="External" /><Relationship Id="rId305" Type="http://schemas.openxmlformats.org/officeDocument/2006/relationships/hyperlink" Target="https://www.facebook.com/184243564949423_2896602780380141" TargetMode="External" /><Relationship Id="rId306" Type="http://schemas.openxmlformats.org/officeDocument/2006/relationships/hyperlink" Target="https://www.facebook.com/184243564949423_2898555253518227" TargetMode="External" /><Relationship Id="rId307" Type="http://schemas.openxmlformats.org/officeDocument/2006/relationships/hyperlink" Target="https://www.facebook.com/184243564949423_2898720333501719" TargetMode="External" /><Relationship Id="rId308" Type="http://schemas.openxmlformats.org/officeDocument/2006/relationships/hyperlink" Target="https://www.facebook.com/184243564949423_2899120603461692" TargetMode="External" /><Relationship Id="rId309" Type="http://schemas.openxmlformats.org/officeDocument/2006/relationships/hyperlink" Target="https://www.facebook.com/184243564949423_2901220873251665" TargetMode="External" /><Relationship Id="rId310" Type="http://schemas.openxmlformats.org/officeDocument/2006/relationships/hyperlink" Target="https://www.facebook.com/184243564949423_2901450379895381" TargetMode="External" /><Relationship Id="rId311" Type="http://schemas.openxmlformats.org/officeDocument/2006/relationships/hyperlink" Target="https://www.facebook.com/184243564949423_2901647363209016" TargetMode="External" /><Relationship Id="rId312" Type="http://schemas.openxmlformats.org/officeDocument/2006/relationships/hyperlink" Target="https://www.facebook.com/184243564949423_2927185020655250" TargetMode="External" /><Relationship Id="rId313" Type="http://schemas.openxmlformats.org/officeDocument/2006/relationships/hyperlink" Target="https://www.facebook.com/184243564949423_2929378480435904" TargetMode="External" /><Relationship Id="rId314" Type="http://schemas.openxmlformats.org/officeDocument/2006/relationships/hyperlink" Target="https://www.facebook.com/184243564949423_2932185340155218" TargetMode="External" /><Relationship Id="rId315" Type="http://schemas.openxmlformats.org/officeDocument/2006/relationships/hyperlink" Target="https://www.facebook.com/184243564949423_2934398669933885" TargetMode="External" /><Relationship Id="rId316" Type="http://schemas.openxmlformats.org/officeDocument/2006/relationships/hyperlink" Target="https://www.facebook.com/184243564949423_2934898079883944" TargetMode="External" /><Relationship Id="rId317" Type="http://schemas.openxmlformats.org/officeDocument/2006/relationships/hyperlink" Target="https://www.facebook.com/184243564949423_2935045563202529" TargetMode="External" /><Relationship Id="rId318" Type="http://schemas.openxmlformats.org/officeDocument/2006/relationships/hyperlink" Target="https://www.facebook.com/184243564949423_2937474209626331" TargetMode="External" /><Relationship Id="rId319" Type="http://schemas.openxmlformats.org/officeDocument/2006/relationships/hyperlink" Target="https://www.facebook.com/184243564949423_2937631266277292" TargetMode="External" /><Relationship Id="rId320" Type="http://schemas.openxmlformats.org/officeDocument/2006/relationships/hyperlink" Target="https://www.facebook.com/184243564949423_2938175479556204" TargetMode="External" /><Relationship Id="rId321" Type="http://schemas.openxmlformats.org/officeDocument/2006/relationships/hyperlink" Target="https://www.facebook.com/184243564949423_2944854072221678" TargetMode="External" /><Relationship Id="rId322" Type="http://schemas.openxmlformats.org/officeDocument/2006/relationships/hyperlink" Target="https://www.facebook.com/184243564949423_2945222865518132" TargetMode="External" /><Relationship Id="rId323" Type="http://schemas.openxmlformats.org/officeDocument/2006/relationships/hyperlink" Target="https://www.facebook.com/184243564949423_2950138578359894" TargetMode="External" /><Relationship Id="rId324" Type="http://schemas.openxmlformats.org/officeDocument/2006/relationships/hyperlink" Target="https://www.facebook.com/184243564949423_2952878708085881" TargetMode="External" /><Relationship Id="rId325" Type="http://schemas.openxmlformats.org/officeDocument/2006/relationships/hyperlink" Target="https://www.facebook.com/184243564949423_2953033721403713" TargetMode="External" /><Relationship Id="rId326" Type="http://schemas.openxmlformats.org/officeDocument/2006/relationships/hyperlink" Target="https://www.facebook.com/184243564949423_2955781477795604" TargetMode="External" /><Relationship Id="rId327" Type="http://schemas.openxmlformats.org/officeDocument/2006/relationships/hyperlink" Target="https://www.facebook.com/184243564949423_2963371837036568" TargetMode="External" /><Relationship Id="rId328" Type="http://schemas.openxmlformats.org/officeDocument/2006/relationships/hyperlink" Target="https://www.facebook.com/184243564949423_2963837106990041" TargetMode="External" /><Relationship Id="rId329" Type="http://schemas.openxmlformats.org/officeDocument/2006/relationships/hyperlink" Target="https://www.facebook.com/184243564949423_2966192730087812" TargetMode="External" /><Relationship Id="rId330" Type="http://schemas.openxmlformats.org/officeDocument/2006/relationships/hyperlink" Target="https://www.facebook.com/184243564949423_2966562360050849" TargetMode="External" /><Relationship Id="rId331" Type="http://schemas.openxmlformats.org/officeDocument/2006/relationships/hyperlink" Target="https://www.facebook.com/184243564949423_2968692566504495" TargetMode="External" /><Relationship Id="rId332" Type="http://schemas.openxmlformats.org/officeDocument/2006/relationships/hyperlink" Target="https://www.facebook.com/184243564949423_2968756593164759" TargetMode="External" /><Relationship Id="rId333" Type="http://schemas.openxmlformats.org/officeDocument/2006/relationships/hyperlink" Target="https://www.facebook.com/184243564949423_2968795499827535" TargetMode="External" /><Relationship Id="rId334" Type="http://schemas.openxmlformats.org/officeDocument/2006/relationships/hyperlink" Target="https://www.facebook.com/184243564949423_2969019686471783" TargetMode="External" /><Relationship Id="rId335" Type="http://schemas.openxmlformats.org/officeDocument/2006/relationships/hyperlink" Target="https://www.facebook.com/184243564949423_2971531462887272" TargetMode="External" /><Relationship Id="rId336" Type="http://schemas.openxmlformats.org/officeDocument/2006/relationships/hyperlink" Target="https://www.facebook.com/184243564949423_2975240825849669" TargetMode="External" /><Relationship Id="rId337" Type="http://schemas.openxmlformats.org/officeDocument/2006/relationships/hyperlink" Target="https://www.facebook.com/184243564949423_2977758635597888" TargetMode="External" /><Relationship Id="rId338" Type="http://schemas.openxmlformats.org/officeDocument/2006/relationships/hyperlink" Target="https://www.facebook.com/184243564949423_2980415715332180" TargetMode="External" /><Relationship Id="rId339" Type="http://schemas.openxmlformats.org/officeDocument/2006/relationships/hyperlink" Target="https://www.facebook.com/184243564949423_2983088618398223" TargetMode="External" /><Relationship Id="rId340" Type="http://schemas.openxmlformats.org/officeDocument/2006/relationships/hyperlink" Target="https://www.facebook.com/184243564949423_2985661178140967" TargetMode="External" /><Relationship Id="rId341" Type="http://schemas.openxmlformats.org/officeDocument/2006/relationships/hyperlink" Target="https://www.facebook.com/184243564949423_2987397124634039" TargetMode="External" /><Relationship Id="rId342" Type="http://schemas.openxmlformats.org/officeDocument/2006/relationships/hyperlink" Target="https://www.facebook.com/184243564949423_2988324077874677" TargetMode="External" /><Relationship Id="rId343" Type="http://schemas.openxmlformats.org/officeDocument/2006/relationships/hyperlink" Target="https://www.facebook.com/184243564949423_2989404347766650" TargetMode="External" /><Relationship Id="rId344" Type="http://schemas.openxmlformats.org/officeDocument/2006/relationships/hyperlink" Target="https://www.facebook.com/184243564949423_2992357654137986" TargetMode="External" /><Relationship Id="rId345" Type="http://schemas.openxmlformats.org/officeDocument/2006/relationships/hyperlink" Target="https://www.facebook.com/184243564949423_2993110227396062" TargetMode="External" /><Relationship Id="rId346" Type="http://schemas.openxmlformats.org/officeDocument/2006/relationships/hyperlink" Target="https://www.facebook.com/184243564949423_3002635726443512" TargetMode="External" /><Relationship Id="rId347" Type="http://schemas.openxmlformats.org/officeDocument/2006/relationships/hyperlink" Target="https://www.facebook.com/184243564949423_3003006786406406" TargetMode="External" /><Relationship Id="rId348" Type="http://schemas.openxmlformats.org/officeDocument/2006/relationships/hyperlink" Target="https://www.facebook.com/184243564949423_3005717949468623" TargetMode="External" /><Relationship Id="rId349" Type="http://schemas.openxmlformats.org/officeDocument/2006/relationships/hyperlink" Target="https://www.facebook.com/184243564949423_3007933809247037" TargetMode="External" /><Relationship Id="rId350" Type="http://schemas.openxmlformats.org/officeDocument/2006/relationships/hyperlink" Target="https://www.facebook.com/184243564949423_3008388452534906" TargetMode="External" /><Relationship Id="rId351" Type="http://schemas.openxmlformats.org/officeDocument/2006/relationships/hyperlink" Target="https://www.facebook.com/184243564949423_3010727595634325" TargetMode="External" /><Relationship Id="rId352" Type="http://schemas.openxmlformats.org/officeDocument/2006/relationships/hyperlink" Target="https://www.facebook.com/184243564949423_3018173571556394" TargetMode="External" /><Relationship Id="rId353" Type="http://schemas.openxmlformats.org/officeDocument/2006/relationships/hyperlink" Target="https://www.facebook.com/184243564949423_3021332847907133" TargetMode="External" /><Relationship Id="rId354" Type="http://schemas.openxmlformats.org/officeDocument/2006/relationships/hyperlink" Target="https://www.facebook.com/184243564949423_3021866864520398" TargetMode="External" /><Relationship Id="rId355" Type="http://schemas.openxmlformats.org/officeDocument/2006/relationships/hyperlink" Target="https://www.facebook.com/184243564949423_3023587594348325" TargetMode="External" /><Relationship Id="rId356" Type="http://schemas.openxmlformats.org/officeDocument/2006/relationships/hyperlink" Target="https://www.facebook.com/184243564949423_3024215620952189" TargetMode="External" /><Relationship Id="rId357" Type="http://schemas.openxmlformats.org/officeDocument/2006/relationships/hyperlink" Target="https://www.facebook.com/184243564949423_3026346120739139" TargetMode="External" /><Relationship Id="rId358" Type="http://schemas.openxmlformats.org/officeDocument/2006/relationships/hyperlink" Target="https://www.facebook.com/184243564949423_3026644307375987" TargetMode="External" /><Relationship Id="rId359" Type="http://schemas.openxmlformats.org/officeDocument/2006/relationships/hyperlink" Target="https://www.facebook.com/184243564949423_3029230913783993" TargetMode="External" /><Relationship Id="rId360" Type="http://schemas.openxmlformats.org/officeDocument/2006/relationships/hyperlink" Target="https://www.facebook.com/184243564949423_3031746276865790" TargetMode="External" /><Relationship Id="rId361" Type="http://schemas.openxmlformats.org/officeDocument/2006/relationships/hyperlink" Target="https://www.facebook.com/184243564949423_3032450670128684" TargetMode="External" /><Relationship Id="rId362" Type="http://schemas.openxmlformats.org/officeDocument/2006/relationships/hyperlink" Target="https://www.facebook.com/184243564949423_3037324506307967" TargetMode="External" /><Relationship Id="rId363" Type="http://schemas.openxmlformats.org/officeDocument/2006/relationships/hyperlink" Target="https://www.facebook.com/184243564949423_3040128566027561" TargetMode="External" /><Relationship Id="rId364" Type="http://schemas.openxmlformats.org/officeDocument/2006/relationships/hyperlink" Target="https://www.facebook.com/184243564949423_3042848459088905" TargetMode="External" /><Relationship Id="rId365" Type="http://schemas.openxmlformats.org/officeDocument/2006/relationships/hyperlink" Target="https://www.facebook.com/184243564949423_3043241285716289" TargetMode="External" /><Relationship Id="rId366" Type="http://schemas.openxmlformats.org/officeDocument/2006/relationships/hyperlink" Target="https://www.facebook.com/184243564949423_3045236402183444" TargetMode="External" /><Relationship Id="rId367" Type="http://schemas.openxmlformats.org/officeDocument/2006/relationships/hyperlink" Target="https://www.facebook.com/184243564949423_3047837471923337" TargetMode="External" /><Relationship Id="rId368" Type="http://schemas.openxmlformats.org/officeDocument/2006/relationships/hyperlink" Target="https://www.facebook.com/184243564949423_3048365925203825" TargetMode="External" /><Relationship Id="rId369" Type="http://schemas.openxmlformats.org/officeDocument/2006/relationships/hyperlink" Target="https://www.facebook.com/184243564949423_3048414531865631" TargetMode="External" /><Relationship Id="rId370" Type="http://schemas.openxmlformats.org/officeDocument/2006/relationships/hyperlink" Target="https://www.facebook.com/184243564949423_3055892114451206" TargetMode="External" /><Relationship Id="rId371" Type="http://schemas.openxmlformats.org/officeDocument/2006/relationships/hyperlink" Target="https://www.facebook.com/184243564949423_3056295864410831" TargetMode="External" /><Relationship Id="rId372" Type="http://schemas.openxmlformats.org/officeDocument/2006/relationships/hyperlink" Target="https://www.facebook.com/184243564949423_3058936684146749" TargetMode="External" /><Relationship Id="rId373" Type="http://schemas.openxmlformats.org/officeDocument/2006/relationships/hyperlink" Target="https://www.facebook.com/184243564949423_3061452273895190" TargetMode="External" /><Relationship Id="rId374" Type="http://schemas.openxmlformats.org/officeDocument/2006/relationships/hyperlink" Target="https://www.facebook.com/184243564949423_3063897853650632" TargetMode="External" /><Relationship Id="rId375" Type="http://schemas.openxmlformats.org/officeDocument/2006/relationships/hyperlink" Target="https://www.facebook.com/184243564949423_3064141236959627" TargetMode="External" /><Relationship Id="rId376" Type="http://schemas.openxmlformats.org/officeDocument/2006/relationships/hyperlink" Target="https://www.facebook.com/184243564949423_3074561025917648" TargetMode="External" /><Relationship Id="rId377" Type="http://schemas.openxmlformats.org/officeDocument/2006/relationships/hyperlink" Target="https://www.facebook.com/184243564949423_3074673082573109" TargetMode="External" /><Relationship Id="rId378" Type="http://schemas.openxmlformats.org/officeDocument/2006/relationships/hyperlink" Target="https://www.facebook.com/184243564949423_3077232715650479" TargetMode="External" /><Relationship Id="rId379" Type="http://schemas.openxmlformats.org/officeDocument/2006/relationships/hyperlink" Target="https://www.facebook.com/184243564949423_3079610848745999" TargetMode="External" /><Relationship Id="rId380" Type="http://schemas.openxmlformats.org/officeDocument/2006/relationships/hyperlink" Target="https://www.facebook.com/184243564949423_3082121495161601" TargetMode="External" /><Relationship Id="rId381" Type="http://schemas.openxmlformats.org/officeDocument/2006/relationships/hyperlink" Target="https://www.facebook.com/184243564949423_3082455878461496" TargetMode="External" /><Relationship Id="rId382" Type="http://schemas.openxmlformats.org/officeDocument/2006/relationships/hyperlink" Target="https://www.facebook.com/184243564949423_3084665278240556" TargetMode="External" /><Relationship Id="rId383" Type="http://schemas.openxmlformats.org/officeDocument/2006/relationships/hyperlink" Target="https://www.facebook.com/184243564949423_3084810994892651" TargetMode="External" /><Relationship Id="rId384" Type="http://schemas.openxmlformats.org/officeDocument/2006/relationships/hyperlink" Target="https://www.facebook.com/184243564949423_3100499883323762" TargetMode="External" /><Relationship Id="rId385" Type="http://schemas.openxmlformats.org/officeDocument/2006/relationships/hyperlink" Target="https://www.facebook.com/184243564949423_3111300942243656" TargetMode="External" /><Relationship Id="rId386" Type="http://schemas.openxmlformats.org/officeDocument/2006/relationships/hyperlink" Target="https://www.facebook.com/184243564949423_3111539712219779" TargetMode="External" /><Relationship Id="rId387" Type="http://schemas.openxmlformats.org/officeDocument/2006/relationships/hyperlink" Target="https://www.facebook.com/184243564949423_3113907641982986" TargetMode="External" /><Relationship Id="rId388" Type="http://schemas.openxmlformats.org/officeDocument/2006/relationships/hyperlink" Target="https://www.facebook.com/184243564949423_3114383681935382" TargetMode="External" /><Relationship Id="rId389" Type="http://schemas.openxmlformats.org/officeDocument/2006/relationships/hyperlink" Target="https://www.facebook.com/184243564949423_3114698471903903" TargetMode="External" /><Relationship Id="rId390" Type="http://schemas.openxmlformats.org/officeDocument/2006/relationships/hyperlink" Target="https://www.facebook.com/184243564949423_3116748401698910" TargetMode="External" /><Relationship Id="rId391" Type="http://schemas.openxmlformats.org/officeDocument/2006/relationships/hyperlink" Target="https://www.facebook.com/184243564949423_3116926441681106" TargetMode="External" /><Relationship Id="rId392" Type="http://schemas.openxmlformats.org/officeDocument/2006/relationships/hyperlink" Target="https://www.facebook.com/184243564949423_3119675941406156" TargetMode="External" /><Relationship Id="rId393" Type="http://schemas.openxmlformats.org/officeDocument/2006/relationships/hyperlink" Target="https://www.facebook.com/184243564949423_3119904841383266" TargetMode="External" /><Relationship Id="rId394" Type="http://schemas.openxmlformats.org/officeDocument/2006/relationships/hyperlink" Target="https://www.facebook.com/2952822568091495_2965256920181393" TargetMode="External" /><Relationship Id="rId395" Type="http://schemas.openxmlformats.org/officeDocument/2006/relationships/hyperlink" Target="https://www.facebook.com/2971339076239844_2972663419440743" TargetMode="External" /><Relationship Id="rId396" Type="http://schemas.openxmlformats.org/officeDocument/2006/relationships/hyperlink" Target="https://www.facebook.com/2971339076239844_2971706066203145" TargetMode="External" /><Relationship Id="rId397" Type="http://schemas.openxmlformats.org/officeDocument/2006/relationships/hyperlink" Target="https://www.facebook.com/3000574759982942_3008832569157161" TargetMode="External" /><Relationship Id="rId398" Type="http://schemas.openxmlformats.org/officeDocument/2006/relationships/hyperlink" Target="https://www.facebook.com/3000574759982942_3006681482705603" TargetMode="External" /><Relationship Id="rId399" Type="http://schemas.openxmlformats.org/officeDocument/2006/relationships/hyperlink" Target="https://www.facebook.com/3008441999196218_3009058502467901" TargetMode="External" /><Relationship Id="rId400" Type="http://schemas.openxmlformats.org/officeDocument/2006/relationships/hyperlink" Target="https://www.facebook.com/3076828005690950_3078222828884801" TargetMode="External" /><Relationship Id="rId401" Type="http://schemas.openxmlformats.org/officeDocument/2006/relationships/hyperlink" Target="https://www.facebook.com/3076828005690950_3077706448936439" TargetMode="External" /><Relationship Id="rId402" Type="http://schemas.openxmlformats.org/officeDocument/2006/relationships/hyperlink" Target="https://www.facebook.com/3076828005690950_3078180952222322" TargetMode="External" /><Relationship Id="rId403" Type="http://schemas.openxmlformats.org/officeDocument/2006/relationships/comments" Target="../comments2.xml" /><Relationship Id="rId404" Type="http://schemas.openxmlformats.org/officeDocument/2006/relationships/vmlDrawing" Target="../drawings/vmlDrawing2.vml" /><Relationship Id="rId405" Type="http://schemas.openxmlformats.org/officeDocument/2006/relationships/table" Target="../tables/table2.xml" /><Relationship Id="rId4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13"/>
  <sheetViews>
    <sheetView workbookViewId="0" topLeftCell="A1">
      <pane xSplit="2" ySplit="2" topLeftCell="C79"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2.00390625" style="0" bestFit="1" customWidth="1"/>
    <col min="26" max="26" width="13.7109375" style="0" bestFit="1" customWidth="1"/>
    <col min="27" max="29" width="13.00390625" style="0" bestFit="1" customWidth="1"/>
    <col min="30" max="32" width="12.00390625" style="0" bestFit="1" customWidth="1"/>
    <col min="33" max="33" width="12.8515625" style="0" bestFit="1" customWidth="1"/>
    <col min="34" max="34" width="7.140625" style="0" bestFit="1" customWidth="1"/>
    <col min="35" max="35" width="9.421875" style="0" bestFit="1" customWidth="1"/>
    <col min="36" max="36" width="7.421875" style="0" bestFit="1" customWidth="1"/>
    <col min="37" max="37" width="8.7109375" style="0" bestFit="1" customWidth="1"/>
    <col min="38" max="38" width="7.7109375" style="0" bestFit="1" customWidth="1"/>
    <col min="39" max="39" width="12.8515625" style="0" bestFit="1" customWidth="1"/>
    <col min="40" max="40" width="12.00390625" style="0" bestFit="1" customWidth="1"/>
    <col min="41" max="41" width="13.140625" style="0" bestFit="1" customWidth="1"/>
    <col min="42" max="42" width="13.28125" style="0" bestFit="1" customWidth="1"/>
    <col min="43" max="43" width="12.00390625" style="0" bestFit="1" customWidth="1"/>
    <col min="44" max="47" width="19.28125" style="0" bestFit="1" customWidth="1"/>
    <col min="48" max="48" width="8.7109375" style="0" bestFit="1" customWidth="1"/>
    <col min="49" max="49" width="10.57421875" style="0" bestFit="1" customWidth="1"/>
    <col min="50" max="50" width="11.421875" style="0" bestFit="1" customWidth="1"/>
    <col min="51" max="52" width="8.28125" style="0" bestFit="1" customWidth="1"/>
    <col min="53" max="53" width="12.8515625" style="0" bestFit="1" customWidth="1"/>
    <col min="54" max="54" width="12.00390625" style="0" bestFit="1" customWidth="1"/>
    <col min="55" max="57" width="20.28125" style="0" bestFit="1" customWidth="1"/>
    <col min="58" max="58" width="17.57421875" style="0" bestFit="1" customWidth="1"/>
    <col min="61" max="61" width="12.00390625" style="0" bestFit="1" customWidth="1"/>
    <col min="64" max="64" width="12.8515625" style="0" bestFit="1" customWidth="1"/>
    <col min="65" max="65" width="9.57421875" style="0" bestFit="1" customWidth="1"/>
    <col min="66" max="66" width="13.140625" style="0" bestFit="1" customWidth="1"/>
    <col min="67" max="67" width="13.28125" style="0" bestFit="1" customWidth="1"/>
    <col min="68" max="68" width="9.57421875" style="0" bestFit="1" customWidth="1"/>
    <col min="69" max="69" width="13.140625" style="0" bestFit="1" customWidth="1"/>
    <col min="70" max="70" width="13.28125" style="0" bestFit="1" customWidth="1"/>
    <col min="71" max="71" width="14.421875" style="0" customWidth="1"/>
    <col min="72" max="73" width="10.7109375" style="0" bestFit="1" customWidth="1"/>
    <col min="74" max="74" width="21.7109375" style="0" bestFit="1" customWidth="1"/>
    <col min="75" max="75" width="27.00390625" style="0" bestFit="1" customWidth="1"/>
    <col min="76" max="76" width="22.57421875" style="0" bestFit="1" customWidth="1"/>
    <col min="77" max="77" width="28.00390625" style="0" bestFit="1" customWidth="1"/>
    <col min="78" max="78" width="23.28125" style="0" bestFit="1" customWidth="1"/>
    <col min="79" max="79" width="28.7109375" style="0" bestFit="1" customWidth="1"/>
    <col min="80" max="80" width="18.140625" style="0" bestFit="1" customWidth="1"/>
    <col min="81" max="81" width="22.28125" style="0" bestFit="1" customWidth="1"/>
    <col min="82" max="82" width="15.140625" style="0" bestFit="1" customWidth="1"/>
  </cols>
  <sheetData>
    <row r="1" spans="3:14" ht="15">
      <c r="C1" s="16" t="s">
        <v>39</v>
      </c>
      <c r="D1" s="17"/>
      <c r="E1" s="17"/>
      <c r="F1" s="17"/>
      <c r="G1" s="16"/>
      <c r="H1" s="14" t="s">
        <v>43</v>
      </c>
      <c r="I1" s="51"/>
      <c r="J1" s="51"/>
      <c r="K1" s="33" t="s">
        <v>42</v>
      </c>
      <c r="L1" s="18" t="s">
        <v>40</v>
      </c>
      <c r="M1" s="18"/>
      <c r="N1" s="15"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s="13" t="s">
        <v>235</v>
      </c>
      <c r="BD2" s="13" t="s">
        <v>236</v>
      </c>
      <c r="BE2" s="13" t="s">
        <v>237</v>
      </c>
      <c r="BF2" s="13" t="s">
        <v>238</v>
      </c>
      <c r="BG2" s="13" t="s">
        <v>239</v>
      </c>
      <c r="BH2" s="13" t="s">
        <v>240</v>
      </c>
      <c r="BI2" s="13" t="s">
        <v>241</v>
      </c>
      <c r="BJ2" s="13" t="s">
        <v>242</v>
      </c>
      <c r="BK2" s="13" t="s">
        <v>243</v>
      </c>
      <c r="BL2" s="13" t="s">
        <v>244</v>
      </c>
      <c r="BM2" s="13" t="s">
        <v>245</v>
      </c>
      <c r="BN2" s="13" t="s">
        <v>246</v>
      </c>
      <c r="BO2" s="13" t="s">
        <v>247</v>
      </c>
      <c r="BP2" s="13" t="s">
        <v>248</v>
      </c>
      <c r="BQ2" s="13" t="s">
        <v>249</v>
      </c>
      <c r="BR2" s="13" t="s">
        <v>250</v>
      </c>
      <c r="BS2" t="s">
        <v>718</v>
      </c>
      <c r="BT2" s="13" t="s">
        <v>732</v>
      </c>
      <c r="BU2" s="13" t="s">
        <v>733</v>
      </c>
      <c r="BV2" s="53" t="s">
        <v>758</v>
      </c>
      <c r="BW2" s="53" t="s">
        <v>759</v>
      </c>
      <c r="BX2" s="53" t="s">
        <v>760</v>
      </c>
      <c r="BY2" s="53" t="s">
        <v>761</v>
      </c>
      <c r="BZ2" s="53" t="s">
        <v>762</v>
      </c>
      <c r="CA2" s="53" t="s">
        <v>763</v>
      </c>
      <c r="CB2" s="53" t="s">
        <v>764</v>
      </c>
      <c r="CC2" s="53" t="s">
        <v>765</v>
      </c>
      <c r="CD2" s="53" t="s">
        <v>766</v>
      </c>
    </row>
    <row r="3" spans="1:82" ht="15" customHeight="1">
      <c r="A3" s="66" t="s">
        <v>251</v>
      </c>
      <c r="B3" s="66" t="s">
        <v>260</v>
      </c>
      <c r="C3" s="67"/>
      <c r="D3" s="68"/>
      <c r="E3" s="69"/>
      <c r="F3" s="70"/>
      <c r="G3" s="67"/>
      <c r="H3" s="71"/>
      <c r="I3" s="72"/>
      <c r="J3" s="72"/>
      <c r="K3" s="34" t="s">
        <v>65</v>
      </c>
      <c r="L3" s="73">
        <v>3</v>
      </c>
      <c r="M3" s="73"/>
      <c r="N3" s="74"/>
      <c r="O3" s="80" t="s">
        <v>265</v>
      </c>
      <c r="P3" s="80" t="s">
        <v>265</v>
      </c>
      <c r="Q3" s="80"/>
      <c r="R3" s="82" t="s">
        <v>268</v>
      </c>
      <c r="S3" s="84">
        <v>43641.045335648145</v>
      </c>
      <c r="T3" s="80"/>
      <c r="U3" s="80"/>
      <c r="V3" s="80" t="s">
        <v>273</v>
      </c>
      <c r="W3" s="80" t="s">
        <v>274</v>
      </c>
      <c r="X3" s="80"/>
      <c r="Y3" s="80" t="s">
        <v>277</v>
      </c>
      <c r="Z3" s="80"/>
      <c r="AA3" s="80"/>
      <c r="AB3" s="80"/>
      <c r="AC3" s="80"/>
      <c r="AD3" s="80"/>
      <c r="AE3" s="82" t="s">
        <v>286</v>
      </c>
      <c r="AF3" s="80">
        <v>0</v>
      </c>
      <c r="AG3" s="80">
        <v>0</v>
      </c>
      <c r="AH3" s="80" t="s">
        <v>295</v>
      </c>
      <c r="AI3" s="80" t="s">
        <v>300</v>
      </c>
      <c r="AJ3" s="84">
        <v>43636.37559027778</v>
      </c>
      <c r="AK3" s="82" t="s">
        <v>301</v>
      </c>
      <c r="AL3" s="80">
        <v>7</v>
      </c>
      <c r="AM3" s="80">
        <v>1</v>
      </c>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v>1</v>
      </c>
      <c r="BT3" s="80" t="str">
        <f>REPLACE(INDEX(GroupVertices[Group],MATCH(Edges[[#This Row],[Vertex 1]],GroupVertices[Vertex],0)),1,1,"")</f>
        <v>6</v>
      </c>
      <c r="BU3" s="80" t="str">
        <f>REPLACE(INDEX(GroupVertices[Group],MATCH(Edges[[#This Row],[Vertex 2]],GroupVertices[Vertex],0)),1,1,"")</f>
        <v>6</v>
      </c>
      <c r="BV3" s="48"/>
      <c r="BW3" s="49"/>
      <c r="BX3" s="48"/>
      <c r="BY3" s="49"/>
      <c r="BZ3" s="48"/>
      <c r="CA3" s="49"/>
      <c r="CB3" s="48"/>
      <c r="CC3" s="49"/>
      <c r="CD3" s="48"/>
    </row>
    <row r="4" spans="1:82" ht="15" customHeight="1">
      <c r="A4" s="66" t="s">
        <v>252</v>
      </c>
      <c r="B4" s="66" t="s">
        <v>261</v>
      </c>
      <c r="C4" s="67"/>
      <c r="D4" s="68"/>
      <c r="E4" s="69"/>
      <c r="F4" s="70"/>
      <c r="G4" s="67"/>
      <c r="H4" s="71"/>
      <c r="I4" s="72"/>
      <c r="J4" s="72"/>
      <c r="K4" s="34" t="s">
        <v>65</v>
      </c>
      <c r="L4" s="79">
        <v>4</v>
      </c>
      <c r="M4" s="79"/>
      <c r="N4" s="74"/>
      <c r="O4" s="81" t="s">
        <v>265</v>
      </c>
      <c r="P4" s="81" t="s">
        <v>265</v>
      </c>
      <c r="Q4" s="81"/>
      <c r="R4" s="83" t="s">
        <v>269</v>
      </c>
      <c r="S4" s="85">
        <v>43643.815347222226</v>
      </c>
      <c r="T4" s="81"/>
      <c r="U4" s="81"/>
      <c r="V4" s="81"/>
      <c r="W4" s="81"/>
      <c r="X4" s="81"/>
      <c r="Y4" s="81" t="s">
        <v>278</v>
      </c>
      <c r="Z4" s="81"/>
      <c r="AA4" s="81"/>
      <c r="AB4" s="81"/>
      <c r="AC4" s="81"/>
      <c r="AD4" s="81"/>
      <c r="AE4" s="83" t="s">
        <v>287</v>
      </c>
      <c r="AF4" s="81">
        <v>0</v>
      </c>
      <c r="AG4" s="81">
        <v>0</v>
      </c>
      <c r="AH4" s="81" t="s">
        <v>296</v>
      </c>
      <c r="AI4" s="81" t="s">
        <v>300</v>
      </c>
      <c r="AJ4" s="85">
        <v>43643.33976851852</v>
      </c>
      <c r="AK4" s="83" t="s">
        <v>302</v>
      </c>
      <c r="AL4" s="81">
        <v>17</v>
      </c>
      <c r="AM4" s="81">
        <v>2</v>
      </c>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v>1</v>
      </c>
      <c r="BT4" s="80" t="str">
        <f>REPLACE(INDEX(GroupVertices[Group],MATCH(Edges[[#This Row],[Vertex 1]],GroupVertices[Vertex],0)),1,1,"")</f>
        <v>4</v>
      </c>
      <c r="BU4" s="80" t="str">
        <f>REPLACE(INDEX(GroupVertices[Group],MATCH(Edges[[#This Row],[Vertex 2]],GroupVertices[Vertex],0)),1,1,"")</f>
        <v>4</v>
      </c>
      <c r="BV4" s="48"/>
      <c r="BW4" s="49"/>
      <c r="BX4" s="48"/>
      <c r="BY4" s="49"/>
      <c r="BZ4" s="48"/>
      <c r="CA4" s="49"/>
      <c r="CB4" s="48"/>
      <c r="CC4" s="49"/>
      <c r="CD4" s="48"/>
    </row>
    <row r="5" spans="1:82" ht="15">
      <c r="A5" s="66" t="s">
        <v>253</v>
      </c>
      <c r="B5" s="66" t="s">
        <v>261</v>
      </c>
      <c r="C5" s="67"/>
      <c r="D5" s="68"/>
      <c r="E5" s="69"/>
      <c r="F5" s="70"/>
      <c r="G5" s="67"/>
      <c r="H5" s="71"/>
      <c r="I5" s="72"/>
      <c r="J5" s="72"/>
      <c r="K5" s="34" t="s">
        <v>65</v>
      </c>
      <c r="L5" s="79">
        <v>5</v>
      </c>
      <c r="M5" s="79"/>
      <c r="N5" s="74"/>
      <c r="O5" s="81" t="s">
        <v>265</v>
      </c>
      <c r="P5" s="81" t="s">
        <v>265</v>
      </c>
      <c r="Q5" s="81"/>
      <c r="R5" s="83" t="s">
        <v>269</v>
      </c>
      <c r="S5" s="85">
        <v>43643.49185185185</v>
      </c>
      <c r="T5" s="81"/>
      <c r="U5" s="81"/>
      <c r="V5" s="81"/>
      <c r="W5" s="81"/>
      <c r="X5" s="81"/>
      <c r="Y5" s="81" t="s">
        <v>279</v>
      </c>
      <c r="Z5" s="81"/>
      <c r="AA5" s="81"/>
      <c r="AB5" s="81"/>
      <c r="AC5" s="81"/>
      <c r="AD5" s="81"/>
      <c r="AE5" s="83" t="s">
        <v>288</v>
      </c>
      <c r="AF5" s="81">
        <v>0</v>
      </c>
      <c r="AG5" s="81">
        <v>0</v>
      </c>
      <c r="AH5" s="81" t="s">
        <v>296</v>
      </c>
      <c r="AI5" s="81" t="s">
        <v>300</v>
      </c>
      <c r="AJ5" s="85">
        <v>43643.33976851852</v>
      </c>
      <c r="AK5" s="83" t="s">
        <v>302</v>
      </c>
      <c r="AL5" s="81">
        <v>17</v>
      </c>
      <c r="AM5" s="81">
        <v>2</v>
      </c>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v>1</v>
      </c>
      <c r="BT5" s="80" t="str">
        <f>REPLACE(INDEX(GroupVertices[Group],MATCH(Edges[[#This Row],[Vertex 1]],GroupVertices[Vertex],0)),1,1,"")</f>
        <v>4</v>
      </c>
      <c r="BU5" s="80" t="str">
        <f>REPLACE(INDEX(GroupVertices[Group],MATCH(Edges[[#This Row],[Vertex 2]],GroupVertices[Vertex],0)),1,1,"")</f>
        <v>4</v>
      </c>
      <c r="BV5" s="48"/>
      <c r="BW5" s="49"/>
      <c r="BX5" s="48"/>
      <c r="BY5" s="49"/>
      <c r="BZ5" s="48"/>
      <c r="CA5" s="49"/>
      <c r="CB5" s="48"/>
      <c r="CC5" s="49"/>
      <c r="CD5" s="48"/>
    </row>
    <row r="6" spans="1:82" ht="15">
      <c r="A6" s="66" t="s">
        <v>254</v>
      </c>
      <c r="B6" s="66" t="s">
        <v>262</v>
      </c>
      <c r="C6" s="67"/>
      <c r="D6" s="68"/>
      <c r="E6" s="69"/>
      <c r="F6" s="70"/>
      <c r="G6" s="67"/>
      <c r="H6" s="71"/>
      <c r="I6" s="72"/>
      <c r="J6" s="72"/>
      <c r="K6" s="34" t="s">
        <v>65</v>
      </c>
      <c r="L6" s="79">
        <v>6</v>
      </c>
      <c r="M6" s="79"/>
      <c r="N6" s="74"/>
      <c r="O6" s="81" t="s">
        <v>265</v>
      </c>
      <c r="P6" s="81" t="s">
        <v>265</v>
      </c>
      <c r="Q6" s="81"/>
      <c r="R6" s="83" t="s">
        <v>270</v>
      </c>
      <c r="S6" s="85">
        <v>43657.66851851852</v>
      </c>
      <c r="T6" s="81"/>
      <c r="U6" s="81"/>
      <c r="V6" s="81"/>
      <c r="W6" s="81"/>
      <c r="X6" s="81"/>
      <c r="Y6" s="81" t="s">
        <v>280</v>
      </c>
      <c r="Z6" s="81"/>
      <c r="AA6" s="81"/>
      <c r="AB6" s="81"/>
      <c r="AC6" s="81"/>
      <c r="AD6" s="81"/>
      <c r="AE6" s="83" t="s">
        <v>289</v>
      </c>
      <c r="AF6" s="81">
        <v>0</v>
      </c>
      <c r="AG6" s="81">
        <v>0</v>
      </c>
      <c r="AH6" s="81" t="s">
        <v>297</v>
      </c>
      <c r="AI6" s="81" t="s">
        <v>300</v>
      </c>
      <c r="AJ6" s="85">
        <v>43654.55436342592</v>
      </c>
      <c r="AK6" s="83" t="s">
        <v>303</v>
      </c>
      <c r="AL6" s="81">
        <v>131</v>
      </c>
      <c r="AM6" s="81">
        <v>2</v>
      </c>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v>1</v>
      </c>
      <c r="BT6" s="80" t="str">
        <f>REPLACE(INDEX(GroupVertices[Group],MATCH(Edges[[#This Row],[Vertex 1]],GroupVertices[Vertex],0)),1,1,"")</f>
        <v>3</v>
      </c>
      <c r="BU6" s="80" t="str">
        <f>REPLACE(INDEX(GroupVertices[Group],MATCH(Edges[[#This Row],[Vertex 2]],GroupVertices[Vertex],0)),1,1,"")</f>
        <v>3</v>
      </c>
      <c r="BV6" s="48"/>
      <c r="BW6" s="49"/>
      <c r="BX6" s="48"/>
      <c r="BY6" s="49"/>
      <c r="BZ6" s="48"/>
      <c r="CA6" s="49"/>
      <c r="CB6" s="48"/>
      <c r="CC6" s="49"/>
      <c r="CD6" s="48"/>
    </row>
    <row r="7" spans="1:82" ht="15">
      <c r="A7" s="66" t="s">
        <v>255</v>
      </c>
      <c r="B7" s="66" t="s">
        <v>262</v>
      </c>
      <c r="C7" s="67"/>
      <c r="D7" s="68"/>
      <c r="E7" s="69"/>
      <c r="F7" s="70"/>
      <c r="G7" s="67"/>
      <c r="H7" s="71"/>
      <c r="I7" s="72"/>
      <c r="J7" s="72"/>
      <c r="K7" s="34" t="s">
        <v>65</v>
      </c>
      <c r="L7" s="79">
        <v>7</v>
      </c>
      <c r="M7" s="79"/>
      <c r="N7" s="74"/>
      <c r="O7" s="81" t="s">
        <v>265</v>
      </c>
      <c r="P7" s="81" t="s">
        <v>265</v>
      </c>
      <c r="Q7" s="81"/>
      <c r="R7" s="83" t="s">
        <v>270</v>
      </c>
      <c r="S7" s="85">
        <v>43656.83263888889</v>
      </c>
      <c r="T7" s="81"/>
      <c r="U7" s="81"/>
      <c r="V7" s="81"/>
      <c r="W7" s="81"/>
      <c r="X7" s="81"/>
      <c r="Y7" s="81" t="s">
        <v>281</v>
      </c>
      <c r="Z7" s="81"/>
      <c r="AA7" s="81"/>
      <c r="AB7" s="81"/>
      <c r="AC7" s="81"/>
      <c r="AD7" s="81"/>
      <c r="AE7" s="83" t="s">
        <v>290</v>
      </c>
      <c r="AF7" s="81">
        <v>1</v>
      </c>
      <c r="AG7" s="81">
        <v>0</v>
      </c>
      <c r="AH7" s="81" t="s">
        <v>297</v>
      </c>
      <c r="AI7" s="81" t="s">
        <v>300</v>
      </c>
      <c r="AJ7" s="85">
        <v>43654.55436342592</v>
      </c>
      <c r="AK7" s="83" t="s">
        <v>303</v>
      </c>
      <c r="AL7" s="81">
        <v>131</v>
      </c>
      <c r="AM7" s="81">
        <v>2</v>
      </c>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v>1</v>
      </c>
      <c r="BT7" s="80" t="str">
        <f>REPLACE(INDEX(GroupVertices[Group],MATCH(Edges[[#This Row],[Vertex 1]],GroupVertices[Vertex],0)),1,1,"")</f>
        <v>3</v>
      </c>
      <c r="BU7" s="80" t="str">
        <f>REPLACE(INDEX(GroupVertices[Group],MATCH(Edges[[#This Row],[Vertex 2]],GroupVertices[Vertex],0)),1,1,"")</f>
        <v>3</v>
      </c>
      <c r="BV7" s="48"/>
      <c r="BW7" s="49"/>
      <c r="BX7" s="48"/>
      <c r="BY7" s="49"/>
      <c r="BZ7" s="48"/>
      <c r="CA7" s="49"/>
      <c r="CB7" s="48"/>
      <c r="CC7" s="49"/>
      <c r="CD7" s="48"/>
    </row>
    <row r="8" spans="1:82" ht="15">
      <c r="A8" s="66" t="s">
        <v>256</v>
      </c>
      <c r="B8" s="66" t="s">
        <v>263</v>
      </c>
      <c r="C8" s="67"/>
      <c r="D8" s="68"/>
      <c r="E8" s="69"/>
      <c r="F8" s="70"/>
      <c r="G8" s="67"/>
      <c r="H8" s="71"/>
      <c r="I8" s="72"/>
      <c r="J8" s="72"/>
      <c r="K8" s="34" t="s">
        <v>65</v>
      </c>
      <c r="L8" s="79">
        <v>8</v>
      </c>
      <c r="M8" s="79"/>
      <c r="N8" s="74"/>
      <c r="O8" s="81" t="s">
        <v>265</v>
      </c>
      <c r="P8" s="81" t="s">
        <v>265</v>
      </c>
      <c r="Q8" s="81"/>
      <c r="R8" s="83" t="s">
        <v>271</v>
      </c>
      <c r="S8" s="85">
        <v>43657.73771990741</v>
      </c>
      <c r="T8" s="81"/>
      <c r="U8" s="81"/>
      <c r="V8" s="81"/>
      <c r="W8" s="81"/>
      <c r="X8" s="81" t="s">
        <v>275</v>
      </c>
      <c r="Y8" s="81" t="s">
        <v>282</v>
      </c>
      <c r="Z8" s="81"/>
      <c r="AA8" s="81"/>
      <c r="AB8" s="81"/>
      <c r="AC8" s="81"/>
      <c r="AD8" s="81"/>
      <c r="AE8" s="83" t="s">
        <v>291</v>
      </c>
      <c r="AF8" s="81">
        <v>0</v>
      </c>
      <c r="AG8" s="81">
        <v>0</v>
      </c>
      <c r="AH8" s="81" t="s">
        <v>298</v>
      </c>
      <c r="AI8" s="81" t="s">
        <v>300</v>
      </c>
      <c r="AJ8" s="85">
        <v>43657.54965277778</v>
      </c>
      <c r="AK8" s="83" t="s">
        <v>304</v>
      </c>
      <c r="AL8" s="81">
        <v>63</v>
      </c>
      <c r="AM8" s="81">
        <v>1</v>
      </c>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v>1</v>
      </c>
      <c r="BT8" s="80" t="str">
        <f>REPLACE(INDEX(GroupVertices[Group],MATCH(Edges[[#This Row],[Vertex 1]],GroupVertices[Vertex],0)),1,1,"")</f>
        <v>5</v>
      </c>
      <c r="BU8" s="80" t="str">
        <f>REPLACE(INDEX(GroupVertices[Group],MATCH(Edges[[#This Row],[Vertex 2]],GroupVertices[Vertex],0)),1,1,"")</f>
        <v>5</v>
      </c>
      <c r="BV8" s="48"/>
      <c r="BW8" s="49"/>
      <c r="BX8" s="48"/>
      <c r="BY8" s="49"/>
      <c r="BZ8" s="48"/>
      <c r="CA8" s="49"/>
      <c r="CB8" s="48"/>
      <c r="CC8" s="49"/>
      <c r="CD8" s="48"/>
    </row>
    <row r="9" spans="1:82" ht="15">
      <c r="A9" s="66" t="s">
        <v>257</v>
      </c>
      <c r="B9" s="66" t="s">
        <v>259</v>
      </c>
      <c r="C9" s="67" t="s">
        <v>896</v>
      </c>
      <c r="D9" s="68"/>
      <c r="E9" s="69"/>
      <c r="F9" s="70"/>
      <c r="G9" s="67"/>
      <c r="H9" s="71"/>
      <c r="I9" s="72"/>
      <c r="J9" s="72"/>
      <c r="K9" s="34" t="s">
        <v>65</v>
      </c>
      <c r="L9" s="79">
        <v>9</v>
      </c>
      <c r="M9" s="79"/>
      <c r="N9" s="74"/>
      <c r="O9" s="81" t="s">
        <v>266</v>
      </c>
      <c r="P9" s="81" t="s">
        <v>267</v>
      </c>
      <c r="Q9" s="81"/>
      <c r="R9" s="81"/>
      <c r="S9" s="85">
        <v>43683.86405092593</v>
      </c>
      <c r="T9" s="81"/>
      <c r="U9" s="81"/>
      <c r="V9" s="81"/>
      <c r="W9" s="81"/>
      <c r="X9" s="81"/>
      <c r="Y9" s="81"/>
      <c r="Z9" s="81"/>
      <c r="AA9" s="81"/>
      <c r="AB9" s="81"/>
      <c r="AC9" s="81"/>
      <c r="AD9" s="81"/>
      <c r="AE9" s="81"/>
      <c r="AF9" s="81"/>
      <c r="AG9" s="81"/>
      <c r="AH9" s="81"/>
      <c r="AI9" s="81"/>
      <c r="AJ9" s="81"/>
      <c r="AK9" s="81"/>
      <c r="AL9" s="81"/>
      <c r="AM9" s="81"/>
      <c r="AN9" s="81"/>
      <c r="AO9" s="81"/>
      <c r="AP9" s="81"/>
      <c r="AQ9" s="81" t="s">
        <v>283</v>
      </c>
      <c r="AR9" s="81"/>
      <c r="AS9" s="81"/>
      <c r="AT9" s="81"/>
      <c r="AU9" s="81"/>
      <c r="AV9" s="81"/>
      <c r="AW9" s="81" t="s">
        <v>257</v>
      </c>
      <c r="AX9" s="81"/>
      <c r="AY9" s="83" t="s">
        <v>292</v>
      </c>
      <c r="AZ9" s="81">
        <v>0</v>
      </c>
      <c r="BA9" s="81">
        <v>0</v>
      </c>
      <c r="BB9" s="81" t="s">
        <v>285</v>
      </c>
      <c r="BC9" s="81"/>
      <c r="BD9" s="81"/>
      <c r="BE9" s="81"/>
      <c r="BF9" s="81"/>
      <c r="BG9" s="85">
        <v>43683.68209490741</v>
      </c>
      <c r="BH9" s="81"/>
      <c r="BI9" s="81" t="s">
        <v>259</v>
      </c>
      <c r="BJ9" s="83" t="s">
        <v>294</v>
      </c>
      <c r="BK9" s="81">
        <v>0</v>
      </c>
      <c r="BL9" s="81">
        <v>2</v>
      </c>
      <c r="BM9" s="81"/>
      <c r="BN9" s="81"/>
      <c r="BO9" s="81"/>
      <c r="BP9" s="81"/>
      <c r="BQ9" s="81"/>
      <c r="BR9" s="81"/>
      <c r="BS9">
        <v>1</v>
      </c>
      <c r="BT9" s="80" t="str">
        <f>REPLACE(INDEX(GroupVertices[Group],MATCH(Edges[[#This Row],[Vertex 1]],GroupVertices[Vertex],0)),1,1,"")</f>
        <v>2</v>
      </c>
      <c r="BU9" s="80" t="str">
        <f>REPLACE(INDEX(GroupVertices[Group],MATCH(Edges[[#This Row],[Vertex 2]],GroupVertices[Vertex],0)),1,1,"")</f>
        <v>2</v>
      </c>
      <c r="BV9" s="48"/>
      <c r="BW9" s="49"/>
      <c r="BX9" s="48"/>
      <c r="BY9" s="49"/>
      <c r="BZ9" s="48"/>
      <c r="CA9" s="49"/>
      <c r="CB9" s="48"/>
      <c r="CC9" s="49"/>
      <c r="CD9" s="48"/>
    </row>
    <row r="10" spans="1:82" ht="15">
      <c r="A10" s="66" t="s">
        <v>257</v>
      </c>
      <c r="B10" s="66" t="s">
        <v>264</v>
      </c>
      <c r="C10" s="67"/>
      <c r="D10" s="68"/>
      <c r="E10" s="69"/>
      <c r="F10" s="70"/>
      <c r="G10" s="67"/>
      <c r="H10" s="71"/>
      <c r="I10" s="72"/>
      <c r="J10" s="72"/>
      <c r="K10" s="34" t="s">
        <v>65</v>
      </c>
      <c r="L10" s="79">
        <v>10</v>
      </c>
      <c r="M10" s="79"/>
      <c r="N10" s="74"/>
      <c r="O10" s="81" t="s">
        <v>265</v>
      </c>
      <c r="P10" s="81" t="s">
        <v>265</v>
      </c>
      <c r="Q10" s="81"/>
      <c r="R10" s="83" t="s">
        <v>272</v>
      </c>
      <c r="S10" s="85">
        <v>43683.86405092593</v>
      </c>
      <c r="T10" s="81"/>
      <c r="U10" s="81"/>
      <c r="V10" s="81"/>
      <c r="W10" s="81"/>
      <c r="X10" s="81" t="s">
        <v>276</v>
      </c>
      <c r="Y10" s="81" t="s">
        <v>283</v>
      </c>
      <c r="Z10" s="81"/>
      <c r="AA10" s="81"/>
      <c r="AB10" s="81"/>
      <c r="AC10" s="81"/>
      <c r="AD10" s="81"/>
      <c r="AE10" s="83" t="s">
        <v>292</v>
      </c>
      <c r="AF10" s="81">
        <v>0</v>
      </c>
      <c r="AG10" s="81">
        <v>0</v>
      </c>
      <c r="AH10" s="81" t="s">
        <v>299</v>
      </c>
      <c r="AI10" s="81" t="s">
        <v>300</v>
      </c>
      <c r="AJ10" s="85">
        <v>43683.38655092593</v>
      </c>
      <c r="AK10" s="83" t="s">
        <v>305</v>
      </c>
      <c r="AL10" s="81">
        <v>59</v>
      </c>
      <c r="AM10" s="81">
        <v>3</v>
      </c>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v>1</v>
      </c>
      <c r="BT10" s="80" t="str">
        <f>REPLACE(INDEX(GroupVertices[Group],MATCH(Edges[[#This Row],[Vertex 1]],GroupVertices[Vertex],0)),1,1,"")</f>
        <v>2</v>
      </c>
      <c r="BU10" s="80" t="str">
        <f>REPLACE(INDEX(GroupVertices[Group],MATCH(Edges[[#This Row],[Vertex 2]],GroupVertices[Vertex],0)),1,1,"")</f>
        <v>2</v>
      </c>
      <c r="BV10" s="48"/>
      <c r="BW10" s="49"/>
      <c r="BX10" s="48"/>
      <c r="BY10" s="49"/>
      <c r="BZ10" s="48"/>
      <c r="CA10" s="49"/>
      <c r="CB10" s="48"/>
      <c r="CC10" s="49"/>
      <c r="CD10" s="48"/>
    </row>
    <row r="11" spans="1:82" ht="15">
      <c r="A11" s="66" t="s">
        <v>258</v>
      </c>
      <c r="B11" s="66" t="s">
        <v>259</v>
      </c>
      <c r="C11" s="67" t="s">
        <v>896</v>
      </c>
      <c r="D11" s="68"/>
      <c r="E11" s="69"/>
      <c r="F11" s="70"/>
      <c r="G11" s="67"/>
      <c r="H11" s="71"/>
      <c r="I11" s="72"/>
      <c r="J11" s="72"/>
      <c r="K11" s="34" t="s">
        <v>65</v>
      </c>
      <c r="L11" s="79">
        <v>11</v>
      </c>
      <c r="M11" s="79"/>
      <c r="N11" s="74"/>
      <c r="O11" s="81" t="s">
        <v>266</v>
      </c>
      <c r="P11" s="81" t="s">
        <v>267</v>
      </c>
      <c r="Q11" s="81"/>
      <c r="R11" s="81"/>
      <c r="S11" s="85">
        <v>43683.84693287037</v>
      </c>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t="s">
        <v>284</v>
      </c>
      <c r="AR11" s="81"/>
      <c r="AS11" s="81"/>
      <c r="AT11" s="81"/>
      <c r="AU11" s="81"/>
      <c r="AV11" s="81"/>
      <c r="AW11" s="81" t="s">
        <v>258</v>
      </c>
      <c r="AX11" s="81"/>
      <c r="AY11" s="83" t="s">
        <v>293</v>
      </c>
      <c r="AZ11" s="81">
        <v>0</v>
      </c>
      <c r="BA11" s="81">
        <v>0</v>
      </c>
      <c r="BB11" s="81" t="s">
        <v>285</v>
      </c>
      <c r="BC11" s="81"/>
      <c r="BD11" s="81"/>
      <c r="BE11" s="81"/>
      <c r="BF11" s="81"/>
      <c r="BG11" s="85">
        <v>43683.68209490741</v>
      </c>
      <c r="BH11" s="81"/>
      <c r="BI11" s="81" t="s">
        <v>259</v>
      </c>
      <c r="BJ11" s="83" t="s">
        <v>294</v>
      </c>
      <c r="BK11" s="81">
        <v>0</v>
      </c>
      <c r="BL11" s="81">
        <v>2</v>
      </c>
      <c r="BM11" s="81"/>
      <c r="BN11" s="81"/>
      <c r="BO11" s="81"/>
      <c r="BP11" s="81"/>
      <c r="BQ11" s="81"/>
      <c r="BR11" s="81"/>
      <c r="BS11">
        <v>1</v>
      </c>
      <c r="BT11" s="80" t="str">
        <f>REPLACE(INDEX(GroupVertices[Group],MATCH(Edges[[#This Row],[Vertex 1]],GroupVertices[Vertex],0)),1,1,"")</f>
        <v>2</v>
      </c>
      <c r="BU11" s="80" t="str">
        <f>REPLACE(INDEX(GroupVertices[Group],MATCH(Edges[[#This Row],[Vertex 2]],GroupVertices[Vertex],0)),1,1,"")</f>
        <v>2</v>
      </c>
      <c r="BV11" s="48"/>
      <c r="BW11" s="49"/>
      <c r="BX11" s="48"/>
      <c r="BY11" s="49"/>
      <c r="BZ11" s="48"/>
      <c r="CA11" s="49"/>
      <c r="CB11" s="48"/>
      <c r="CC11" s="49"/>
      <c r="CD11" s="48"/>
    </row>
    <row r="12" spans="1:82" ht="15">
      <c r="A12" s="66" t="s">
        <v>258</v>
      </c>
      <c r="B12" s="66" t="s">
        <v>264</v>
      </c>
      <c r="C12" s="67"/>
      <c r="D12" s="68"/>
      <c r="E12" s="69"/>
      <c r="F12" s="70"/>
      <c r="G12" s="67"/>
      <c r="H12" s="71"/>
      <c r="I12" s="72"/>
      <c r="J12" s="72"/>
      <c r="K12" s="34" t="s">
        <v>65</v>
      </c>
      <c r="L12" s="79">
        <v>12</v>
      </c>
      <c r="M12" s="79"/>
      <c r="N12" s="74"/>
      <c r="O12" s="81" t="s">
        <v>265</v>
      </c>
      <c r="P12" s="81" t="s">
        <v>265</v>
      </c>
      <c r="Q12" s="81"/>
      <c r="R12" s="83" t="s">
        <v>272</v>
      </c>
      <c r="S12" s="85">
        <v>43683.84693287037</v>
      </c>
      <c r="T12" s="81"/>
      <c r="U12" s="81"/>
      <c r="V12" s="81"/>
      <c r="W12" s="81"/>
      <c r="X12" s="81" t="s">
        <v>276</v>
      </c>
      <c r="Y12" s="81" t="s">
        <v>284</v>
      </c>
      <c r="Z12" s="81"/>
      <c r="AA12" s="81"/>
      <c r="AB12" s="81"/>
      <c r="AC12" s="81"/>
      <c r="AD12" s="81"/>
      <c r="AE12" s="83" t="s">
        <v>293</v>
      </c>
      <c r="AF12" s="81">
        <v>0</v>
      </c>
      <c r="AG12" s="81">
        <v>0</v>
      </c>
      <c r="AH12" s="81" t="s">
        <v>299</v>
      </c>
      <c r="AI12" s="81" t="s">
        <v>300</v>
      </c>
      <c r="AJ12" s="85">
        <v>43683.38655092593</v>
      </c>
      <c r="AK12" s="83" t="s">
        <v>305</v>
      </c>
      <c r="AL12" s="81">
        <v>59</v>
      </c>
      <c r="AM12" s="81">
        <v>3</v>
      </c>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v>1</v>
      </c>
      <c r="BT12" s="80" t="str">
        <f>REPLACE(INDEX(GroupVertices[Group],MATCH(Edges[[#This Row],[Vertex 1]],GroupVertices[Vertex],0)),1,1,"")</f>
        <v>2</v>
      </c>
      <c r="BU12" s="80" t="str">
        <f>REPLACE(INDEX(GroupVertices[Group],MATCH(Edges[[#This Row],[Vertex 2]],GroupVertices[Vertex],0)),1,1,"")</f>
        <v>2</v>
      </c>
      <c r="BV12" s="48"/>
      <c r="BW12" s="49"/>
      <c r="BX12" s="48"/>
      <c r="BY12" s="49"/>
      <c r="BZ12" s="48"/>
      <c r="CA12" s="49"/>
      <c r="CB12" s="48"/>
      <c r="CC12" s="49"/>
      <c r="CD12" s="48"/>
    </row>
    <row r="13" spans="1:82" ht="15">
      <c r="A13" s="66" t="s">
        <v>259</v>
      </c>
      <c r="B13" s="66" t="s">
        <v>264</v>
      </c>
      <c r="C13" s="67"/>
      <c r="D13" s="68"/>
      <c r="E13" s="69"/>
      <c r="F13" s="70"/>
      <c r="G13" s="67"/>
      <c r="H13" s="71"/>
      <c r="I13" s="72"/>
      <c r="J13" s="72"/>
      <c r="K13" s="34" t="s">
        <v>65</v>
      </c>
      <c r="L13" s="79">
        <v>13</v>
      </c>
      <c r="M13" s="79"/>
      <c r="N13" s="74"/>
      <c r="O13" s="81" t="s">
        <v>265</v>
      </c>
      <c r="P13" s="81" t="s">
        <v>265</v>
      </c>
      <c r="Q13" s="81"/>
      <c r="R13" s="83" t="s">
        <v>272</v>
      </c>
      <c r="S13" s="85">
        <v>43683.68209490741</v>
      </c>
      <c r="T13" s="81"/>
      <c r="U13" s="81"/>
      <c r="V13" s="81"/>
      <c r="W13" s="81"/>
      <c r="X13" s="81" t="s">
        <v>276</v>
      </c>
      <c r="Y13" s="81" t="s">
        <v>285</v>
      </c>
      <c r="Z13" s="81"/>
      <c r="AA13" s="81"/>
      <c r="AB13" s="81"/>
      <c r="AC13" s="81"/>
      <c r="AD13" s="81"/>
      <c r="AE13" s="83" t="s">
        <v>294</v>
      </c>
      <c r="AF13" s="81">
        <v>0</v>
      </c>
      <c r="AG13" s="81">
        <v>2</v>
      </c>
      <c r="AH13" s="81" t="s">
        <v>299</v>
      </c>
      <c r="AI13" s="81" t="s">
        <v>300</v>
      </c>
      <c r="AJ13" s="85">
        <v>43683.38655092593</v>
      </c>
      <c r="AK13" s="83" t="s">
        <v>305</v>
      </c>
      <c r="AL13" s="81">
        <v>59</v>
      </c>
      <c r="AM13" s="81">
        <v>3</v>
      </c>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v>1</v>
      </c>
      <c r="BT13" s="80" t="str">
        <f>REPLACE(INDEX(GroupVertices[Group],MATCH(Edges[[#This Row],[Vertex 1]],GroupVertices[Vertex],0)),1,1,"")</f>
        <v>2</v>
      </c>
      <c r="BU13" s="80" t="str">
        <f>REPLACE(INDEX(GroupVertices[Group],MATCH(Edges[[#This Row],[Vertex 2]],GroupVertices[Vertex],0)),1,1,"")</f>
        <v>2</v>
      </c>
      <c r="BV13" s="48"/>
      <c r="BW13" s="49"/>
      <c r="BX13" s="48"/>
      <c r="BY13" s="49"/>
      <c r="BZ13" s="48"/>
      <c r="CA13" s="49"/>
      <c r="CB13" s="48"/>
      <c r="CC13" s="49"/>
      <c r="CD13" s="48"/>
    </row>
    <row r="14" spans="1:82" ht="15">
      <c r="A14" s="66" t="s">
        <v>400</v>
      </c>
      <c r="B14" s="66" t="s">
        <v>400</v>
      </c>
      <c r="C14" s="67"/>
      <c r="D14" s="68"/>
      <c r="E14" s="69"/>
      <c r="F14" s="70"/>
      <c r="G14" s="67"/>
      <c r="H14" s="71"/>
      <c r="I14" s="72"/>
      <c r="J14" s="72"/>
      <c r="K14" s="34" t="s">
        <v>65</v>
      </c>
      <c r="L14" s="79">
        <v>14</v>
      </c>
      <c r="M14" s="79"/>
      <c r="N14" s="74"/>
      <c r="O14" s="81" t="s">
        <v>214</v>
      </c>
      <c r="P14" s="81" t="s">
        <v>214</v>
      </c>
      <c r="Q14" s="81" t="s">
        <v>295</v>
      </c>
      <c r="R14" s="83" t="s">
        <v>505</v>
      </c>
      <c r="S14" s="85">
        <v>43612.57539351852</v>
      </c>
      <c r="T14" s="81">
        <v>7</v>
      </c>
      <c r="U14" s="81">
        <v>0</v>
      </c>
      <c r="V14" s="81" t="s">
        <v>273</v>
      </c>
      <c r="W14" s="81" t="s">
        <v>274</v>
      </c>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v>1</v>
      </c>
      <c r="BT14" s="80" t="str">
        <f>REPLACE(INDEX(GroupVertices[Group],MATCH(Edges[[#This Row],[Vertex 1]],GroupVertices[Vertex],0)),1,1,"")</f>
        <v>1</v>
      </c>
      <c r="BU14" s="80" t="str">
        <f>REPLACE(INDEX(GroupVertices[Group],MATCH(Edges[[#This Row],[Vertex 2]],GroupVertices[Vertex],0)),1,1,"")</f>
        <v>1</v>
      </c>
      <c r="BV14" s="48">
        <v>0</v>
      </c>
      <c r="BW14" s="49">
        <v>0</v>
      </c>
      <c r="BX14" s="48">
        <v>0</v>
      </c>
      <c r="BY14" s="49">
        <v>0</v>
      </c>
      <c r="BZ14" s="48">
        <v>0</v>
      </c>
      <c r="CA14" s="49">
        <v>0</v>
      </c>
      <c r="CB14" s="48">
        <v>20</v>
      </c>
      <c r="CC14" s="49">
        <v>100</v>
      </c>
      <c r="CD14" s="48">
        <v>20</v>
      </c>
    </row>
    <row r="15" spans="1:82" ht="15">
      <c r="A15" s="66" t="s">
        <v>399</v>
      </c>
      <c r="B15" s="66" t="s">
        <v>399</v>
      </c>
      <c r="C15" s="67"/>
      <c r="D15" s="68"/>
      <c r="E15" s="69"/>
      <c r="F15" s="70"/>
      <c r="G15" s="67"/>
      <c r="H15" s="71"/>
      <c r="I15" s="72"/>
      <c r="J15" s="72"/>
      <c r="K15" s="34" t="s">
        <v>65</v>
      </c>
      <c r="L15" s="79">
        <v>15</v>
      </c>
      <c r="M15" s="79"/>
      <c r="N15" s="74"/>
      <c r="O15" s="81" t="s">
        <v>214</v>
      </c>
      <c r="P15" s="81" t="s">
        <v>214</v>
      </c>
      <c r="Q15" s="81" t="s">
        <v>679</v>
      </c>
      <c r="R15" s="83" t="s">
        <v>504</v>
      </c>
      <c r="S15" s="85">
        <v>43613.27568287037</v>
      </c>
      <c r="T15" s="81">
        <v>0</v>
      </c>
      <c r="U15" s="81">
        <v>0</v>
      </c>
      <c r="V15" s="81" t="s">
        <v>680</v>
      </c>
      <c r="W15" s="81" t="s">
        <v>274</v>
      </c>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v>1</v>
      </c>
      <c r="BT15" s="80" t="str">
        <f>REPLACE(INDEX(GroupVertices[Group],MATCH(Edges[[#This Row],[Vertex 1]],GroupVertices[Vertex],0)),1,1,"")</f>
        <v>1</v>
      </c>
      <c r="BU15" s="80" t="str">
        <f>REPLACE(INDEX(GroupVertices[Group],MATCH(Edges[[#This Row],[Vertex 2]],GroupVertices[Vertex],0)),1,1,"")</f>
        <v>1</v>
      </c>
      <c r="BV15" s="48">
        <v>0</v>
      </c>
      <c r="BW15" s="49">
        <v>0</v>
      </c>
      <c r="BX15" s="48">
        <v>0</v>
      </c>
      <c r="BY15" s="49">
        <v>0</v>
      </c>
      <c r="BZ15" s="48">
        <v>0</v>
      </c>
      <c r="CA15" s="49">
        <v>0</v>
      </c>
      <c r="CB15" s="48">
        <v>40</v>
      </c>
      <c r="CC15" s="49">
        <v>100</v>
      </c>
      <c r="CD15" s="48">
        <v>40</v>
      </c>
    </row>
    <row r="16" spans="1:82" ht="15">
      <c r="A16" s="66" t="s">
        <v>398</v>
      </c>
      <c r="B16" s="66" t="s">
        <v>398</v>
      </c>
      <c r="C16" s="67"/>
      <c r="D16" s="68"/>
      <c r="E16" s="69"/>
      <c r="F16" s="70"/>
      <c r="G16" s="67"/>
      <c r="H16" s="71"/>
      <c r="I16" s="72"/>
      <c r="J16" s="72"/>
      <c r="K16" s="34" t="s">
        <v>65</v>
      </c>
      <c r="L16" s="79">
        <v>16</v>
      </c>
      <c r="M16" s="79"/>
      <c r="N16" s="74"/>
      <c r="O16" s="81" t="s">
        <v>214</v>
      </c>
      <c r="P16" s="81" t="s">
        <v>214</v>
      </c>
      <c r="Q16" s="81" t="s">
        <v>678</v>
      </c>
      <c r="R16" s="83" t="s">
        <v>503</v>
      </c>
      <c r="S16" s="85">
        <v>43613.39740740741</v>
      </c>
      <c r="T16" s="81">
        <v>5</v>
      </c>
      <c r="U16" s="81">
        <v>0</v>
      </c>
      <c r="V16" s="81" t="s">
        <v>681</v>
      </c>
      <c r="W16" s="81" t="s">
        <v>709</v>
      </c>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v>1</v>
      </c>
      <c r="BT16" s="80" t="str">
        <f>REPLACE(INDEX(GroupVertices[Group],MATCH(Edges[[#This Row],[Vertex 1]],GroupVertices[Vertex],0)),1,1,"")</f>
        <v>1</v>
      </c>
      <c r="BU16" s="80" t="str">
        <f>REPLACE(INDEX(GroupVertices[Group],MATCH(Edges[[#This Row],[Vertex 2]],GroupVertices[Vertex],0)),1,1,"")</f>
        <v>1</v>
      </c>
      <c r="BV16" s="48">
        <v>0</v>
      </c>
      <c r="BW16" s="49">
        <v>0</v>
      </c>
      <c r="BX16" s="48">
        <v>0</v>
      </c>
      <c r="BY16" s="49">
        <v>0</v>
      </c>
      <c r="BZ16" s="48">
        <v>0</v>
      </c>
      <c r="CA16" s="49">
        <v>0</v>
      </c>
      <c r="CB16" s="48">
        <v>31</v>
      </c>
      <c r="CC16" s="49">
        <v>100</v>
      </c>
      <c r="CD16" s="48">
        <v>31</v>
      </c>
    </row>
    <row r="17" spans="1:82" ht="15">
      <c r="A17" s="66" t="s">
        <v>397</v>
      </c>
      <c r="B17" s="66" t="s">
        <v>397</v>
      </c>
      <c r="C17" s="67"/>
      <c r="D17" s="68"/>
      <c r="E17" s="69"/>
      <c r="F17" s="70"/>
      <c r="G17" s="67"/>
      <c r="H17" s="71"/>
      <c r="I17" s="72"/>
      <c r="J17" s="72"/>
      <c r="K17" s="34" t="s">
        <v>65</v>
      </c>
      <c r="L17" s="79">
        <v>17</v>
      </c>
      <c r="M17" s="79"/>
      <c r="N17" s="74"/>
      <c r="O17" s="81" t="s">
        <v>214</v>
      </c>
      <c r="P17" s="81" t="s">
        <v>214</v>
      </c>
      <c r="Q17" s="81" t="s">
        <v>677</v>
      </c>
      <c r="R17" s="83" t="s">
        <v>502</v>
      </c>
      <c r="S17" s="85">
        <v>43613.500081018516</v>
      </c>
      <c r="T17" s="81">
        <v>16</v>
      </c>
      <c r="U17" s="81">
        <v>0</v>
      </c>
      <c r="V17" s="81" t="s">
        <v>682</v>
      </c>
      <c r="W17" s="81" t="s">
        <v>274</v>
      </c>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v>1</v>
      </c>
      <c r="BT17" s="80" t="str">
        <f>REPLACE(INDEX(GroupVertices[Group],MATCH(Edges[[#This Row],[Vertex 1]],GroupVertices[Vertex],0)),1,1,"")</f>
        <v>1</v>
      </c>
      <c r="BU17" s="80" t="str">
        <f>REPLACE(INDEX(GroupVertices[Group],MATCH(Edges[[#This Row],[Vertex 2]],GroupVertices[Vertex],0)),1,1,"")</f>
        <v>1</v>
      </c>
      <c r="BV17" s="48">
        <v>0</v>
      </c>
      <c r="BW17" s="49">
        <v>0</v>
      </c>
      <c r="BX17" s="48">
        <v>0</v>
      </c>
      <c r="BY17" s="49">
        <v>0</v>
      </c>
      <c r="BZ17" s="48">
        <v>0</v>
      </c>
      <c r="CA17" s="49">
        <v>0</v>
      </c>
      <c r="CB17" s="48">
        <v>23</v>
      </c>
      <c r="CC17" s="49">
        <v>100</v>
      </c>
      <c r="CD17" s="48">
        <v>23</v>
      </c>
    </row>
    <row r="18" spans="1:82" ht="15">
      <c r="A18" s="66" t="s">
        <v>396</v>
      </c>
      <c r="B18" s="66" t="s">
        <v>396</v>
      </c>
      <c r="C18" s="67"/>
      <c r="D18" s="68"/>
      <c r="E18" s="69"/>
      <c r="F18" s="70"/>
      <c r="G18" s="67"/>
      <c r="H18" s="71"/>
      <c r="I18" s="72"/>
      <c r="J18" s="72"/>
      <c r="K18" s="34" t="s">
        <v>65</v>
      </c>
      <c r="L18" s="79">
        <v>18</v>
      </c>
      <c r="M18" s="79"/>
      <c r="N18" s="74"/>
      <c r="O18" s="81" t="s">
        <v>214</v>
      </c>
      <c r="P18" s="81" t="s">
        <v>214</v>
      </c>
      <c r="Q18" s="81" t="s">
        <v>676</v>
      </c>
      <c r="R18" s="83" t="s">
        <v>501</v>
      </c>
      <c r="S18" s="85">
        <v>43613.50366898148</v>
      </c>
      <c r="T18" s="81">
        <v>14</v>
      </c>
      <c r="U18" s="81">
        <v>0</v>
      </c>
      <c r="V18" s="81" t="s">
        <v>683</v>
      </c>
      <c r="W18" s="81" t="s">
        <v>274</v>
      </c>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v>1</v>
      </c>
      <c r="BT18" s="80" t="str">
        <f>REPLACE(INDEX(GroupVertices[Group],MATCH(Edges[[#This Row],[Vertex 1]],GroupVertices[Vertex],0)),1,1,"")</f>
        <v>1</v>
      </c>
      <c r="BU18" s="80" t="str">
        <f>REPLACE(INDEX(GroupVertices[Group],MATCH(Edges[[#This Row],[Vertex 2]],GroupVertices[Vertex],0)),1,1,"")</f>
        <v>1</v>
      </c>
      <c r="BV18" s="48">
        <v>0</v>
      </c>
      <c r="BW18" s="49">
        <v>0</v>
      </c>
      <c r="BX18" s="48">
        <v>0</v>
      </c>
      <c r="BY18" s="49">
        <v>0</v>
      </c>
      <c r="BZ18" s="48">
        <v>0</v>
      </c>
      <c r="CA18" s="49">
        <v>0</v>
      </c>
      <c r="CB18" s="48">
        <v>60</v>
      </c>
      <c r="CC18" s="49">
        <v>100</v>
      </c>
      <c r="CD18" s="48">
        <v>60</v>
      </c>
    </row>
    <row r="19" spans="1:82" ht="15">
      <c r="A19" s="66" t="s">
        <v>395</v>
      </c>
      <c r="B19" s="66" t="s">
        <v>395</v>
      </c>
      <c r="C19" s="67"/>
      <c r="D19" s="68"/>
      <c r="E19" s="69"/>
      <c r="F19" s="70"/>
      <c r="G19" s="67"/>
      <c r="H19" s="71"/>
      <c r="I19" s="72"/>
      <c r="J19" s="72"/>
      <c r="K19" s="34" t="s">
        <v>65</v>
      </c>
      <c r="L19" s="79">
        <v>19</v>
      </c>
      <c r="M19" s="79"/>
      <c r="N19" s="74"/>
      <c r="O19" s="81" t="s">
        <v>214</v>
      </c>
      <c r="P19" s="81" t="s">
        <v>214</v>
      </c>
      <c r="Q19" s="81" t="s">
        <v>675</v>
      </c>
      <c r="R19" s="83" t="s">
        <v>500</v>
      </c>
      <c r="S19" s="85">
        <v>43614.36859953704</v>
      </c>
      <c r="T19" s="81">
        <v>1</v>
      </c>
      <c r="U19" s="81">
        <v>0</v>
      </c>
      <c r="V19" s="81" t="s">
        <v>684</v>
      </c>
      <c r="W19" s="81" t="s">
        <v>709</v>
      </c>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v>1</v>
      </c>
      <c r="BT19" s="80" t="str">
        <f>REPLACE(INDEX(GroupVertices[Group],MATCH(Edges[[#This Row],[Vertex 1]],GroupVertices[Vertex],0)),1,1,"")</f>
        <v>1</v>
      </c>
      <c r="BU19" s="80" t="str">
        <f>REPLACE(INDEX(GroupVertices[Group],MATCH(Edges[[#This Row],[Vertex 2]],GroupVertices[Vertex],0)),1,1,"")</f>
        <v>1</v>
      </c>
      <c r="BV19" s="48">
        <v>0</v>
      </c>
      <c r="BW19" s="49">
        <v>0</v>
      </c>
      <c r="BX19" s="48">
        <v>0</v>
      </c>
      <c r="BY19" s="49">
        <v>0</v>
      </c>
      <c r="BZ19" s="48">
        <v>0</v>
      </c>
      <c r="CA19" s="49">
        <v>0</v>
      </c>
      <c r="CB19" s="48">
        <v>26</v>
      </c>
      <c r="CC19" s="49">
        <v>100</v>
      </c>
      <c r="CD19" s="48">
        <v>26</v>
      </c>
    </row>
    <row r="20" spans="1:82" ht="15">
      <c r="A20" s="66" t="s">
        <v>394</v>
      </c>
      <c r="B20" s="66" t="s">
        <v>394</v>
      </c>
      <c r="C20" s="67"/>
      <c r="D20" s="68"/>
      <c r="E20" s="69"/>
      <c r="F20" s="70"/>
      <c r="G20" s="67"/>
      <c r="H20" s="71"/>
      <c r="I20" s="72"/>
      <c r="J20" s="72"/>
      <c r="K20" s="34" t="s">
        <v>65</v>
      </c>
      <c r="L20" s="79">
        <v>20</v>
      </c>
      <c r="M20" s="79"/>
      <c r="N20" s="74"/>
      <c r="O20" s="81" t="s">
        <v>214</v>
      </c>
      <c r="P20" s="81" t="s">
        <v>214</v>
      </c>
      <c r="Q20" s="81" t="s">
        <v>674</v>
      </c>
      <c r="R20" s="83" t="s">
        <v>499</v>
      </c>
      <c r="S20" s="85">
        <v>43614.50146990741</v>
      </c>
      <c r="T20" s="81">
        <v>11</v>
      </c>
      <c r="U20" s="81">
        <v>0</v>
      </c>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v>1</v>
      </c>
      <c r="BT20" s="80" t="str">
        <f>REPLACE(INDEX(GroupVertices[Group],MATCH(Edges[[#This Row],[Vertex 1]],GroupVertices[Vertex],0)),1,1,"")</f>
        <v>1</v>
      </c>
      <c r="BU20" s="80" t="str">
        <f>REPLACE(INDEX(GroupVertices[Group],MATCH(Edges[[#This Row],[Vertex 2]],GroupVertices[Vertex],0)),1,1,"")</f>
        <v>1</v>
      </c>
      <c r="BV20" s="48">
        <v>0</v>
      </c>
      <c r="BW20" s="49">
        <v>0</v>
      </c>
      <c r="BX20" s="48">
        <v>0</v>
      </c>
      <c r="BY20" s="49">
        <v>0</v>
      </c>
      <c r="BZ20" s="48">
        <v>0</v>
      </c>
      <c r="CA20" s="49">
        <v>0</v>
      </c>
      <c r="CB20" s="48">
        <v>35</v>
      </c>
      <c r="CC20" s="49">
        <v>100</v>
      </c>
      <c r="CD20" s="48">
        <v>35</v>
      </c>
    </row>
    <row r="21" spans="1:82" ht="15">
      <c r="A21" s="66" t="s">
        <v>393</v>
      </c>
      <c r="B21" s="66" t="s">
        <v>393</v>
      </c>
      <c r="C21" s="67"/>
      <c r="D21" s="68"/>
      <c r="E21" s="69"/>
      <c r="F21" s="70"/>
      <c r="G21" s="67"/>
      <c r="H21" s="71"/>
      <c r="I21" s="72"/>
      <c r="J21" s="72"/>
      <c r="K21" s="34" t="s">
        <v>65</v>
      </c>
      <c r="L21" s="79">
        <v>21</v>
      </c>
      <c r="M21" s="79"/>
      <c r="N21" s="74"/>
      <c r="O21" s="81" t="s">
        <v>214</v>
      </c>
      <c r="P21" s="81" t="s">
        <v>214</v>
      </c>
      <c r="Q21" s="81" t="s">
        <v>673</v>
      </c>
      <c r="R21" s="83" t="s">
        <v>498</v>
      </c>
      <c r="S21" s="85">
        <v>43615.278969907406</v>
      </c>
      <c r="T21" s="81">
        <v>2</v>
      </c>
      <c r="U21" s="81">
        <v>0</v>
      </c>
      <c r="V21" s="81" t="s">
        <v>685</v>
      </c>
      <c r="W21" s="81" t="s">
        <v>274</v>
      </c>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v>1</v>
      </c>
      <c r="BT21" s="80" t="str">
        <f>REPLACE(INDEX(GroupVertices[Group],MATCH(Edges[[#This Row],[Vertex 1]],GroupVertices[Vertex],0)),1,1,"")</f>
        <v>1</v>
      </c>
      <c r="BU21" s="80" t="str">
        <f>REPLACE(INDEX(GroupVertices[Group],MATCH(Edges[[#This Row],[Vertex 2]],GroupVertices[Vertex],0)),1,1,"")</f>
        <v>1</v>
      </c>
      <c r="BV21" s="48">
        <v>0</v>
      </c>
      <c r="BW21" s="49">
        <v>0</v>
      </c>
      <c r="BX21" s="48">
        <v>0</v>
      </c>
      <c r="BY21" s="49">
        <v>0</v>
      </c>
      <c r="BZ21" s="48">
        <v>0</v>
      </c>
      <c r="CA21" s="49">
        <v>0</v>
      </c>
      <c r="CB21" s="48">
        <v>15</v>
      </c>
      <c r="CC21" s="49">
        <v>100</v>
      </c>
      <c r="CD21" s="48">
        <v>15</v>
      </c>
    </row>
    <row r="22" spans="1:82" ht="15">
      <c r="A22" s="66" t="s">
        <v>392</v>
      </c>
      <c r="B22" s="66" t="s">
        <v>392</v>
      </c>
      <c r="C22" s="67"/>
      <c r="D22" s="68"/>
      <c r="E22" s="69"/>
      <c r="F22" s="70"/>
      <c r="G22" s="67"/>
      <c r="H22" s="71"/>
      <c r="I22" s="72"/>
      <c r="J22" s="72"/>
      <c r="K22" s="34" t="s">
        <v>65</v>
      </c>
      <c r="L22" s="79">
        <v>22</v>
      </c>
      <c r="M22" s="79"/>
      <c r="N22" s="74"/>
      <c r="O22" s="81" t="s">
        <v>214</v>
      </c>
      <c r="P22" s="81" t="s">
        <v>214</v>
      </c>
      <c r="Q22" s="81" t="s">
        <v>672</v>
      </c>
      <c r="R22" s="83" t="s">
        <v>497</v>
      </c>
      <c r="S22" s="85">
        <v>43615.35888888889</v>
      </c>
      <c r="T22" s="81">
        <v>3</v>
      </c>
      <c r="U22" s="81">
        <v>0</v>
      </c>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v>1</v>
      </c>
      <c r="BT22" s="80" t="str">
        <f>REPLACE(INDEX(GroupVertices[Group],MATCH(Edges[[#This Row],[Vertex 1]],GroupVertices[Vertex],0)),1,1,"")</f>
        <v>1</v>
      </c>
      <c r="BU22" s="80" t="str">
        <f>REPLACE(INDEX(GroupVertices[Group],MATCH(Edges[[#This Row],[Vertex 2]],GroupVertices[Vertex],0)),1,1,"")</f>
        <v>1</v>
      </c>
      <c r="BV22" s="48">
        <v>0</v>
      </c>
      <c r="BW22" s="49">
        <v>0</v>
      </c>
      <c r="BX22" s="48">
        <v>0</v>
      </c>
      <c r="BY22" s="49">
        <v>0</v>
      </c>
      <c r="BZ22" s="48">
        <v>0</v>
      </c>
      <c r="CA22" s="49">
        <v>0</v>
      </c>
      <c r="CB22" s="48">
        <v>48</v>
      </c>
      <c r="CC22" s="49">
        <v>100</v>
      </c>
      <c r="CD22" s="48">
        <v>48</v>
      </c>
    </row>
    <row r="23" spans="1:82" ht="15">
      <c r="A23" s="66" t="s">
        <v>391</v>
      </c>
      <c r="B23" s="66" t="s">
        <v>391</v>
      </c>
      <c r="C23" s="67"/>
      <c r="D23" s="68"/>
      <c r="E23" s="69"/>
      <c r="F23" s="70"/>
      <c r="G23" s="67"/>
      <c r="H23" s="71"/>
      <c r="I23" s="72"/>
      <c r="J23" s="72"/>
      <c r="K23" s="34" t="s">
        <v>65</v>
      </c>
      <c r="L23" s="79">
        <v>23</v>
      </c>
      <c r="M23" s="79"/>
      <c r="N23" s="74"/>
      <c r="O23" s="81" t="s">
        <v>214</v>
      </c>
      <c r="P23" s="81" t="s">
        <v>214</v>
      </c>
      <c r="Q23" s="81" t="s">
        <v>671</v>
      </c>
      <c r="R23" s="83" t="s">
        <v>496</v>
      </c>
      <c r="S23" s="85">
        <v>43615.51831018519</v>
      </c>
      <c r="T23" s="81">
        <v>6</v>
      </c>
      <c r="U23" s="81">
        <v>0</v>
      </c>
      <c r="V23" s="81" t="s">
        <v>686</v>
      </c>
      <c r="W23" s="81" t="s">
        <v>274</v>
      </c>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v>1</v>
      </c>
      <c r="BT23" s="80" t="str">
        <f>REPLACE(INDEX(GroupVertices[Group],MATCH(Edges[[#This Row],[Vertex 1]],GroupVertices[Vertex],0)),1,1,"")</f>
        <v>1</v>
      </c>
      <c r="BU23" s="80" t="str">
        <f>REPLACE(INDEX(GroupVertices[Group],MATCH(Edges[[#This Row],[Vertex 2]],GroupVertices[Vertex],0)),1,1,"")</f>
        <v>1</v>
      </c>
      <c r="BV23" s="48">
        <v>0</v>
      </c>
      <c r="BW23" s="49">
        <v>0</v>
      </c>
      <c r="BX23" s="48">
        <v>0</v>
      </c>
      <c r="BY23" s="49">
        <v>0</v>
      </c>
      <c r="BZ23" s="48">
        <v>0</v>
      </c>
      <c r="CA23" s="49">
        <v>0</v>
      </c>
      <c r="CB23" s="48">
        <v>47</v>
      </c>
      <c r="CC23" s="49">
        <v>100</v>
      </c>
      <c r="CD23" s="48">
        <v>47</v>
      </c>
    </row>
    <row r="24" spans="1:82" ht="15">
      <c r="A24" s="66" t="s">
        <v>390</v>
      </c>
      <c r="B24" s="66" t="s">
        <v>390</v>
      </c>
      <c r="C24" s="67"/>
      <c r="D24" s="68"/>
      <c r="E24" s="69"/>
      <c r="F24" s="70"/>
      <c r="G24" s="67"/>
      <c r="H24" s="71"/>
      <c r="I24" s="72"/>
      <c r="J24" s="72"/>
      <c r="K24" s="34" t="s">
        <v>65</v>
      </c>
      <c r="L24" s="79">
        <v>24</v>
      </c>
      <c r="M24" s="79"/>
      <c r="N24" s="74"/>
      <c r="O24" s="81" t="s">
        <v>214</v>
      </c>
      <c r="P24" s="81" t="s">
        <v>214</v>
      </c>
      <c r="Q24" s="81" t="s">
        <v>670</v>
      </c>
      <c r="R24" s="83" t="s">
        <v>495</v>
      </c>
      <c r="S24" s="85">
        <v>43616.349490740744</v>
      </c>
      <c r="T24" s="81">
        <v>1</v>
      </c>
      <c r="U24" s="81">
        <v>0</v>
      </c>
      <c r="V24" s="81" t="s">
        <v>687</v>
      </c>
      <c r="W24" s="81" t="s">
        <v>709</v>
      </c>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v>1</v>
      </c>
      <c r="BT24" s="80" t="str">
        <f>REPLACE(INDEX(GroupVertices[Group],MATCH(Edges[[#This Row],[Vertex 1]],GroupVertices[Vertex],0)),1,1,"")</f>
        <v>1</v>
      </c>
      <c r="BU24" s="80" t="str">
        <f>REPLACE(INDEX(GroupVertices[Group],MATCH(Edges[[#This Row],[Vertex 2]],GroupVertices[Vertex],0)),1,1,"")</f>
        <v>1</v>
      </c>
      <c r="BV24" s="48">
        <v>1</v>
      </c>
      <c r="BW24" s="49">
        <v>4.3478260869565215</v>
      </c>
      <c r="BX24" s="48">
        <v>1</v>
      </c>
      <c r="BY24" s="49">
        <v>4.3478260869565215</v>
      </c>
      <c r="BZ24" s="48">
        <v>0</v>
      </c>
      <c r="CA24" s="49">
        <v>0</v>
      </c>
      <c r="CB24" s="48">
        <v>21</v>
      </c>
      <c r="CC24" s="49">
        <v>91.30434782608695</v>
      </c>
      <c r="CD24" s="48">
        <v>23</v>
      </c>
    </row>
    <row r="25" spans="1:82" ht="15">
      <c r="A25" s="66" t="s">
        <v>389</v>
      </c>
      <c r="B25" s="66" t="s">
        <v>389</v>
      </c>
      <c r="C25" s="67"/>
      <c r="D25" s="68"/>
      <c r="E25" s="69"/>
      <c r="F25" s="70"/>
      <c r="G25" s="67"/>
      <c r="H25" s="71"/>
      <c r="I25" s="72"/>
      <c r="J25" s="72"/>
      <c r="K25" s="34" t="s">
        <v>65</v>
      </c>
      <c r="L25" s="79">
        <v>25</v>
      </c>
      <c r="M25" s="79"/>
      <c r="N25" s="74"/>
      <c r="O25" s="81" t="s">
        <v>214</v>
      </c>
      <c r="P25" s="81" t="s">
        <v>214</v>
      </c>
      <c r="Q25" s="81" t="s">
        <v>669</v>
      </c>
      <c r="R25" s="83" t="s">
        <v>494</v>
      </c>
      <c r="S25" s="85">
        <v>43616.452048611114</v>
      </c>
      <c r="T25" s="81">
        <v>8</v>
      </c>
      <c r="U25" s="81">
        <v>0</v>
      </c>
      <c r="V25" s="81" t="s">
        <v>688</v>
      </c>
      <c r="W25" s="81" t="s">
        <v>274</v>
      </c>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v>1</v>
      </c>
      <c r="BT25" s="80" t="str">
        <f>REPLACE(INDEX(GroupVertices[Group],MATCH(Edges[[#This Row],[Vertex 1]],GroupVertices[Vertex],0)),1,1,"")</f>
        <v>1</v>
      </c>
      <c r="BU25" s="80" t="str">
        <f>REPLACE(INDEX(GroupVertices[Group],MATCH(Edges[[#This Row],[Vertex 2]],GroupVertices[Vertex],0)),1,1,"")</f>
        <v>1</v>
      </c>
      <c r="BV25" s="48">
        <v>0</v>
      </c>
      <c r="BW25" s="49">
        <v>0</v>
      </c>
      <c r="BX25" s="48">
        <v>0</v>
      </c>
      <c r="BY25" s="49">
        <v>0</v>
      </c>
      <c r="BZ25" s="48">
        <v>0</v>
      </c>
      <c r="CA25" s="49">
        <v>0</v>
      </c>
      <c r="CB25" s="48">
        <v>59</v>
      </c>
      <c r="CC25" s="49">
        <v>100</v>
      </c>
      <c r="CD25" s="48">
        <v>59</v>
      </c>
    </row>
    <row r="26" spans="1:82" ht="15">
      <c r="A26" s="66" t="s">
        <v>388</v>
      </c>
      <c r="B26" s="66" t="s">
        <v>388</v>
      </c>
      <c r="C26" s="67"/>
      <c r="D26" s="68"/>
      <c r="E26" s="69"/>
      <c r="F26" s="70"/>
      <c r="G26" s="67"/>
      <c r="H26" s="71"/>
      <c r="I26" s="72"/>
      <c r="J26" s="72"/>
      <c r="K26" s="34" t="s">
        <v>65</v>
      </c>
      <c r="L26" s="79">
        <v>26</v>
      </c>
      <c r="M26" s="79"/>
      <c r="N26" s="74"/>
      <c r="O26" s="81" t="s">
        <v>214</v>
      </c>
      <c r="P26" s="81" t="s">
        <v>214</v>
      </c>
      <c r="Q26" s="81" t="s">
        <v>668</v>
      </c>
      <c r="R26" s="83" t="s">
        <v>493</v>
      </c>
      <c r="S26" s="85">
        <v>43616.52402777778</v>
      </c>
      <c r="T26" s="81">
        <v>13</v>
      </c>
      <c r="U26" s="81">
        <v>0</v>
      </c>
      <c r="V26" s="81" t="s">
        <v>689</v>
      </c>
      <c r="W26" s="81" t="s">
        <v>274</v>
      </c>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v>1</v>
      </c>
      <c r="BT26" s="80" t="str">
        <f>REPLACE(INDEX(GroupVertices[Group],MATCH(Edges[[#This Row],[Vertex 1]],GroupVertices[Vertex],0)),1,1,"")</f>
        <v>1</v>
      </c>
      <c r="BU26" s="80" t="str">
        <f>REPLACE(INDEX(GroupVertices[Group],MATCH(Edges[[#This Row],[Vertex 2]],GroupVertices[Vertex],0)),1,1,"")</f>
        <v>1</v>
      </c>
      <c r="BV26" s="48">
        <v>0</v>
      </c>
      <c r="BW26" s="49">
        <v>0</v>
      </c>
      <c r="BX26" s="48">
        <v>0</v>
      </c>
      <c r="BY26" s="49">
        <v>0</v>
      </c>
      <c r="BZ26" s="48">
        <v>0</v>
      </c>
      <c r="CA26" s="49">
        <v>0</v>
      </c>
      <c r="CB26" s="48">
        <v>46</v>
      </c>
      <c r="CC26" s="49">
        <v>100</v>
      </c>
      <c r="CD26" s="48">
        <v>46</v>
      </c>
    </row>
    <row r="27" spans="1:82" ht="15">
      <c r="A27" s="66" t="s">
        <v>387</v>
      </c>
      <c r="B27" s="66" t="s">
        <v>387</v>
      </c>
      <c r="C27" s="67"/>
      <c r="D27" s="68"/>
      <c r="E27" s="69"/>
      <c r="F27" s="70"/>
      <c r="G27" s="67"/>
      <c r="H27" s="71"/>
      <c r="I27" s="72"/>
      <c r="J27" s="72"/>
      <c r="K27" s="34" t="s">
        <v>65</v>
      </c>
      <c r="L27" s="79">
        <v>27</v>
      </c>
      <c r="M27" s="79"/>
      <c r="N27" s="74"/>
      <c r="O27" s="81" t="s">
        <v>214</v>
      </c>
      <c r="P27" s="81" t="s">
        <v>214</v>
      </c>
      <c r="Q27" s="81" t="s">
        <v>656</v>
      </c>
      <c r="R27" s="83" t="s">
        <v>492</v>
      </c>
      <c r="S27" s="85">
        <v>43626.499814814815</v>
      </c>
      <c r="T27" s="81">
        <v>4</v>
      </c>
      <c r="U27" s="81">
        <v>0</v>
      </c>
      <c r="V27" s="81" t="s">
        <v>690</v>
      </c>
      <c r="W27" s="81" t="s">
        <v>274</v>
      </c>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v>1</v>
      </c>
      <c r="BT27" s="80" t="str">
        <f>REPLACE(INDEX(GroupVertices[Group],MATCH(Edges[[#This Row],[Vertex 1]],GroupVertices[Vertex],0)),1,1,"")</f>
        <v>1</v>
      </c>
      <c r="BU27" s="80" t="str">
        <f>REPLACE(INDEX(GroupVertices[Group],MATCH(Edges[[#This Row],[Vertex 2]],GroupVertices[Vertex],0)),1,1,"")</f>
        <v>1</v>
      </c>
      <c r="BV27" s="48">
        <v>0</v>
      </c>
      <c r="BW27" s="49">
        <v>0</v>
      </c>
      <c r="BX27" s="48">
        <v>0</v>
      </c>
      <c r="BY27" s="49">
        <v>0</v>
      </c>
      <c r="BZ27" s="48">
        <v>0</v>
      </c>
      <c r="CA27" s="49">
        <v>0</v>
      </c>
      <c r="CB27" s="48">
        <v>22</v>
      </c>
      <c r="CC27" s="49">
        <v>100</v>
      </c>
      <c r="CD27" s="48">
        <v>22</v>
      </c>
    </row>
    <row r="28" spans="1:82" ht="15">
      <c r="A28" s="66" t="s">
        <v>386</v>
      </c>
      <c r="B28" s="66" t="s">
        <v>386</v>
      </c>
      <c r="C28" s="67"/>
      <c r="D28" s="68"/>
      <c r="E28" s="69"/>
      <c r="F28" s="70"/>
      <c r="G28" s="67"/>
      <c r="H28" s="71"/>
      <c r="I28" s="72"/>
      <c r="J28" s="72"/>
      <c r="K28" s="34" t="s">
        <v>65</v>
      </c>
      <c r="L28" s="79">
        <v>28</v>
      </c>
      <c r="M28" s="79"/>
      <c r="N28" s="74"/>
      <c r="O28" s="81" t="s">
        <v>214</v>
      </c>
      <c r="P28" s="81" t="s">
        <v>214</v>
      </c>
      <c r="Q28" s="81" t="s">
        <v>667</v>
      </c>
      <c r="R28" s="83" t="s">
        <v>491</v>
      </c>
      <c r="S28" s="85">
        <v>43627.36052083333</v>
      </c>
      <c r="T28" s="81">
        <v>23</v>
      </c>
      <c r="U28" s="81">
        <v>0</v>
      </c>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v>1</v>
      </c>
      <c r="BT28" s="80" t="str">
        <f>REPLACE(INDEX(GroupVertices[Group],MATCH(Edges[[#This Row],[Vertex 1]],GroupVertices[Vertex],0)),1,1,"")</f>
        <v>1</v>
      </c>
      <c r="BU28" s="80" t="str">
        <f>REPLACE(INDEX(GroupVertices[Group],MATCH(Edges[[#This Row],[Vertex 2]],GroupVertices[Vertex],0)),1,1,"")</f>
        <v>1</v>
      </c>
      <c r="BV28" s="48">
        <v>0</v>
      </c>
      <c r="BW28" s="49">
        <v>0</v>
      </c>
      <c r="BX28" s="48">
        <v>0</v>
      </c>
      <c r="BY28" s="49">
        <v>0</v>
      </c>
      <c r="BZ28" s="48">
        <v>0</v>
      </c>
      <c r="CA28" s="49">
        <v>0</v>
      </c>
      <c r="CB28" s="48">
        <v>25</v>
      </c>
      <c r="CC28" s="49">
        <v>100</v>
      </c>
      <c r="CD28" s="48">
        <v>25</v>
      </c>
    </row>
    <row r="29" spans="1:82" ht="15">
      <c r="A29" s="66" t="s">
        <v>385</v>
      </c>
      <c r="B29" s="66" t="s">
        <v>385</v>
      </c>
      <c r="C29" s="67"/>
      <c r="D29" s="68"/>
      <c r="E29" s="69"/>
      <c r="F29" s="70"/>
      <c r="G29" s="67"/>
      <c r="H29" s="71"/>
      <c r="I29" s="72"/>
      <c r="J29" s="72"/>
      <c r="K29" s="34" t="s">
        <v>65</v>
      </c>
      <c r="L29" s="79">
        <v>29</v>
      </c>
      <c r="M29" s="79"/>
      <c r="N29" s="74"/>
      <c r="O29" s="81" t="s">
        <v>214</v>
      </c>
      <c r="P29" s="81" t="s">
        <v>214</v>
      </c>
      <c r="Q29" s="81" t="s">
        <v>666</v>
      </c>
      <c r="R29" s="83" t="s">
        <v>490</v>
      </c>
      <c r="S29" s="85">
        <v>43628.44866898148</v>
      </c>
      <c r="T29" s="81">
        <v>2</v>
      </c>
      <c r="U29" s="81">
        <v>0</v>
      </c>
      <c r="V29" s="81" t="s">
        <v>690</v>
      </c>
      <c r="W29" s="81" t="s">
        <v>274</v>
      </c>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v>1</v>
      </c>
      <c r="BT29" s="80" t="str">
        <f>REPLACE(INDEX(GroupVertices[Group],MATCH(Edges[[#This Row],[Vertex 1]],GroupVertices[Vertex],0)),1,1,"")</f>
        <v>1</v>
      </c>
      <c r="BU29" s="80" t="str">
        <f>REPLACE(INDEX(GroupVertices[Group],MATCH(Edges[[#This Row],[Vertex 2]],GroupVertices[Vertex],0)),1,1,"")</f>
        <v>1</v>
      </c>
      <c r="BV29" s="48">
        <v>0</v>
      </c>
      <c r="BW29" s="49">
        <v>0</v>
      </c>
      <c r="BX29" s="48">
        <v>0</v>
      </c>
      <c r="BY29" s="49">
        <v>0</v>
      </c>
      <c r="BZ29" s="48">
        <v>0</v>
      </c>
      <c r="CA29" s="49">
        <v>0</v>
      </c>
      <c r="CB29" s="48">
        <v>22</v>
      </c>
      <c r="CC29" s="49">
        <v>100</v>
      </c>
      <c r="CD29" s="48">
        <v>22</v>
      </c>
    </row>
    <row r="30" spans="1:82" ht="15">
      <c r="A30" s="66" t="s">
        <v>384</v>
      </c>
      <c r="B30" s="66" t="s">
        <v>384</v>
      </c>
      <c r="C30" s="67"/>
      <c r="D30" s="68"/>
      <c r="E30" s="69"/>
      <c r="F30" s="70"/>
      <c r="G30" s="67"/>
      <c r="H30" s="71"/>
      <c r="I30" s="72"/>
      <c r="J30" s="72"/>
      <c r="K30" s="34" t="s">
        <v>65</v>
      </c>
      <c r="L30" s="79">
        <v>30</v>
      </c>
      <c r="M30" s="79"/>
      <c r="N30" s="74"/>
      <c r="O30" s="81" t="s">
        <v>214</v>
      </c>
      <c r="P30" s="81" t="s">
        <v>214</v>
      </c>
      <c r="Q30" s="81" t="s">
        <v>665</v>
      </c>
      <c r="R30" s="83" t="s">
        <v>489</v>
      </c>
      <c r="S30" s="85">
        <v>43629.26429398148</v>
      </c>
      <c r="T30" s="81">
        <v>12</v>
      </c>
      <c r="U30" s="81">
        <v>0</v>
      </c>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v>1</v>
      </c>
      <c r="BT30" s="80" t="str">
        <f>REPLACE(INDEX(GroupVertices[Group],MATCH(Edges[[#This Row],[Vertex 1]],GroupVertices[Vertex],0)),1,1,"")</f>
        <v>1</v>
      </c>
      <c r="BU30" s="80" t="str">
        <f>REPLACE(INDEX(GroupVertices[Group],MATCH(Edges[[#This Row],[Vertex 2]],GroupVertices[Vertex],0)),1,1,"")</f>
        <v>1</v>
      </c>
      <c r="BV30" s="48">
        <v>0</v>
      </c>
      <c r="BW30" s="49">
        <v>0</v>
      </c>
      <c r="BX30" s="48">
        <v>0</v>
      </c>
      <c r="BY30" s="49">
        <v>0</v>
      </c>
      <c r="BZ30" s="48">
        <v>0</v>
      </c>
      <c r="CA30" s="49">
        <v>0</v>
      </c>
      <c r="CB30" s="48">
        <v>39</v>
      </c>
      <c r="CC30" s="49">
        <v>100</v>
      </c>
      <c r="CD30" s="48">
        <v>39</v>
      </c>
    </row>
    <row r="31" spans="1:82" ht="15">
      <c r="A31" s="66" t="s">
        <v>383</v>
      </c>
      <c r="B31" s="66" t="s">
        <v>383</v>
      </c>
      <c r="C31" s="67"/>
      <c r="D31" s="68"/>
      <c r="E31" s="69"/>
      <c r="F31" s="70"/>
      <c r="G31" s="67"/>
      <c r="H31" s="71"/>
      <c r="I31" s="72"/>
      <c r="J31" s="72"/>
      <c r="K31" s="34" t="s">
        <v>65</v>
      </c>
      <c r="L31" s="79">
        <v>31</v>
      </c>
      <c r="M31" s="79"/>
      <c r="N31" s="74"/>
      <c r="O31" s="81" t="s">
        <v>214</v>
      </c>
      <c r="P31" s="81" t="s">
        <v>214</v>
      </c>
      <c r="Q31" s="81" t="s">
        <v>664</v>
      </c>
      <c r="R31" s="83" t="s">
        <v>488</v>
      </c>
      <c r="S31" s="85">
        <v>43629.479733796295</v>
      </c>
      <c r="T31" s="81">
        <v>6</v>
      </c>
      <c r="U31" s="81">
        <v>0</v>
      </c>
      <c r="V31" s="81" t="s">
        <v>691</v>
      </c>
      <c r="W31" s="81" t="s">
        <v>274</v>
      </c>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v>1</v>
      </c>
      <c r="BT31" s="80" t="str">
        <f>REPLACE(INDEX(GroupVertices[Group],MATCH(Edges[[#This Row],[Vertex 1]],GroupVertices[Vertex],0)),1,1,"")</f>
        <v>1</v>
      </c>
      <c r="BU31" s="80" t="str">
        <f>REPLACE(INDEX(GroupVertices[Group],MATCH(Edges[[#This Row],[Vertex 2]],GroupVertices[Vertex],0)),1,1,"")</f>
        <v>1</v>
      </c>
      <c r="BV31" s="48">
        <v>0</v>
      </c>
      <c r="BW31" s="49">
        <v>0</v>
      </c>
      <c r="BX31" s="48">
        <v>0</v>
      </c>
      <c r="BY31" s="49">
        <v>0</v>
      </c>
      <c r="BZ31" s="48">
        <v>0</v>
      </c>
      <c r="CA31" s="49">
        <v>0</v>
      </c>
      <c r="CB31" s="48">
        <v>20</v>
      </c>
      <c r="CC31" s="49">
        <v>100</v>
      </c>
      <c r="CD31" s="48">
        <v>20</v>
      </c>
    </row>
    <row r="32" spans="1:82" ht="15">
      <c r="A32" s="66" t="s">
        <v>382</v>
      </c>
      <c r="B32" s="66" t="s">
        <v>382</v>
      </c>
      <c r="C32" s="67"/>
      <c r="D32" s="68"/>
      <c r="E32" s="69"/>
      <c r="F32" s="70"/>
      <c r="G32" s="67"/>
      <c r="H32" s="71"/>
      <c r="I32" s="72"/>
      <c r="J32" s="72"/>
      <c r="K32" s="34" t="s">
        <v>65</v>
      </c>
      <c r="L32" s="79">
        <v>32</v>
      </c>
      <c r="M32" s="79"/>
      <c r="N32" s="74"/>
      <c r="O32" s="81" t="s">
        <v>214</v>
      </c>
      <c r="P32" s="81" t="s">
        <v>214</v>
      </c>
      <c r="Q32" s="81" t="s">
        <v>663</v>
      </c>
      <c r="R32" s="83" t="s">
        <v>487</v>
      </c>
      <c r="S32" s="85">
        <v>43629.525358796294</v>
      </c>
      <c r="T32" s="81">
        <v>2</v>
      </c>
      <c r="U32" s="81">
        <v>0</v>
      </c>
      <c r="V32" s="81"/>
      <c r="W32" s="81"/>
      <c r="X32" s="81" t="s">
        <v>710</v>
      </c>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v>1</v>
      </c>
      <c r="BT32" s="80" t="str">
        <f>REPLACE(INDEX(GroupVertices[Group],MATCH(Edges[[#This Row],[Vertex 1]],GroupVertices[Vertex],0)),1,1,"")</f>
        <v>1</v>
      </c>
      <c r="BU32" s="80" t="str">
        <f>REPLACE(INDEX(GroupVertices[Group],MATCH(Edges[[#This Row],[Vertex 2]],GroupVertices[Vertex],0)),1,1,"")</f>
        <v>1</v>
      </c>
      <c r="BV32" s="48">
        <v>0</v>
      </c>
      <c r="BW32" s="49">
        <v>0</v>
      </c>
      <c r="BX32" s="48">
        <v>0</v>
      </c>
      <c r="BY32" s="49">
        <v>0</v>
      </c>
      <c r="BZ32" s="48">
        <v>0</v>
      </c>
      <c r="CA32" s="49">
        <v>0</v>
      </c>
      <c r="CB32" s="48">
        <v>38</v>
      </c>
      <c r="CC32" s="49">
        <v>100</v>
      </c>
      <c r="CD32" s="48">
        <v>38</v>
      </c>
    </row>
    <row r="33" spans="1:82" ht="15">
      <c r="A33" s="66" t="s">
        <v>381</v>
      </c>
      <c r="B33" s="66" t="s">
        <v>381</v>
      </c>
      <c r="C33" s="67"/>
      <c r="D33" s="68"/>
      <c r="E33" s="69"/>
      <c r="F33" s="70"/>
      <c r="G33" s="67"/>
      <c r="H33" s="71"/>
      <c r="I33" s="72"/>
      <c r="J33" s="72"/>
      <c r="K33" s="34" t="s">
        <v>65</v>
      </c>
      <c r="L33" s="79">
        <v>33</v>
      </c>
      <c r="M33" s="79"/>
      <c r="N33" s="74"/>
      <c r="O33" s="81" t="s">
        <v>214</v>
      </c>
      <c r="P33" s="81" t="s">
        <v>214</v>
      </c>
      <c r="Q33" s="81" t="s">
        <v>655</v>
      </c>
      <c r="R33" s="83" t="s">
        <v>486</v>
      </c>
      <c r="S33" s="85">
        <v>43630.45670138889</v>
      </c>
      <c r="T33" s="81">
        <v>5</v>
      </c>
      <c r="U33" s="81">
        <v>0</v>
      </c>
      <c r="V33" s="81" t="s">
        <v>690</v>
      </c>
      <c r="W33" s="81" t="s">
        <v>274</v>
      </c>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v>1</v>
      </c>
      <c r="BT33" s="80" t="str">
        <f>REPLACE(INDEX(GroupVertices[Group],MATCH(Edges[[#This Row],[Vertex 1]],GroupVertices[Vertex],0)),1,1,"")</f>
        <v>1</v>
      </c>
      <c r="BU33" s="80" t="str">
        <f>REPLACE(INDEX(GroupVertices[Group],MATCH(Edges[[#This Row],[Vertex 2]],GroupVertices[Vertex],0)),1,1,"")</f>
        <v>1</v>
      </c>
      <c r="BV33" s="48">
        <v>0</v>
      </c>
      <c r="BW33" s="49">
        <v>0</v>
      </c>
      <c r="BX33" s="48">
        <v>0</v>
      </c>
      <c r="BY33" s="49">
        <v>0</v>
      </c>
      <c r="BZ33" s="48">
        <v>0</v>
      </c>
      <c r="CA33" s="49">
        <v>0</v>
      </c>
      <c r="CB33" s="48">
        <v>22</v>
      </c>
      <c r="CC33" s="49">
        <v>100</v>
      </c>
      <c r="CD33" s="48">
        <v>22</v>
      </c>
    </row>
    <row r="34" spans="1:82" ht="15">
      <c r="A34" s="66" t="s">
        <v>380</v>
      </c>
      <c r="B34" s="66" t="s">
        <v>380</v>
      </c>
      <c r="C34" s="67"/>
      <c r="D34" s="68"/>
      <c r="E34" s="69"/>
      <c r="F34" s="70"/>
      <c r="G34" s="67"/>
      <c r="H34" s="71"/>
      <c r="I34" s="72"/>
      <c r="J34" s="72"/>
      <c r="K34" s="34" t="s">
        <v>65</v>
      </c>
      <c r="L34" s="79">
        <v>34</v>
      </c>
      <c r="M34" s="79"/>
      <c r="N34" s="74"/>
      <c r="O34" s="81" t="s">
        <v>214</v>
      </c>
      <c r="P34" s="81" t="s">
        <v>214</v>
      </c>
      <c r="Q34" s="81" t="s">
        <v>295</v>
      </c>
      <c r="R34" s="83" t="s">
        <v>485</v>
      </c>
      <c r="S34" s="85">
        <v>43630.51320601852</v>
      </c>
      <c r="T34" s="81">
        <v>5</v>
      </c>
      <c r="U34" s="81">
        <v>0</v>
      </c>
      <c r="V34" s="81" t="s">
        <v>273</v>
      </c>
      <c r="W34" s="81" t="s">
        <v>274</v>
      </c>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v>1</v>
      </c>
      <c r="BT34" s="80" t="str">
        <f>REPLACE(INDEX(GroupVertices[Group],MATCH(Edges[[#This Row],[Vertex 1]],GroupVertices[Vertex],0)),1,1,"")</f>
        <v>1</v>
      </c>
      <c r="BU34" s="80" t="str">
        <f>REPLACE(INDEX(GroupVertices[Group],MATCH(Edges[[#This Row],[Vertex 2]],GroupVertices[Vertex],0)),1,1,"")</f>
        <v>1</v>
      </c>
      <c r="BV34" s="48">
        <v>0</v>
      </c>
      <c r="BW34" s="49">
        <v>0</v>
      </c>
      <c r="BX34" s="48">
        <v>0</v>
      </c>
      <c r="BY34" s="49">
        <v>0</v>
      </c>
      <c r="BZ34" s="48">
        <v>0</v>
      </c>
      <c r="CA34" s="49">
        <v>0</v>
      </c>
      <c r="CB34" s="48">
        <v>20</v>
      </c>
      <c r="CC34" s="49">
        <v>100</v>
      </c>
      <c r="CD34" s="48">
        <v>20</v>
      </c>
    </row>
    <row r="35" spans="1:82" ht="15">
      <c r="A35" s="66" t="s">
        <v>379</v>
      </c>
      <c r="B35" s="66" t="s">
        <v>379</v>
      </c>
      <c r="C35" s="67"/>
      <c r="D35" s="68"/>
      <c r="E35" s="69"/>
      <c r="F35" s="70"/>
      <c r="G35" s="67"/>
      <c r="H35" s="71"/>
      <c r="I35" s="72"/>
      <c r="J35" s="72"/>
      <c r="K35" s="34" t="s">
        <v>65</v>
      </c>
      <c r="L35" s="79">
        <v>35</v>
      </c>
      <c r="M35" s="79"/>
      <c r="N35" s="74"/>
      <c r="O35" s="81" t="s">
        <v>214</v>
      </c>
      <c r="P35" s="81" t="s">
        <v>214</v>
      </c>
      <c r="Q35" s="81" t="s">
        <v>663</v>
      </c>
      <c r="R35" s="83" t="s">
        <v>484</v>
      </c>
      <c r="S35" s="85">
        <v>43630.68665509259</v>
      </c>
      <c r="T35" s="81">
        <v>3</v>
      </c>
      <c r="U35" s="81">
        <v>0</v>
      </c>
      <c r="V35" s="81"/>
      <c r="W35" s="81"/>
      <c r="X35" s="81" t="s">
        <v>710</v>
      </c>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v>1</v>
      </c>
      <c r="BT35" s="80" t="str">
        <f>REPLACE(INDEX(GroupVertices[Group],MATCH(Edges[[#This Row],[Vertex 1]],GroupVertices[Vertex],0)),1,1,"")</f>
        <v>1</v>
      </c>
      <c r="BU35" s="80" t="str">
        <f>REPLACE(INDEX(GroupVertices[Group],MATCH(Edges[[#This Row],[Vertex 2]],GroupVertices[Vertex],0)),1,1,"")</f>
        <v>1</v>
      </c>
      <c r="BV35" s="48">
        <v>0</v>
      </c>
      <c r="BW35" s="49">
        <v>0</v>
      </c>
      <c r="BX35" s="48">
        <v>0</v>
      </c>
      <c r="BY35" s="49">
        <v>0</v>
      </c>
      <c r="BZ35" s="48">
        <v>0</v>
      </c>
      <c r="CA35" s="49">
        <v>0</v>
      </c>
      <c r="CB35" s="48">
        <v>38</v>
      </c>
      <c r="CC35" s="49">
        <v>100</v>
      </c>
      <c r="CD35" s="48">
        <v>38</v>
      </c>
    </row>
    <row r="36" spans="1:82" ht="15">
      <c r="A36" s="66" t="s">
        <v>378</v>
      </c>
      <c r="B36" s="66" t="s">
        <v>378</v>
      </c>
      <c r="C36" s="67"/>
      <c r="D36" s="68"/>
      <c r="E36" s="69"/>
      <c r="F36" s="70"/>
      <c r="G36" s="67"/>
      <c r="H36" s="71"/>
      <c r="I36" s="72"/>
      <c r="J36" s="72"/>
      <c r="K36" s="34" t="s">
        <v>65</v>
      </c>
      <c r="L36" s="79">
        <v>36</v>
      </c>
      <c r="M36" s="79"/>
      <c r="N36" s="74"/>
      <c r="O36" s="81" t="s">
        <v>214</v>
      </c>
      <c r="P36" s="81" t="s">
        <v>214</v>
      </c>
      <c r="Q36" s="81" t="s">
        <v>662</v>
      </c>
      <c r="R36" s="83" t="s">
        <v>483</v>
      </c>
      <c r="S36" s="85">
        <v>43633.31353009259</v>
      </c>
      <c r="T36" s="81">
        <v>4</v>
      </c>
      <c r="U36" s="81">
        <v>0</v>
      </c>
      <c r="V36" s="81" t="s">
        <v>692</v>
      </c>
      <c r="W36" s="81" t="s">
        <v>709</v>
      </c>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v>1</v>
      </c>
      <c r="BT36" s="80" t="str">
        <f>REPLACE(INDEX(GroupVertices[Group],MATCH(Edges[[#This Row],[Vertex 1]],GroupVertices[Vertex],0)),1,1,"")</f>
        <v>1</v>
      </c>
      <c r="BU36" s="80" t="str">
        <f>REPLACE(INDEX(GroupVertices[Group],MATCH(Edges[[#This Row],[Vertex 2]],GroupVertices[Vertex],0)),1,1,"")</f>
        <v>1</v>
      </c>
      <c r="BV36" s="48">
        <v>0</v>
      </c>
      <c r="BW36" s="49">
        <v>0</v>
      </c>
      <c r="BX36" s="48">
        <v>0</v>
      </c>
      <c r="BY36" s="49">
        <v>0</v>
      </c>
      <c r="BZ36" s="48">
        <v>0</v>
      </c>
      <c r="CA36" s="49">
        <v>0</v>
      </c>
      <c r="CB36" s="48">
        <v>12</v>
      </c>
      <c r="CC36" s="49">
        <v>100</v>
      </c>
      <c r="CD36" s="48">
        <v>12</v>
      </c>
    </row>
    <row r="37" spans="1:82" ht="15">
      <c r="A37" s="66" t="s">
        <v>377</v>
      </c>
      <c r="B37" s="66" t="s">
        <v>377</v>
      </c>
      <c r="C37" s="67"/>
      <c r="D37" s="68"/>
      <c r="E37" s="69"/>
      <c r="F37" s="70"/>
      <c r="G37" s="67"/>
      <c r="H37" s="71"/>
      <c r="I37" s="72"/>
      <c r="J37" s="72"/>
      <c r="K37" s="34" t="s">
        <v>65</v>
      </c>
      <c r="L37" s="79">
        <v>37</v>
      </c>
      <c r="M37" s="79"/>
      <c r="N37" s="74"/>
      <c r="O37" s="81" t="s">
        <v>214</v>
      </c>
      <c r="P37" s="81" t="s">
        <v>214</v>
      </c>
      <c r="Q37" s="81" t="s">
        <v>661</v>
      </c>
      <c r="R37" s="83" t="s">
        <v>482</v>
      </c>
      <c r="S37" s="85">
        <v>43633.4600462963</v>
      </c>
      <c r="T37" s="81">
        <v>2</v>
      </c>
      <c r="U37" s="81">
        <v>0</v>
      </c>
      <c r="V37" s="81" t="s">
        <v>690</v>
      </c>
      <c r="W37" s="81" t="s">
        <v>274</v>
      </c>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v>1</v>
      </c>
      <c r="BT37" s="80" t="str">
        <f>REPLACE(INDEX(GroupVertices[Group],MATCH(Edges[[#This Row],[Vertex 1]],GroupVertices[Vertex],0)),1,1,"")</f>
        <v>1</v>
      </c>
      <c r="BU37" s="80" t="str">
        <f>REPLACE(INDEX(GroupVertices[Group],MATCH(Edges[[#This Row],[Vertex 2]],GroupVertices[Vertex],0)),1,1,"")</f>
        <v>1</v>
      </c>
      <c r="BV37" s="48">
        <v>0</v>
      </c>
      <c r="BW37" s="49">
        <v>0</v>
      </c>
      <c r="BX37" s="48">
        <v>0</v>
      </c>
      <c r="BY37" s="49">
        <v>0</v>
      </c>
      <c r="BZ37" s="48">
        <v>0</v>
      </c>
      <c r="CA37" s="49">
        <v>0</v>
      </c>
      <c r="CB37" s="48">
        <v>22</v>
      </c>
      <c r="CC37" s="49">
        <v>100</v>
      </c>
      <c r="CD37" s="48">
        <v>22</v>
      </c>
    </row>
    <row r="38" spans="1:82" ht="15">
      <c r="A38" s="66" t="s">
        <v>376</v>
      </c>
      <c r="B38" s="66" t="s">
        <v>376</v>
      </c>
      <c r="C38" s="67"/>
      <c r="D38" s="68"/>
      <c r="E38" s="69"/>
      <c r="F38" s="70"/>
      <c r="G38" s="67"/>
      <c r="H38" s="71"/>
      <c r="I38" s="72"/>
      <c r="J38" s="72"/>
      <c r="K38" s="34" t="s">
        <v>65</v>
      </c>
      <c r="L38" s="79">
        <v>38</v>
      </c>
      <c r="M38" s="79"/>
      <c r="N38" s="74"/>
      <c r="O38" s="81" t="s">
        <v>214</v>
      </c>
      <c r="P38" s="81" t="s">
        <v>214</v>
      </c>
      <c r="Q38" s="81" t="s">
        <v>660</v>
      </c>
      <c r="R38" s="83" t="s">
        <v>481</v>
      </c>
      <c r="S38" s="85">
        <v>43635.3665625</v>
      </c>
      <c r="T38" s="81">
        <v>4</v>
      </c>
      <c r="U38" s="81">
        <v>0</v>
      </c>
      <c r="V38" s="81" t="s">
        <v>690</v>
      </c>
      <c r="W38" s="81" t="s">
        <v>274</v>
      </c>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v>1</v>
      </c>
      <c r="BT38" s="80" t="str">
        <f>REPLACE(INDEX(GroupVertices[Group],MATCH(Edges[[#This Row],[Vertex 1]],GroupVertices[Vertex],0)),1,1,"")</f>
        <v>1</v>
      </c>
      <c r="BU38" s="80" t="str">
        <f>REPLACE(INDEX(GroupVertices[Group],MATCH(Edges[[#This Row],[Vertex 2]],GroupVertices[Vertex],0)),1,1,"")</f>
        <v>1</v>
      </c>
      <c r="BV38" s="48">
        <v>0</v>
      </c>
      <c r="BW38" s="49">
        <v>0</v>
      </c>
      <c r="BX38" s="48">
        <v>0</v>
      </c>
      <c r="BY38" s="49">
        <v>0</v>
      </c>
      <c r="BZ38" s="48">
        <v>0</v>
      </c>
      <c r="CA38" s="49">
        <v>0</v>
      </c>
      <c r="CB38" s="48">
        <v>22</v>
      </c>
      <c r="CC38" s="49">
        <v>100</v>
      </c>
      <c r="CD38" s="48">
        <v>22</v>
      </c>
    </row>
    <row r="39" spans="1:82" ht="15">
      <c r="A39" s="66" t="s">
        <v>260</v>
      </c>
      <c r="B39" s="66" t="s">
        <v>260</v>
      </c>
      <c r="C39" s="67"/>
      <c r="D39" s="68"/>
      <c r="E39" s="69"/>
      <c r="F39" s="70"/>
      <c r="G39" s="67"/>
      <c r="H39" s="71"/>
      <c r="I39" s="72"/>
      <c r="J39" s="72"/>
      <c r="K39" s="34" t="s">
        <v>65</v>
      </c>
      <c r="L39" s="79">
        <v>39</v>
      </c>
      <c r="M39" s="79"/>
      <c r="N39" s="74"/>
      <c r="O39" s="81" t="s">
        <v>214</v>
      </c>
      <c r="P39" s="81" t="s">
        <v>214</v>
      </c>
      <c r="Q39" s="81" t="s">
        <v>295</v>
      </c>
      <c r="R39" s="83" t="s">
        <v>268</v>
      </c>
      <c r="S39" s="85">
        <v>43636.37559027778</v>
      </c>
      <c r="T39" s="81">
        <v>7</v>
      </c>
      <c r="U39" s="81">
        <v>1</v>
      </c>
      <c r="V39" s="81" t="s">
        <v>273</v>
      </c>
      <c r="W39" s="81" t="s">
        <v>274</v>
      </c>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v>1</v>
      </c>
      <c r="BT39" s="80" t="str">
        <f>REPLACE(INDEX(GroupVertices[Group],MATCH(Edges[[#This Row],[Vertex 1]],GroupVertices[Vertex],0)),1,1,"")</f>
        <v>6</v>
      </c>
      <c r="BU39" s="80" t="str">
        <f>REPLACE(INDEX(GroupVertices[Group],MATCH(Edges[[#This Row],[Vertex 2]],GroupVertices[Vertex],0)),1,1,"")</f>
        <v>6</v>
      </c>
      <c r="BV39" s="48">
        <v>0</v>
      </c>
      <c r="BW39" s="49">
        <v>0</v>
      </c>
      <c r="BX39" s="48">
        <v>0</v>
      </c>
      <c r="BY39" s="49">
        <v>0</v>
      </c>
      <c r="BZ39" s="48">
        <v>0</v>
      </c>
      <c r="CA39" s="49">
        <v>0</v>
      </c>
      <c r="CB39" s="48">
        <v>20</v>
      </c>
      <c r="CC39" s="49">
        <v>100</v>
      </c>
      <c r="CD39" s="48">
        <v>20</v>
      </c>
    </row>
    <row r="40" spans="1:82" ht="15">
      <c r="A40" s="66" t="s">
        <v>375</v>
      </c>
      <c r="B40" s="66" t="s">
        <v>375</v>
      </c>
      <c r="C40" s="67"/>
      <c r="D40" s="68"/>
      <c r="E40" s="69"/>
      <c r="F40" s="70"/>
      <c r="G40" s="67"/>
      <c r="H40" s="71"/>
      <c r="I40" s="72"/>
      <c r="J40" s="72"/>
      <c r="K40" s="34" t="s">
        <v>65</v>
      </c>
      <c r="L40" s="79">
        <v>40</v>
      </c>
      <c r="M40" s="79"/>
      <c r="N40" s="74"/>
      <c r="O40" s="81" t="s">
        <v>214</v>
      </c>
      <c r="P40" s="81" t="s">
        <v>214</v>
      </c>
      <c r="Q40" s="81" t="s">
        <v>659</v>
      </c>
      <c r="R40" s="83" t="s">
        <v>480</v>
      </c>
      <c r="S40" s="85">
        <v>43636.39745370371</v>
      </c>
      <c r="T40" s="81">
        <v>5</v>
      </c>
      <c r="U40" s="81">
        <v>0</v>
      </c>
      <c r="V40" s="81" t="s">
        <v>688</v>
      </c>
      <c r="W40" s="81" t="s">
        <v>274</v>
      </c>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v>1</v>
      </c>
      <c r="BT40" s="80" t="str">
        <f>REPLACE(INDEX(GroupVertices[Group],MATCH(Edges[[#This Row],[Vertex 1]],GroupVertices[Vertex],0)),1,1,"")</f>
        <v>1</v>
      </c>
      <c r="BU40" s="80" t="str">
        <f>REPLACE(INDEX(GroupVertices[Group],MATCH(Edges[[#This Row],[Vertex 2]],GroupVertices[Vertex],0)),1,1,"")</f>
        <v>1</v>
      </c>
      <c r="BV40" s="48">
        <v>0</v>
      </c>
      <c r="BW40" s="49">
        <v>0</v>
      </c>
      <c r="BX40" s="48">
        <v>0</v>
      </c>
      <c r="BY40" s="49">
        <v>0</v>
      </c>
      <c r="BZ40" s="48">
        <v>0</v>
      </c>
      <c r="CA40" s="49">
        <v>0</v>
      </c>
      <c r="CB40" s="48">
        <v>58</v>
      </c>
      <c r="CC40" s="49">
        <v>100</v>
      </c>
      <c r="CD40" s="48">
        <v>58</v>
      </c>
    </row>
    <row r="41" spans="1:82" ht="15">
      <c r="A41" s="66" t="s">
        <v>374</v>
      </c>
      <c r="B41" s="66" t="s">
        <v>374</v>
      </c>
      <c r="C41" s="67"/>
      <c r="D41" s="68"/>
      <c r="E41" s="69"/>
      <c r="F41" s="70"/>
      <c r="G41" s="67"/>
      <c r="H41" s="71"/>
      <c r="I41" s="72"/>
      <c r="J41" s="72"/>
      <c r="K41" s="34" t="s">
        <v>65</v>
      </c>
      <c r="L41" s="79">
        <v>41</v>
      </c>
      <c r="M41" s="79"/>
      <c r="N41" s="74"/>
      <c r="O41" s="81" t="s">
        <v>214</v>
      </c>
      <c r="P41" s="81" t="s">
        <v>214</v>
      </c>
      <c r="Q41" s="81" t="s">
        <v>658</v>
      </c>
      <c r="R41" s="83" t="s">
        <v>479</v>
      </c>
      <c r="S41" s="85">
        <v>43636.45842592593</v>
      </c>
      <c r="T41" s="81">
        <v>9</v>
      </c>
      <c r="U41" s="81">
        <v>0</v>
      </c>
      <c r="V41" s="81"/>
      <c r="W41" s="81"/>
      <c r="X41" s="81" t="s">
        <v>711</v>
      </c>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v>1</v>
      </c>
      <c r="BT41" s="80" t="str">
        <f>REPLACE(INDEX(GroupVertices[Group],MATCH(Edges[[#This Row],[Vertex 1]],GroupVertices[Vertex],0)),1,1,"")</f>
        <v>1</v>
      </c>
      <c r="BU41" s="80" t="str">
        <f>REPLACE(INDEX(GroupVertices[Group],MATCH(Edges[[#This Row],[Vertex 2]],GroupVertices[Vertex],0)),1,1,"")</f>
        <v>1</v>
      </c>
      <c r="BV41" s="48">
        <v>0</v>
      </c>
      <c r="BW41" s="49">
        <v>0</v>
      </c>
      <c r="BX41" s="48">
        <v>0</v>
      </c>
      <c r="BY41" s="49">
        <v>0</v>
      </c>
      <c r="BZ41" s="48">
        <v>0</v>
      </c>
      <c r="CA41" s="49">
        <v>0</v>
      </c>
      <c r="CB41" s="48">
        <v>4</v>
      </c>
      <c r="CC41" s="49">
        <v>100</v>
      </c>
      <c r="CD41" s="48">
        <v>4</v>
      </c>
    </row>
    <row r="42" spans="1:82" ht="15">
      <c r="A42" s="66" t="s">
        <v>373</v>
      </c>
      <c r="B42" s="66" t="s">
        <v>373</v>
      </c>
      <c r="C42" s="67"/>
      <c r="D42" s="68"/>
      <c r="E42" s="69"/>
      <c r="F42" s="70"/>
      <c r="G42" s="67"/>
      <c r="H42" s="71"/>
      <c r="I42" s="72"/>
      <c r="J42" s="72"/>
      <c r="K42" s="34" t="s">
        <v>65</v>
      </c>
      <c r="L42" s="79">
        <v>42</v>
      </c>
      <c r="M42" s="79"/>
      <c r="N42" s="74"/>
      <c r="O42" s="81" t="s">
        <v>214</v>
      </c>
      <c r="P42" s="81" t="s">
        <v>214</v>
      </c>
      <c r="Q42" s="81" t="s">
        <v>657</v>
      </c>
      <c r="R42" s="83" t="s">
        <v>478</v>
      </c>
      <c r="S42" s="85">
        <v>43637.49028935185</v>
      </c>
      <c r="T42" s="81">
        <v>6</v>
      </c>
      <c r="U42" s="81">
        <v>0</v>
      </c>
      <c r="V42" s="81" t="s">
        <v>690</v>
      </c>
      <c r="W42" s="81" t="s">
        <v>274</v>
      </c>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v>1</v>
      </c>
      <c r="BT42" s="80" t="str">
        <f>REPLACE(INDEX(GroupVertices[Group],MATCH(Edges[[#This Row],[Vertex 1]],GroupVertices[Vertex],0)),1,1,"")</f>
        <v>1</v>
      </c>
      <c r="BU42" s="80" t="str">
        <f>REPLACE(INDEX(GroupVertices[Group],MATCH(Edges[[#This Row],[Vertex 2]],GroupVertices[Vertex],0)),1,1,"")</f>
        <v>1</v>
      </c>
      <c r="BV42" s="48">
        <v>0</v>
      </c>
      <c r="BW42" s="49">
        <v>0</v>
      </c>
      <c r="BX42" s="48">
        <v>0</v>
      </c>
      <c r="BY42" s="49">
        <v>0</v>
      </c>
      <c r="BZ42" s="48">
        <v>0</v>
      </c>
      <c r="CA42" s="49">
        <v>0</v>
      </c>
      <c r="CB42" s="48">
        <v>30</v>
      </c>
      <c r="CC42" s="49">
        <v>100</v>
      </c>
      <c r="CD42" s="48">
        <v>30</v>
      </c>
    </row>
    <row r="43" spans="1:82" ht="15">
      <c r="A43" s="66" t="s">
        <v>372</v>
      </c>
      <c r="B43" s="66" t="s">
        <v>372</v>
      </c>
      <c r="C43" s="67"/>
      <c r="D43" s="68"/>
      <c r="E43" s="69"/>
      <c r="F43" s="70"/>
      <c r="G43" s="67"/>
      <c r="H43" s="71"/>
      <c r="I43" s="72"/>
      <c r="J43" s="72"/>
      <c r="K43" s="34" t="s">
        <v>65</v>
      </c>
      <c r="L43" s="79">
        <v>43</v>
      </c>
      <c r="M43" s="79"/>
      <c r="N43" s="74"/>
      <c r="O43" s="81" t="s">
        <v>214</v>
      </c>
      <c r="P43" s="81" t="s">
        <v>214</v>
      </c>
      <c r="Q43" s="81" t="s">
        <v>656</v>
      </c>
      <c r="R43" s="83" t="s">
        <v>477</v>
      </c>
      <c r="S43" s="85">
        <v>43640.354467592595</v>
      </c>
      <c r="T43" s="81">
        <v>4</v>
      </c>
      <c r="U43" s="81">
        <v>0</v>
      </c>
      <c r="V43" s="81" t="s">
        <v>690</v>
      </c>
      <c r="W43" s="81" t="s">
        <v>274</v>
      </c>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v>1</v>
      </c>
      <c r="BT43" s="80" t="str">
        <f>REPLACE(INDEX(GroupVertices[Group],MATCH(Edges[[#This Row],[Vertex 1]],GroupVertices[Vertex],0)),1,1,"")</f>
        <v>1</v>
      </c>
      <c r="BU43" s="80" t="str">
        <f>REPLACE(INDEX(GroupVertices[Group],MATCH(Edges[[#This Row],[Vertex 2]],GroupVertices[Vertex],0)),1,1,"")</f>
        <v>1</v>
      </c>
      <c r="BV43" s="48">
        <v>0</v>
      </c>
      <c r="BW43" s="49">
        <v>0</v>
      </c>
      <c r="BX43" s="48">
        <v>0</v>
      </c>
      <c r="BY43" s="49">
        <v>0</v>
      </c>
      <c r="BZ43" s="48">
        <v>0</v>
      </c>
      <c r="CA43" s="49">
        <v>0</v>
      </c>
      <c r="CB43" s="48">
        <v>22</v>
      </c>
      <c r="CC43" s="49">
        <v>100</v>
      </c>
      <c r="CD43" s="48">
        <v>22</v>
      </c>
    </row>
    <row r="44" spans="1:82" ht="15">
      <c r="A44" s="66" t="s">
        <v>371</v>
      </c>
      <c r="B44" s="66" t="s">
        <v>371</v>
      </c>
      <c r="C44" s="67"/>
      <c r="D44" s="68"/>
      <c r="E44" s="69"/>
      <c r="F44" s="70"/>
      <c r="G44" s="67"/>
      <c r="H44" s="71"/>
      <c r="I44" s="72"/>
      <c r="J44" s="72"/>
      <c r="K44" s="34" t="s">
        <v>65</v>
      </c>
      <c r="L44" s="79">
        <v>44</v>
      </c>
      <c r="M44" s="79"/>
      <c r="N44" s="74"/>
      <c r="O44" s="81" t="s">
        <v>214</v>
      </c>
      <c r="P44" s="81" t="s">
        <v>214</v>
      </c>
      <c r="Q44" s="81" t="s">
        <v>655</v>
      </c>
      <c r="R44" s="83" t="s">
        <v>476</v>
      </c>
      <c r="S44" s="85">
        <v>43640.53083333333</v>
      </c>
      <c r="T44" s="81">
        <v>5</v>
      </c>
      <c r="U44" s="81">
        <v>0</v>
      </c>
      <c r="V44" s="81" t="s">
        <v>690</v>
      </c>
      <c r="W44" s="81" t="s">
        <v>274</v>
      </c>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v>1</v>
      </c>
      <c r="BT44" s="80" t="str">
        <f>REPLACE(INDEX(GroupVertices[Group],MATCH(Edges[[#This Row],[Vertex 1]],GroupVertices[Vertex],0)),1,1,"")</f>
        <v>1</v>
      </c>
      <c r="BU44" s="80" t="str">
        <f>REPLACE(INDEX(GroupVertices[Group],MATCH(Edges[[#This Row],[Vertex 2]],GroupVertices[Vertex],0)),1,1,"")</f>
        <v>1</v>
      </c>
      <c r="BV44" s="48">
        <v>0</v>
      </c>
      <c r="BW44" s="49">
        <v>0</v>
      </c>
      <c r="BX44" s="48">
        <v>0</v>
      </c>
      <c r="BY44" s="49">
        <v>0</v>
      </c>
      <c r="BZ44" s="48">
        <v>0</v>
      </c>
      <c r="CA44" s="49">
        <v>0</v>
      </c>
      <c r="CB44" s="48">
        <v>22</v>
      </c>
      <c r="CC44" s="49">
        <v>100</v>
      </c>
      <c r="CD44" s="48">
        <v>22</v>
      </c>
    </row>
    <row r="45" spans="1:82" ht="15">
      <c r="A45" s="66" t="s">
        <v>370</v>
      </c>
      <c r="B45" s="66" t="s">
        <v>370</v>
      </c>
      <c r="C45" s="67"/>
      <c r="D45" s="68"/>
      <c r="E45" s="69"/>
      <c r="F45" s="70"/>
      <c r="G45" s="67"/>
      <c r="H45" s="71"/>
      <c r="I45" s="72"/>
      <c r="J45" s="72"/>
      <c r="K45" s="34" t="s">
        <v>65</v>
      </c>
      <c r="L45" s="79">
        <v>45</v>
      </c>
      <c r="M45" s="79"/>
      <c r="N45" s="74"/>
      <c r="O45" s="81" t="s">
        <v>214</v>
      </c>
      <c r="P45" s="81" t="s">
        <v>214</v>
      </c>
      <c r="Q45" s="81" t="s">
        <v>654</v>
      </c>
      <c r="R45" s="83" t="s">
        <v>475</v>
      </c>
      <c r="S45" s="85">
        <v>43641.444560185184</v>
      </c>
      <c r="T45" s="81">
        <v>2</v>
      </c>
      <c r="U45" s="81">
        <v>0</v>
      </c>
      <c r="V45" s="81" t="s">
        <v>693</v>
      </c>
      <c r="W45" s="81" t="s">
        <v>274</v>
      </c>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v>1</v>
      </c>
      <c r="BT45" s="80" t="str">
        <f>REPLACE(INDEX(GroupVertices[Group],MATCH(Edges[[#This Row],[Vertex 1]],GroupVertices[Vertex],0)),1,1,"")</f>
        <v>1</v>
      </c>
      <c r="BU45" s="80" t="str">
        <f>REPLACE(INDEX(GroupVertices[Group],MATCH(Edges[[#This Row],[Vertex 2]],GroupVertices[Vertex],0)),1,1,"")</f>
        <v>1</v>
      </c>
      <c r="BV45" s="48">
        <v>0</v>
      </c>
      <c r="BW45" s="49">
        <v>0</v>
      </c>
      <c r="BX45" s="48">
        <v>0</v>
      </c>
      <c r="BY45" s="49">
        <v>0</v>
      </c>
      <c r="BZ45" s="48">
        <v>0</v>
      </c>
      <c r="CA45" s="49">
        <v>0</v>
      </c>
      <c r="CB45" s="48">
        <v>28</v>
      </c>
      <c r="CC45" s="49">
        <v>100</v>
      </c>
      <c r="CD45" s="48">
        <v>28</v>
      </c>
    </row>
    <row r="46" spans="1:82" ht="15">
      <c r="A46" s="66" t="s">
        <v>369</v>
      </c>
      <c r="B46" s="66" t="s">
        <v>369</v>
      </c>
      <c r="C46" s="67"/>
      <c r="D46" s="68"/>
      <c r="E46" s="69"/>
      <c r="F46" s="70"/>
      <c r="G46" s="67"/>
      <c r="H46" s="71"/>
      <c r="I46" s="72"/>
      <c r="J46" s="72"/>
      <c r="K46" s="34" t="s">
        <v>65</v>
      </c>
      <c r="L46" s="79">
        <v>46</v>
      </c>
      <c r="M46" s="79"/>
      <c r="N46" s="74"/>
      <c r="O46" s="81" t="s">
        <v>214</v>
      </c>
      <c r="P46" s="81" t="s">
        <v>214</v>
      </c>
      <c r="Q46" s="81" t="s">
        <v>653</v>
      </c>
      <c r="R46" s="83" t="s">
        <v>474</v>
      </c>
      <c r="S46" s="85">
        <v>43641.56880787037</v>
      </c>
      <c r="T46" s="81">
        <v>5</v>
      </c>
      <c r="U46" s="81">
        <v>0</v>
      </c>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v>1</v>
      </c>
      <c r="BT46" s="80" t="str">
        <f>REPLACE(INDEX(GroupVertices[Group],MATCH(Edges[[#This Row],[Vertex 1]],GroupVertices[Vertex],0)),1,1,"")</f>
        <v>1</v>
      </c>
      <c r="BU46" s="80" t="str">
        <f>REPLACE(INDEX(GroupVertices[Group],MATCH(Edges[[#This Row],[Vertex 2]],GroupVertices[Vertex],0)),1,1,"")</f>
        <v>1</v>
      </c>
      <c r="BV46" s="48">
        <v>0</v>
      </c>
      <c r="BW46" s="49">
        <v>0</v>
      </c>
      <c r="BX46" s="48">
        <v>0</v>
      </c>
      <c r="BY46" s="49">
        <v>0</v>
      </c>
      <c r="BZ46" s="48">
        <v>0</v>
      </c>
      <c r="CA46" s="49">
        <v>0</v>
      </c>
      <c r="CB46" s="48">
        <v>9</v>
      </c>
      <c r="CC46" s="49">
        <v>100</v>
      </c>
      <c r="CD46" s="48">
        <v>9</v>
      </c>
    </row>
    <row r="47" spans="1:82" ht="15">
      <c r="A47" s="66" t="s">
        <v>368</v>
      </c>
      <c r="B47" s="66" t="s">
        <v>368</v>
      </c>
      <c r="C47" s="67"/>
      <c r="D47" s="68"/>
      <c r="E47" s="69"/>
      <c r="F47" s="70"/>
      <c r="G47" s="67"/>
      <c r="H47" s="71"/>
      <c r="I47" s="72"/>
      <c r="J47" s="72"/>
      <c r="K47" s="34" t="s">
        <v>65</v>
      </c>
      <c r="L47" s="79">
        <v>47</v>
      </c>
      <c r="M47" s="79"/>
      <c r="N47" s="74"/>
      <c r="O47" s="81" t="s">
        <v>214</v>
      </c>
      <c r="P47" s="81" t="s">
        <v>214</v>
      </c>
      <c r="Q47" s="81" t="s">
        <v>652</v>
      </c>
      <c r="R47" s="83" t="s">
        <v>473</v>
      </c>
      <c r="S47" s="85">
        <v>43642.35122685185</v>
      </c>
      <c r="T47" s="81">
        <v>3</v>
      </c>
      <c r="U47" s="81">
        <v>0</v>
      </c>
      <c r="V47" s="81" t="s">
        <v>690</v>
      </c>
      <c r="W47" s="81" t="s">
        <v>274</v>
      </c>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v>1</v>
      </c>
      <c r="BT47" s="80" t="str">
        <f>REPLACE(INDEX(GroupVertices[Group],MATCH(Edges[[#This Row],[Vertex 1]],GroupVertices[Vertex],0)),1,1,"")</f>
        <v>1</v>
      </c>
      <c r="BU47" s="80" t="str">
        <f>REPLACE(INDEX(GroupVertices[Group],MATCH(Edges[[#This Row],[Vertex 2]],GroupVertices[Vertex],0)),1,1,"")</f>
        <v>1</v>
      </c>
      <c r="BV47" s="48">
        <v>0</v>
      </c>
      <c r="BW47" s="49">
        <v>0</v>
      </c>
      <c r="BX47" s="48">
        <v>0</v>
      </c>
      <c r="BY47" s="49">
        <v>0</v>
      </c>
      <c r="BZ47" s="48">
        <v>0</v>
      </c>
      <c r="CA47" s="49">
        <v>0</v>
      </c>
      <c r="CB47" s="48">
        <v>44</v>
      </c>
      <c r="CC47" s="49">
        <v>100</v>
      </c>
      <c r="CD47" s="48">
        <v>44</v>
      </c>
    </row>
    <row r="48" spans="1:82" ht="15">
      <c r="A48" s="66" t="s">
        <v>367</v>
      </c>
      <c r="B48" s="66" t="s">
        <v>367</v>
      </c>
      <c r="C48" s="67"/>
      <c r="D48" s="68"/>
      <c r="E48" s="69"/>
      <c r="F48" s="70"/>
      <c r="G48" s="67"/>
      <c r="H48" s="71"/>
      <c r="I48" s="72"/>
      <c r="J48" s="72"/>
      <c r="K48" s="34" t="s">
        <v>65</v>
      </c>
      <c r="L48" s="79">
        <v>48</v>
      </c>
      <c r="M48" s="79"/>
      <c r="N48" s="74"/>
      <c r="O48" s="81" t="s">
        <v>214</v>
      </c>
      <c r="P48" s="81" t="s">
        <v>214</v>
      </c>
      <c r="Q48" s="81" t="s">
        <v>651</v>
      </c>
      <c r="R48" s="83" t="s">
        <v>472</v>
      </c>
      <c r="S48" s="85">
        <v>43642.37877314815</v>
      </c>
      <c r="T48" s="81">
        <v>30</v>
      </c>
      <c r="U48" s="81">
        <v>0</v>
      </c>
      <c r="V48" s="81" t="s">
        <v>694</v>
      </c>
      <c r="W48" s="81" t="s">
        <v>274</v>
      </c>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v>1</v>
      </c>
      <c r="BT48" s="80" t="str">
        <f>REPLACE(INDEX(GroupVertices[Group],MATCH(Edges[[#This Row],[Vertex 1]],GroupVertices[Vertex],0)),1,1,"")</f>
        <v>1</v>
      </c>
      <c r="BU48" s="80" t="str">
        <f>REPLACE(INDEX(GroupVertices[Group],MATCH(Edges[[#This Row],[Vertex 2]],GroupVertices[Vertex],0)),1,1,"")</f>
        <v>1</v>
      </c>
      <c r="BV48" s="48">
        <v>0</v>
      </c>
      <c r="BW48" s="49">
        <v>0</v>
      </c>
      <c r="BX48" s="48">
        <v>0</v>
      </c>
      <c r="BY48" s="49">
        <v>0</v>
      </c>
      <c r="BZ48" s="48">
        <v>0</v>
      </c>
      <c r="CA48" s="49">
        <v>0</v>
      </c>
      <c r="CB48" s="48">
        <v>47</v>
      </c>
      <c r="CC48" s="49">
        <v>100</v>
      </c>
      <c r="CD48" s="48">
        <v>47</v>
      </c>
    </row>
    <row r="49" spans="1:82" ht="15">
      <c r="A49" s="66" t="s">
        <v>366</v>
      </c>
      <c r="B49" s="66" t="s">
        <v>366</v>
      </c>
      <c r="C49" s="67"/>
      <c r="D49" s="68"/>
      <c r="E49" s="69"/>
      <c r="F49" s="70"/>
      <c r="G49" s="67"/>
      <c r="H49" s="71"/>
      <c r="I49" s="72"/>
      <c r="J49" s="72"/>
      <c r="K49" s="34" t="s">
        <v>65</v>
      </c>
      <c r="L49" s="79">
        <v>49</v>
      </c>
      <c r="M49" s="79"/>
      <c r="N49" s="74"/>
      <c r="O49" s="81" t="s">
        <v>214</v>
      </c>
      <c r="P49" s="81" t="s">
        <v>214</v>
      </c>
      <c r="Q49" s="81" t="s">
        <v>650</v>
      </c>
      <c r="R49" s="83" t="s">
        <v>471</v>
      </c>
      <c r="S49" s="85">
        <v>43642.3903125</v>
      </c>
      <c r="T49" s="81">
        <v>5</v>
      </c>
      <c r="U49" s="81">
        <v>0</v>
      </c>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v>1</v>
      </c>
      <c r="BT49" s="80" t="str">
        <f>REPLACE(INDEX(GroupVertices[Group],MATCH(Edges[[#This Row],[Vertex 1]],GroupVertices[Vertex],0)),1,1,"")</f>
        <v>1</v>
      </c>
      <c r="BU49" s="80" t="str">
        <f>REPLACE(INDEX(GroupVertices[Group],MATCH(Edges[[#This Row],[Vertex 2]],GroupVertices[Vertex],0)),1,1,"")</f>
        <v>1</v>
      </c>
      <c r="BV49" s="48">
        <v>0</v>
      </c>
      <c r="BW49" s="49">
        <v>0</v>
      </c>
      <c r="BX49" s="48">
        <v>0</v>
      </c>
      <c r="BY49" s="49">
        <v>0</v>
      </c>
      <c r="BZ49" s="48">
        <v>0</v>
      </c>
      <c r="CA49" s="49">
        <v>0</v>
      </c>
      <c r="CB49" s="48">
        <v>26</v>
      </c>
      <c r="CC49" s="49">
        <v>100</v>
      </c>
      <c r="CD49" s="48">
        <v>26</v>
      </c>
    </row>
    <row r="50" spans="1:82" ht="15">
      <c r="A50" s="66" t="s">
        <v>365</v>
      </c>
      <c r="B50" s="66" t="s">
        <v>365</v>
      </c>
      <c r="C50" s="67"/>
      <c r="D50" s="68"/>
      <c r="E50" s="69"/>
      <c r="F50" s="70"/>
      <c r="G50" s="67"/>
      <c r="H50" s="71"/>
      <c r="I50" s="72"/>
      <c r="J50" s="72"/>
      <c r="K50" s="34" t="s">
        <v>65</v>
      </c>
      <c r="L50" s="79">
        <v>50</v>
      </c>
      <c r="M50" s="79"/>
      <c r="N50" s="74"/>
      <c r="O50" s="81" t="s">
        <v>214</v>
      </c>
      <c r="P50" s="81" t="s">
        <v>214</v>
      </c>
      <c r="Q50" s="81" t="s">
        <v>649</v>
      </c>
      <c r="R50" s="83" t="s">
        <v>470</v>
      </c>
      <c r="S50" s="85">
        <v>43642.467881944445</v>
      </c>
      <c r="T50" s="81">
        <v>16</v>
      </c>
      <c r="U50" s="81">
        <v>0</v>
      </c>
      <c r="V50" s="81"/>
      <c r="W50" s="81"/>
      <c r="X50" s="81" t="s">
        <v>276</v>
      </c>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v>1</v>
      </c>
      <c r="BT50" s="80" t="str">
        <f>REPLACE(INDEX(GroupVertices[Group],MATCH(Edges[[#This Row],[Vertex 1]],GroupVertices[Vertex],0)),1,1,"")</f>
        <v>1</v>
      </c>
      <c r="BU50" s="80" t="str">
        <f>REPLACE(INDEX(GroupVertices[Group],MATCH(Edges[[#This Row],[Vertex 2]],GroupVertices[Vertex],0)),1,1,"")</f>
        <v>1</v>
      </c>
      <c r="BV50" s="48">
        <v>0</v>
      </c>
      <c r="BW50" s="49">
        <v>0</v>
      </c>
      <c r="BX50" s="48">
        <v>0</v>
      </c>
      <c r="BY50" s="49">
        <v>0</v>
      </c>
      <c r="BZ50" s="48">
        <v>0</v>
      </c>
      <c r="CA50" s="49">
        <v>0</v>
      </c>
      <c r="CB50" s="48">
        <v>25</v>
      </c>
      <c r="CC50" s="49">
        <v>100</v>
      </c>
      <c r="CD50" s="48">
        <v>25</v>
      </c>
    </row>
    <row r="51" spans="1:82" ht="15">
      <c r="A51" s="66" t="s">
        <v>261</v>
      </c>
      <c r="B51" s="66" t="s">
        <v>261</v>
      </c>
      <c r="C51" s="67"/>
      <c r="D51" s="68"/>
      <c r="E51" s="69"/>
      <c r="F51" s="70"/>
      <c r="G51" s="67"/>
      <c r="H51" s="71"/>
      <c r="I51" s="72"/>
      <c r="J51" s="72"/>
      <c r="K51" s="34" t="s">
        <v>65</v>
      </c>
      <c r="L51" s="79">
        <v>51</v>
      </c>
      <c r="M51" s="79"/>
      <c r="N51" s="74"/>
      <c r="O51" s="81" t="s">
        <v>214</v>
      </c>
      <c r="P51" s="81" t="s">
        <v>214</v>
      </c>
      <c r="Q51" s="81" t="s">
        <v>296</v>
      </c>
      <c r="R51" s="83" t="s">
        <v>269</v>
      </c>
      <c r="S51" s="85">
        <v>43643.33976851852</v>
      </c>
      <c r="T51" s="81">
        <v>17</v>
      </c>
      <c r="U51" s="81">
        <v>2</v>
      </c>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v>1</v>
      </c>
      <c r="BT51" s="80" t="str">
        <f>REPLACE(INDEX(GroupVertices[Group],MATCH(Edges[[#This Row],[Vertex 1]],GroupVertices[Vertex],0)),1,1,"")</f>
        <v>4</v>
      </c>
      <c r="BU51" s="80" t="str">
        <f>REPLACE(INDEX(GroupVertices[Group],MATCH(Edges[[#This Row],[Vertex 2]],GroupVertices[Vertex],0)),1,1,"")</f>
        <v>4</v>
      </c>
      <c r="BV51" s="48">
        <v>0</v>
      </c>
      <c r="BW51" s="49">
        <v>0</v>
      </c>
      <c r="BX51" s="48">
        <v>0</v>
      </c>
      <c r="BY51" s="49">
        <v>0</v>
      </c>
      <c r="BZ51" s="48">
        <v>0</v>
      </c>
      <c r="CA51" s="49">
        <v>0</v>
      </c>
      <c r="CB51" s="48">
        <v>33</v>
      </c>
      <c r="CC51" s="49">
        <v>100</v>
      </c>
      <c r="CD51" s="48">
        <v>33</v>
      </c>
    </row>
    <row r="52" spans="1:82" ht="15">
      <c r="A52" s="66" t="s">
        <v>364</v>
      </c>
      <c r="B52" s="66" t="s">
        <v>364</v>
      </c>
      <c r="C52" s="67"/>
      <c r="D52" s="68"/>
      <c r="E52" s="69"/>
      <c r="F52" s="70"/>
      <c r="G52" s="67"/>
      <c r="H52" s="71"/>
      <c r="I52" s="72"/>
      <c r="J52" s="72"/>
      <c r="K52" s="34" t="s">
        <v>65</v>
      </c>
      <c r="L52" s="79">
        <v>52</v>
      </c>
      <c r="M52" s="79"/>
      <c r="N52" s="74"/>
      <c r="O52" s="81" t="s">
        <v>214</v>
      </c>
      <c r="P52" s="81" t="s">
        <v>214</v>
      </c>
      <c r="Q52" s="81" t="s">
        <v>648</v>
      </c>
      <c r="R52" s="83" t="s">
        <v>469</v>
      </c>
      <c r="S52" s="85">
        <v>43643.422476851854</v>
      </c>
      <c r="T52" s="81">
        <v>3</v>
      </c>
      <c r="U52" s="81">
        <v>0</v>
      </c>
      <c r="V52" s="81" t="s">
        <v>685</v>
      </c>
      <c r="W52" s="81" t="s">
        <v>274</v>
      </c>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v>1</v>
      </c>
      <c r="BT52" s="80" t="str">
        <f>REPLACE(INDEX(GroupVertices[Group],MATCH(Edges[[#This Row],[Vertex 1]],GroupVertices[Vertex],0)),1,1,"")</f>
        <v>1</v>
      </c>
      <c r="BU52" s="80" t="str">
        <f>REPLACE(INDEX(GroupVertices[Group],MATCH(Edges[[#This Row],[Vertex 2]],GroupVertices[Vertex],0)),1,1,"")</f>
        <v>1</v>
      </c>
      <c r="BV52" s="48">
        <v>0</v>
      </c>
      <c r="BW52" s="49">
        <v>0</v>
      </c>
      <c r="BX52" s="48">
        <v>0</v>
      </c>
      <c r="BY52" s="49">
        <v>0</v>
      </c>
      <c r="BZ52" s="48">
        <v>0</v>
      </c>
      <c r="CA52" s="49">
        <v>0</v>
      </c>
      <c r="CB52" s="48">
        <v>17</v>
      </c>
      <c r="CC52" s="49">
        <v>100</v>
      </c>
      <c r="CD52" s="48">
        <v>17</v>
      </c>
    </row>
    <row r="53" spans="1:82" ht="15">
      <c r="A53" s="66" t="s">
        <v>363</v>
      </c>
      <c r="B53" s="66" t="s">
        <v>363</v>
      </c>
      <c r="C53" s="67"/>
      <c r="D53" s="68"/>
      <c r="E53" s="69"/>
      <c r="F53" s="70"/>
      <c r="G53" s="67"/>
      <c r="H53" s="71"/>
      <c r="I53" s="72"/>
      <c r="J53" s="72"/>
      <c r="K53" s="34" t="s">
        <v>65</v>
      </c>
      <c r="L53" s="79">
        <v>53</v>
      </c>
      <c r="M53" s="79"/>
      <c r="N53" s="74"/>
      <c r="O53" s="81" t="s">
        <v>214</v>
      </c>
      <c r="P53" s="81" t="s">
        <v>214</v>
      </c>
      <c r="Q53" s="81" t="s">
        <v>647</v>
      </c>
      <c r="R53" s="83" t="s">
        <v>468</v>
      </c>
      <c r="S53" s="85">
        <v>43644.83621527778</v>
      </c>
      <c r="T53" s="81">
        <v>39</v>
      </c>
      <c r="U53" s="81">
        <v>0</v>
      </c>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v>1</v>
      </c>
      <c r="BT53" s="80" t="str">
        <f>REPLACE(INDEX(GroupVertices[Group],MATCH(Edges[[#This Row],[Vertex 1]],GroupVertices[Vertex],0)),1,1,"")</f>
        <v>1</v>
      </c>
      <c r="BU53" s="80" t="str">
        <f>REPLACE(INDEX(GroupVertices[Group],MATCH(Edges[[#This Row],[Vertex 2]],GroupVertices[Vertex],0)),1,1,"")</f>
        <v>1</v>
      </c>
      <c r="BV53" s="48">
        <v>0</v>
      </c>
      <c r="BW53" s="49">
        <v>0</v>
      </c>
      <c r="BX53" s="48">
        <v>0</v>
      </c>
      <c r="BY53" s="49">
        <v>0</v>
      </c>
      <c r="BZ53" s="48">
        <v>0</v>
      </c>
      <c r="CA53" s="49">
        <v>0</v>
      </c>
      <c r="CB53" s="48">
        <v>17</v>
      </c>
      <c r="CC53" s="49">
        <v>100</v>
      </c>
      <c r="CD53" s="48">
        <v>17</v>
      </c>
    </row>
    <row r="54" spans="1:82" ht="15">
      <c r="A54" s="66" t="s">
        <v>362</v>
      </c>
      <c r="B54" s="66" t="s">
        <v>362</v>
      </c>
      <c r="C54" s="67"/>
      <c r="D54" s="68"/>
      <c r="E54" s="69"/>
      <c r="F54" s="70"/>
      <c r="G54" s="67"/>
      <c r="H54" s="71"/>
      <c r="I54" s="72"/>
      <c r="J54" s="72"/>
      <c r="K54" s="34" t="s">
        <v>65</v>
      </c>
      <c r="L54" s="79">
        <v>54</v>
      </c>
      <c r="M54" s="79"/>
      <c r="N54" s="74"/>
      <c r="O54" s="81" t="s">
        <v>214</v>
      </c>
      <c r="P54" s="81" t="s">
        <v>214</v>
      </c>
      <c r="Q54" s="81" t="s">
        <v>646</v>
      </c>
      <c r="R54" s="83" t="s">
        <v>467</v>
      </c>
      <c r="S54" s="85">
        <v>43645.82585648148</v>
      </c>
      <c r="T54" s="81">
        <v>31</v>
      </c>
      <c r="U54" s="81">
        <v>0</v>
      </c>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v>1</v>
      </c>
      <c r="BT54" s="80" t="str">
        <f>REPLACE(INDEX(GroupVertices[Group],MATCH(Edges[[#This Row],[Vertex 1]],GroupVertices[Vertex],0)),1,1,"")</f>
        <v>1</v>
      </c>
      <c r="BU54" s="80" t="str">
        <f>REPLACE(INDEX(GroupVertices[Group],MATCH(Edges[[#This Row],[Vertex 2]],GroupVertices[Vertex],0)),1,1,"")</f>
        <v>1</v>
      </c>
      <c r="BV54" s="48">
        <v>0</v>
      </c>
      <c r="BW54" s="49">
        <v>0</v>
      </c>
      <c r="BX54" s="48">
        <v>0</v>
      </c>
      <c r="BY54" s="49">
        <v>0</v>
      </c>
      <c r="BZ54" s="48">
        <v>0</v>
      </c>
      <c r="CA54" s="49">
        <v>0</v>
      </c>
      <c r="CB54" s="48">
        <v>7</v>
      </c>
      <c r="CC54" s="49">
        <v>100</v>
      </c>
      <c r="CD54" s="48">
        <v>7</v>
      </c>
    </row>
    <row r="55" spans="1:82" ht="15">
      <c r="A55" s="66" t="s">
        <v>361</v>
      </c>
      <c r="B55" s="66" t="s">
        <v>361</v>
      </c>
      <c r="C55" s="67"/>
      <c r="D55" s="68"/>
      <c r="E55" s="69"/>
      <c r="F55" s="70"/>
      <c r="G55" s="67"/>
      <c r="H55" s="71"/>
      <c r="I55" s="72"/>
      <c r="J55" s="72"/>
      <c r="K55" s="34" t="s">
        <v>65</v>
      </c>
      <c r="L55" s="79">
        <v>55</v>
      </c>
      <c r="M55" s="79"/>
      <c r="N55" s="74"/>
      <c r="O55" s="81" t="s">
        <v>214</v>
      </c>
      <c r="P55" s="81" t="s">
        <v>214</v>
      </c>
      <c r="Q55" s="81" t="s">
        <v>645</v>
      </c>
      <c r="R55" s="83" t="s">
        <v>466</v>
      </c>
      <c r="S55" s="85">
        <v>43646.83497685185</v>
      </c>
      <c r="T55" s="81">
        <v>96</v>
      </c>
      <c r="U55" s="81">
        <v>0</v>
      </c>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v>1</v>
      </c>
      <c r="BT55" s="80" t="str">
        <f>REPLACE(INDEX(GroupVertices[Group],MATCH(Edges[[#This Row],[Vertex 1]],GroupVertices[Vertex],0)),1,1,"")</f>
        <v>1</v>
      </c>
      <c r="BU55" s="80" t="str">
        <f>REPLACE(INDEX(GroupVertices[Group],MATCH(Edges[[#This Row],[Vertex 2]],GroupVertices[Vertex],0)),1,1,"")</f>
        <v>1</v>
      </c>
      <c r="BV55" s="48">
        <v>0</v>
      </c>
      <c r="BW55" s="49">
        <v>0</v>
      </c>
      <c r="BX55" s="48">
        <v>0</v>
      </c>
      <c r="BY55" s="49">
        <v>0</v>
      </c>
      <c r="BZ55" s="48">
        <v>0</v>
      </c>
      <c r="CA55" s="49">
        <v>0</v>
      </c>
      <c r="CB55" s="48">
        <v>8</v>
      </c>
      <c r="CC55" s="49">
        <v>100</v>
      </c>
      <c r="CD55" s="48">
        <v>8</v>
      </c>
    </row>
    <row r="56" spans="1:82" ht="15">
      <c r="A56" s="66" t="s">
        <v>360</v>
      </c>
      <c r="B56" s="66" t="s">
        <v>360</v>
      </c>
      <c r="C56" s="67"/>
      <c r="D56" s="68"/>
      <c r="E56" s="69"/>
      <c r="F56" s="70"/>
      <c r="G56" s="67"/>
      <c r="H56" s="71"/>
      <c r="I56" s="72"/>
      <c r="J56" s="72"/>
      <c r="K56" s="34" t="s">
        <v>65</v>
      </c>
      <c r="L56" s="79">
        <v>56</v>
      </c>
      <c r="M56" s="79"/>
      <c r="N56" s="74"/>
      <c r="O56" s="81" t="s">
        <v>214</v>
      </c>
      <c r="P56" s="81" t="s">
        <v>214</v>
      </c>
      <c r="Q56" s="81" t="s">
        <v>644</v>
      </c>
      <c r="R56" s="83" t="s">
        <v>465</v>
      </c>
      <c r="S56" s="85">
        <v>43647.858564814815</v>
      </c>
      <c r="T56" s="81">
        <v>73</v>
      </c>
      <c r="U56" s="81">
        <v>0</v>
      </c>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v>1</v>
      </c>
      <c r="BT56" s="80" t="str">
        <f>REPLACE(INDEX(GroupVertices[Group],MATCH(Edges[[#This Row],[Vertex 1]],GroupVertices[Vertex],0)),1,1,"")</f>
        <v>1</v>
      </c>
      <c r="BU56" s="80" t="str">
        <f>REPLACE(INDEX(GroupVertices[Group],MATCH(Edges[[#This Row],[Vertex 2]],GroupVertices[Vertex],0)),1,1,"")</f>
        <v>1</v>
      </c>
      <c r="BV56" s="48">
        <v>0</v>
      </c>
      <c r="BW56" s="49">
        <v>0</v>
      </c>
      <c r="BX56" s="48">
        <v>0</v>
      </c>
      <c r="BY56" s="49">
        <v>0</v>
      </c>
      <c r="BZ56" s="48">
        <v>0</v>
      </c>
      <c r="CA56" s="49">
        <v>0</v>
      </c>
      <c r="CB56" s="48">
        <v>15</v>
      </c>
      <c r="CC56" s="49">
        <v>100</v>
      </c>
      <c r="CD56" s="48">
        <v>15</v>
      </c>
    </row>
    <row r="57" spans="1:82" ht="15">
      <c r="A57" s="66" t="s">
        <v>359</v>
      </c>
      <c r="B57" s="66" t="s">
        <v>359</v>
      </c>
      <c r="C57" s="67"/>
      <c r="D57" s="68"/>
      <c r="E57" s="69"/>
      <c r="F57" s="70"/>
      <c r="G57" s="67"/>
      <c r="H57" s="71"/>
      <c r="I57" s="72"/>
      <c r="J57" s="72"/>
      <c r="K57" s="34" t="s">
        <v>65</v>
      </c>
      <c r="L57" s="79">
        <v>57</v>
      </c>
      <c r="M57" s="79"/>
      <c r="N57" s="74"/>
      <c r="O57" s="81" t="s">
        <v>214</v>
      </c>
      <c r="P57" s="81" t="s">
        <v>214</v>
      </c>
      <c r="Q57" s="81" t="s">
        <v>643</v>
      </c>
      <c r="R57" s="83" t="s">
        <v>464</v>
      </c>
      <c r="S57" s="85">
        <v>43648.85733796296</v>
      </c>
      <c r="T57" s="81">
        <v>95</v>
      </c>
      <c r="U57" s="81">
        <v>0</v>
      </c>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v>1</v>
      </c>
      <c r="BT57" s="80" t="str">
        <f>REPLACE(INDEX(GroupVertices[Group],MATCH(Edges[[#This Row],[Vertex 1]],GroupVertices[Vertex],0)),1,1,"")</f>
        <v>1</v>
      </c>
      <c r="BU57" s="80" t="str">
        <f>REPLACE(INDEX(GroupVertices[Group],MATCH(Edges[[#This Row],[Vertex 2]],GroupVertices[Vertex],0)),1,1,"")</f>
        <v>1</v>
      </c>
      <c r="BV57" s="48">
        <v>0</v>
      </c>
      <c r="BW57" s="49">
        <v>0</v>
      </c>
      <c r="BX57" s="48">
        <v>0</v>
      </c>
      <c r="BY57" s="49">
        <v>0</v>
      </c>
      <c r="BZ57" s="48">
        <v>0</v>
      </c>
      <c r="CA57" s="49">
        <v>0</v>
      </c>
      <c r="CB57" s="48">
        <v>16</v>
      </c>
      <c r="CC57" s="49">
        <v>100</v>
      </c>
      <c r="CD57" s="48">
        <v>16</v>
      </c>
    </row>
    <row r="58" spans="1:82" ht="15">
      <c r="A58" s="66" t="s">
        <v>358</v>
      </c>
      <c r="B58" s="66" t="s">
        <v>358</v>
      </c>
      <c r="C58" s="67"/>
      <c r="D58" s="68"/>
      <c r="E58" s="69"/>
      <c r="F58" s="70"/>
      <c r="G58" s="67"/>
      <c r="H58" s="71"/>
      <c r="I58" s="72"/>
      <c r="J58" s="72"/>
      <c r="K58" s="34" t="s">
        <v>65</v>
      </c>
      <c r="L58" s="79">
        <v>58</v>
      </c>
      <c r="M58" s="79"/>
      <c r="N58" s="74"/>
      <c r="O58" s="81" t="s">
        <v>214</v>
      </c>
      <c r="P58" s="81" t="s">
        <v>214</v>
      </c>
      <c r="Q58" s="81" t="s">
        <v>642</v>
      </c>
      <c r="R58" s="83" t="s">
        <v>463</v>
      </c>
      <c r="S58" s="85">
        <v>43649.467673611114</v>
      </c>
      <c r="T58" s="81">
        <v>16</v>
      </c>
      <c r="U58" s="81">
        <v>0</v>
      </c>
      <c r="V58" s="81"/>
      <c r="W58" s="81"/>
      <c r="X58" s="81" t="s">
        <v>276</v>
      </c>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v>1</v>
      </c>
      <c r="BT58" s="80" t="str">
        <f>REPLACE(INDEX(GroupVertices[Group],MATCH(Edges[[#This Row],[Vertex 1]],GroupVertices[Vertex],0)),1,1,"")</f>
        <v>1</v>
      </c>
      <c r="BU58" s="80" t="str">
        <f>REPLACE(INDEX(GroupVertices[Group],MATCH(Edges[[#This Row],[Vertex 2]],GroupVertices[Vertex],0)),1,1,"")</f>
        <v>1</v>
      </c>
      <c r="BV58" s="48">
        <v>0</v>
      </c>
      <c r="BW58" s="49">
        <v>0</v>
      </c>
      <c r="BX58" s="48">
        <v>0</v>
      </c>
      <c r="BY58" s="49">
        <v>0</v>
      </c>
      <c r="BZ58" s="48">
        <v>0</v>
      </c>
      <c r="CA58" s="49">
        <v>0</v>
      </c>
      <c r="CB58" s="48">
        <v>25</v>
      </c>
      <c r="CC58" s="49">
        <v>100</v>
      </c>
      <c r="CD58" s="48">
        <v>25</v>
      </c>
    </row>
    <row r="59" spans="1:82" ht="15">
      <c r="A59" s="66" t="s">
        <v>357</v>
      </c>
      <c r="B59" s="66" t="s">
        <v>357</v>
      </c>
      <c r="C59" s="67"/>
      <c r="D59" s="68"/>
      <c r="E59" s="69"/>
      <c r="F59" s="70"/>
      <c r="G59" s="67"/>
      <c r="H59" s="71"/>
      <c r="I59" s="72"/>
      <c r="J59" s="72"/>
      <c r="K59" s="34" t="s">
        <v>65</v>
      </c>
      <c r="L59" s="79">
        <v>59</v>
      </c>
      <c r="M59" s="79"/>
      <c r="N59" s="74"/>
      <c r="O59" s="81" t="s">
        <v>214</v>
      </c>
      <c r="P59" s="81" t="s">
        <v>214</v>
      </c>
      <c r="Q59" s="81" t="s">
        <v>641</v>
      </c>
      <c r="R59" s="83" t="s">
        <v>462</v>
      </c>
      <c r="S59" s="85">
        <v>43649.869409722225</v>
      </c>
      <c r="T59" s="81">
        <v>47</v>
      </c>
      <c r="U59" s="81">
        <v>0</v>
      </c>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v>1</v>
      </c>
      <c r="BT59" s="80" t="str">
        <f>REPLACE(INDEX(GroupVertices[Group],MATCH(Edges[[#This Row],[Vertex 1]],GroupVertices[Vertex],0)),1,1,"")</f>
        <v>1</v>
      </c>
      <c r="BU59" s="80" t="str">
        <f>REPLACE(INDEX(GroupVertices[Group],MATCH(Edges[[#This Row],[Vertex 2]],GroupVertices[Vertex],0)),1,1,"")</f>
        <v>1</v>
      </c>
      <c r="BV59" s="48">
        <v>0</v>
      </c>
      <c r="BW59" s="49">
        <v>0</v>
      </c>
      <c r="BX59" s="48">
        <v>0</v>
      </c>
      <c r="BY59" s="49">
        <v>0</v>
      </c>
      <c r="BZ59" s="48">
        <v>0</v>
      </c>
      <c r="CA59" s="49">
        <v>0</v>
      </c>
      <c r="CB59" s="48">
        <v>17</v>
      </c>
      <c r="CC59" s="49">
        <v>100</v>
      </c>
      <c r="CD59" s="48">
        <v>17</v>
      </c>
    </row>
    <row r="60" spans="1:82" ht="15">
      <c r="A60" s="66" t="s">
        <v>356</v>
      </c>
      <c r="B60" s="66" t="s">
        <v>356</v>
      </c>
      <c r="C60" s="67"/>
      <c r="D60" s="68"/>
      <c r="E60" s="69"/>
      <c r="F60" s="70"/>
      <c r="G60" s="67"/>
      <c r="H60" s="71"/>
      <c r="I60" s="72"/>
      <c r="J60" s="72"/>
      <c r="K60" s="34" t="s">
        <v>65</v>
      </c>
      <c r="L60" s="79">
        <v>60</v>
      </c>
      <c r="M60" s="79"/>
      <c r="N60" s="74"/>
      <c r="O60" s="81" t="s">
        <v>214</v>
      </c>
      <c r="P60" s="81" t="s">
        <v>214</v>
      </c>
      <c r="Q60" s="81" t="s">
        <v>640</v>
      </c>
      <c r="R60" s="83" t="s">
        <v>461</v>
      </c>
      <c r="S60" s="85">
        <v>43650.35</v>
      </c>
      <c r="T60" s="81">
        <v>8</v>
      </c>
      <c r="U60" s="81">
        <v>0</v>
      </c>
      <c r="V60" s="81" t="s">
        <v>695</v>
      </c>
      <c r="W60" s="81" t="s">
        <v>274</v>
      </c>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v>1</v>
      </c>
      <c r="BT60" s="80" t="str">
        <f>REPLACE(INDEX(GroupVertices[Group],MATCH(Edges[[#This Row],[Vertex 1]],GroupVertices[Vertex],0)),1,1,"")</f>
        <v>1</v>
      </c>
      <c r="BU60" s="80" t="str">
        <f>REPLACE(INDEX(GroupVertices[Group],MATCH(Edges[[#This Row],[Vertex 2]],GroupVertices[Vertex],0)),1,1,"")</f>
        <v>1</v>
      </c>
      <c r="BV60" s="48">
        <v>0</v>
      </c>
      <c r="BW60" s="49">
        <v>0</v>
      </c>
      <c r="BX60" s="48">
        <v>0</v>
      </c>
      <c r="BY60" s="49">
        <v>0</v>
      </c>
      <c r="BZ60" s="48">
        <v>0</v>
      </c>
      <c r="CA60" s="49">
        <v>0</v>
      </c>
      <c r="CB60" s="48">
        <v>32</v>
      </c>
      <c r="CC60" s="49">
        <v>100</v>
      </c>
      <c r="CD60" s="48">
        <v>32</v>
      </c>
    </row>
    <row r="61" spans="1:82" ht="15">
      <c r="A61" s="66" t="s">
        <v>355</v>
      </c>
      <c r="B61" s="66" t="s">
        <v>355</v>
      </c>
      <c r="C61" s="67"/>
      <c r="D61" s="68"/>
      <c r="E61" s="69"/>
      <c r="F61" s="70"/>
      <c r="G61" s="67"/>
      <c r="H61" s="71"/>
      <c r="I61" s="72"/>
      <c r="J61" s="72"/>
      <c r="K61" s="34" t="s">
        <v>65</v>
      </c>
      <c r="L61" s="79">
        <v>61</v>
      </c>
      <c r="M61" s="79"/>
      <c r="N61" s="74"/>
      <c r="O61" s="81" t="s">
        <v>214</v>
      </c>
      <c r="P61" s="81" t="s">
        <v>214</v>
      </c>
      <c r="Q61" s="81" t="s">
        <v>639</v>
      </c>
      <c r="R61" s="83" t="s">
        <v>460</v>
      </c>
      <c r="S61" s="85">
        <v>43651.473807870374</v>
      </c>
      <c r="T61" s="81">
        <v>5</v>
      </c>
      <c r="U61" s="81">
        <v>0</v>
      </c>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v>1</v>
      </c>
      <c r="BT61" s="80" t="str">
        <f>REPLACE(INDEX(GroupVertices[Group],MATCH(Edges[[#This Row],[Vertex 1]],GroupVertices[Vertex],0)),1,1,"")</f>
        <v>1</v>
      </c>
      <c r="BU61" s="80" t="str">
        <f>REPLACE(INDEX(GroupVertices[Group],MATCH(Edges[[#This Row],[Vertex 2]],GroupVertices[Vertex],0)),1,1,"")</f>
        <v>1</v>
      </c>
      <c r="BV61" s="48">
        <v>0</v>
      </c>
      <c r="BW61" s="49">
        <v>0</v>
      </c>
      <c r="BX61" s="48">
        <v>0</v>
      </c>
      <c r="BY61" s="49">
        <v>0</v>
      </c>
      <c r="BZ61" s="48">
        <v>0</v>
      </c>
      <c r="CA61" s="49">
        <v>0</v>
      </c>
      <c r="CB61" s="48">
        <v>14</v>
      </c>
      <c r="CC61" s="49">
        <v>100</v>
      </c>
      <c r="CD61" s="48">
        <v>14</v>
      </c>
    </row>
    <row r="62" spans="1:82" ht="15">
      <c r="A62" s="66" t="s">
        <v>354</v>
      </c>
      <c r="B62" s="66" t="s">
        <v>354</v>
      </c>
      <c r="C62" s="67"/>
      <c r="D62" s="68"/>
      <c r="E62" s="69"/>
      <c r="F62" s="70"/>
      <c r="G62" s="67"/>
      <c r="H62" s="71"/>
      <c r="I62" s="72"/>
      <c r="J62" s="72"/>
      <c r="K62" s="34" t="s">
        <v>65</v>
      </c>
      <c r="L62" s="79">
        <v>62</v>
      </c>
      <c r="M62" s="79"/>
      <c r="N62" s="74"/>
      <c r="O62" s="81" t="s">
        <v>214</v>
      </c>
      <c r="P62" s="81" t="s">
        <v>214</v>
      </c>
      <c r="Q62" s="81" t="s">
        <v>638</v>
      </c>
      <c r="R62" s="83" t="s">
        <v>459</v>
      </c>
      <c r="S62" s="85">
        <v>43651.7165625</v>
      </c>
      <c r="T62" s="81">
        <v>70</v>
      </c>
      <c r="U62" s="81">
        <v>0</v>
      </c>
      <c r="V62" s="81"/>
      <c r="W62" s="81"/>
      <c r="X62" s="81" t="s">
        <v>712</v>
      </c>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v>1</v>
      </c>
      <c r="BT62" s="80" t="str">
        <f>REPLACE(INDEX(GroupVertices[Group],MATCH(Edges[[#This Row],[Vertex 1]],GroupVertices[Vertex],0)),1,1,"")</f>
        <v>1</v>
      </c>
      <c r="BU62" s="80" t="str">
        <f>REPLACE(INDEX(GroupVertices[Group],MATCH(Edges[[#This Row],[Vertex 2]],GroupVertices[Vertex],0)),1,1,"")</f>
        <v>1</v>
      </c>
      <c r="BV62" s="48">
        <v>0</v>
      </c>
      <c r="BW62" s="49">
        <v>0</v>
      </c>
      <c r="BX62" s="48">
        <v>0</v>
      </c>
      <c r="BY62" s="49">
        <v>0</v>
      </c>
      <c r="BZ62" s="48">
        <v>0</v>
      </c>
      <c r="CA62" s="49">
        <v>0</v>
      </c>
      <c r="CB62" s="48">
        <v>30</v>
      </c>
      <c r="CC62" s="49">
        <v>100</v>
      </c>
      <c r="CD62" s="48">
        <v>30</v>
      </c>
    </row>
    <row r="63" spans="1:82" ht="15">
      <c r="A63" s="66" t="s">
        <v>262</v>
      </c>
      <c r="B63" s="66" t="s">
        <v>262</v>
      </c>
      <c r="C63" s="67"/>
      <c r="D63" s="68"/>
      <c r="E63" s="69"/>
      <c r="F63" s="70"/>
      <c r="G63" s="67"/>
      <c r="H63" s="71"/>
      <c r="I63" s="72"/>
      <c r="J63" s="72"/>
      <c r="K63" s="34" t="s">
        <v>65</v>
      </c>
      <c r="L63" s="79">
        <v>63</v>
      </c>
      <c r="M63" s="79"/>
      <c r="N63" s="74"/>
      <c r="O63" s="81" t="s">
        <v>214</v>
      </c>
      <c r="P63" s="81" t="s">
        <v>214</v>
      </c>
      <c r="Q63" s="81" t="s">
        <v>297</v>
      </c>
      <c r="R63" s="83" t="s">
        <v>270</v>
      </c>
      <c r="S63" s="85">
        <v>43654.55436342592</v>
      </c>
      <c r="T63" s="81">
        <v>131</v>
      </c>
      <c r="U63" s="81">
        <v>2</v>
      </c>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v>1</v>
      </c>
      <c r="BT63" s="80" t="str">
        <f>REPLACE(INDEX(GroupVertices[Group],MATCH(Edges[[#This Row],[Vertex 1]],GroupVertices[Vertex],0)),1,1,"")</f>
        <v>3</v>
      </c>
      <c r="BU63" s="80" t="str">
        <f>REPLACE(INDEX(GroupVertices[Group],MATCH(Edges[[#This Row],[Vertex 2]],GroupVertices[Vertex],0)),1,1,"")</f>
        <v>3</v>
      </c>
      <c r="BV63" s="48">
        <v>0</v>
      </c>
      <c r="BW63" s="49">
        <v>0</v>
      </c>
      <c r="BX63" s="48">
        <v>0</v>
      </c>
      <c r="BY63" s="49">
        <v>0</v>
      </c>
      <c r="BZ63" s="48">
        <v>0</v>
      </c>
      <c r="CA63" s="49">
        <v>0</v>
      </c>
      <c r="CB63" s="48">
        <v>9</v>
      </c>
      <c r="CC63" s="49">
        <v>100</v>
      </c>
      <c r="CD63" s="48">
        <v>9</v>
      </c>
    </row>
    <row r="64" spans="1:82" ht="15">
      <c r="A64" s="66" t="s">
        <v>353</v>
      </c>
      <c r="B64" s="66" t="s">
        <v>353</v>
      </c>
      <c r="C64" s="67"/>
      <c r="D64" s="68"/>
      <c r="E64" s="69"/>
      <c r="F64" s="70"/>
      <c r="G64" s="67"/>
      <c r="H64" s="71"/>
      <c r="I64" s="72"/>
      <c r="J64" s="72"/>
      <c r="K64" s="34" t="s">
        <v>65</v>
      </c>
      <c r="L64" s="79">
        <v>64</v>
      </c>
      <c r="M64" s="79"/>
      <c r="N64" s="74"/>
      <c r="O64" s="81" t="s">
        <v>214</v>
      </c>
      <c r="P64" s="81" t="s">
        <v>214</v>
      </c>
      <c r="Q64" s="81" t="s">
        <v>637</v>
      </c>
      <c r="R64" s="83" t="s">
        <v>458</v>
      </c>
      <c r="S64" s="85">
        <v>43655.32518518518</v>
      </c>
      <c r="T64" s="81">
        <v>4</v>
      </c>
      <c r="U64" s="81">
        <v>0</v>
      </c>
      <c r="V64" s="81" t="s">
        <v>696</v>
      </c>
      <c r="W64" s="81" t="s">
        <v>274</v>
      </c>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v>1</v>
      </c>
      <c r="BT64" s="80" t="str">
        <f>REPLACE(INDEX(GroupVertices[Group],MATCH(Edges[[#This Row],[Vertex 1]],GroupVertices[Vertex],0)),1,1,"")</f>
        <v>1</v>
      </c>
      <c r="BU64" s="80" t="str">
        <f>REPLACE(INDEX(GroupVertices[Group],MATCH(Edges[[#This Row],[Vertex 2]],GroupVertices[Vertex],0)),1,1,"")</f>
        <v>1</v>
      </c>
      <c r="BV64" s="48">
        <v>0</v>
      </c>
      <c r="BW64" s="49">
        <v>0</v>
      </c>
      <c r="BX64" s="48">
        <v>0</v>
      </c>
      <c r="BY64" s="49">
        <v>0</v>
      </c>
      <c r="BZ64" s="48">
        <v>0</v>
      </c>
      <c r="CA64" s="49">
        <v>0</v>
      </c>
      <c r="CB64" s="48">
        <v>30</v>
      </c>
      <c r="CC64" s="49">
        <v>100</v>
      </c>
      <c r="CD64" s="48">
        <v>30</v>
      </c>
    </row>
    <row r="65" spans="1:82" ht="15">
      <c r="A65" s="66" t="s">
        <v>352</v>
      </c>
      <c r="B65" s="66" t="s">
        <v>352</v>
      </c>
      <c r="C65" s="67"/>
      <c r="D65" s="68"/>
      <c r="E65" s="69"/>
      <c r="F65" s="70"/>
      <c r="G65" s="67"/>
      <c r="H65" s="71"/>
      <c r="I65" s="72"/>
      <c r="J65" s="72"/>
      <c r="K65" s="34" t="s">
        <v>65</v>
      </c>
      <c r="L65" s="79">
        <v>65</v>
      </c>
      <c r="M65" s="79"/>
      <c r="N65" s="74"/>
      <c r="O65" s="81" t="s">
        <v>214</v>
      </c>
      <c r="P65" s="81" t="s">
        <v>214</v>
      </c>
      <c r="Q65" s="81" t="s">
        <v>636</v>
      </c>
      <c r="R65" s="83" t="s">
        <v>457</v>
      </c>
      <c r="S65" s="85">
        <v>43655.48043981481</v>
      </c>
      <c r="T65" s="81">
        <v>7</v>
      </c>
      <c r="U65" s="81">
        <v>0</v>
      </c>
      <c r="V65" s="81"/>
      <c r="W65" s="81"/>
      <c r="X65" s="81" t="s">
        <v>276</v>
      </c>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v>1</v>
      </c>
      <c r="BT65" s="80" t="str">
        <f>REPLACE(INDEX(GroupVertices[Group],MATCH(Edges[[#This Row],[Vertex 1]],GroupVertices[Vertex],0)),1,1,"")</f>
        <v>1</v>
      </c>
      <c r="BU65" s="80" t="str">
        <f>REPLACE(INDEX(GroupVertices[Group],MATCH(Edges[[#This Row],[Vertex 2]],GroupVertices[Vertex],0)),1,1,"")</f>
        <v>1</v>
      </c>
      <c r="BV65" s="48">
        <v>0</v>
      </c>
      <c r="BW65" s="49">
        <v>0</v>
      </c>
      <c r="BX65" s="48">
        <v>0</v>
      </c>
      <c r="BY65" s="49">
        <v>0</v>
      </c>
      <c r="BZ65" s="48">
        <v>0</v>
      </c>
      <c r="CA65" s="49">
        <v>0</v>
      </c>
      <c r="CB65" s="48">
        <v>26</v>
      </c>
      <c r="CC65" s="49">
        <v>100</v>
      </c>
      <c r="CD65" s="48">
        <v>26</v>
      </c>
    </row>
    <row r="66" spans="1:82" ht="15">
      <c r="A66" s="66" t="s">
        <v>351</v>
      </c>
      <c r="B66" s="66" t="s">
        <v>351</v>
      </c>
      <c r="C66" s="67"/>
      <c r="D66" s="68"/>
      <c r="E66" s="69"/>
      <c r="F66" s="70"/>
      <c r="G66" s="67"/>
      <c r="H66" s="71"/>
      <c r="I66" s="72"/>
      <c r="J66" s="72"/>
      <c r="K66" s="34" t="s">
        <v>65</v>
      </c>
      <c r="L66" s="79">
        <v>66</v>
      </c>
      <c r="M66" s="79"/>
      <c r="N66" s="74"/>
      <c r="O66" s="81" t="s">
        <v>214</v>
      </c>
      <c r="P66" s="81" t="s">
        <v>214</v>
      </c>
      <c r="Q66" s="81" t="s">
        <v>635</v>
      </c>
      <c r="R66" s="83" t="s">
        <v>456</v>
      </c>
      <c r="S66" s="85">
        <v>43656.51027777778</v>
      </c>
      <c r="T66" s="81">
        <v>30</v>
      </c>
      <c r="U66" s="81">
        <v>0</v>
      </c>
      <c r="V66" s="81"/>
      <c r="W66" s="81"/>
      <c r="X66" s="81" t="s">
        <v>276</v>
      </c>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v>1</v>
      </c>
      <c r="BT66" s="80" t="str">
        <f>REPLACE(INDEX(GroupVertices[Group],MATCH(Edges[[#This Row],[Vertex 1]],GroupVertices[Vertex],0)),1,1,"")</f>
        <v>1</v>
      </c>
      <c r="BU66" s="80" t="str">
        <f>REPLACE(INDEX(GroupVertices[Group],MATCH(Edges[[#This Row],[Vertex 2]],GroupVertices[Vertex],0)),1,1,"")</f>
        <v>1</v>
      </c>
      <c r="BV66" s="48">
        <v>0</v>
      </c>
      <c r="BW66" s="49">
        <v>0</v>
      </c>
      <c r="BX66" s="48">
        <v>0</v>
      </c>
      <c r="BY66" s="49">
        <v>0</v>
      </c>
      <c r="BZ66" s="48">
        <v>0</v>
      </c>
      <c r="CA66" s="49">
        <v>0</v>
      </c>
      <c r="CB66" s="48">
        <v>43</v>
      </c>
      <c r="CC66" s="49">
        <v>100</v>
      </c>
      <c r="CD66" s="48">
        <v>43</v>
      </c>
    </row>
    <row r="67" spans="1:82" ht="15">
      <c r="A67" s="66" t="s">
        <v>350</v>
      </c>
      <c r="B67" s="66" t="s">
        <v>350</v>
      </c>
      <c r="C67" s="67"/>
      <c r="D67" s="68"/>
      <c r="E67" s="69"/>
      <c r="F67" s="70"/>
      <c r="G67" s="67"/>
      <c r="H67" s="71"/>
      <c r="I67" s="72"/>
      <c r="J67" s="72"/>
      <c r="K67" s="34" t="s">
        <v>65</v>
      </c>
      <c r="L67" s="79">
        <v>67</v>
      </c>
      <c r="M67" s="79"/>
      <c r="N67" s="74"/>
      <c r="O67" s="81" t="s">
        <v>214</v>
      </c>
      <c r="P67" s="81" t="s">
        <v>214</v>
      </c>
      <c r="Q67" s="81" t="s">
        <v>634</v>
      </c>
      <c r="R67" s="83" t="s">
        <v>455</v>
      </c>
      <c r="S67" s="85">
        <v>43657.36335648148</v>
      </c>
      <c r="T67" s="81">
        <v>13</v>
      </c>
      <c r="U67" s="81">
        <v>0</v>
      </c>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v>1</v>
      </c>
      <c r="BT67" s="80" t="str">
        <f>REPLACE(INDEX(GroupVertices[Group],MATCH(Edges[[#This Row],[Vertex 1]],GroupVertices[Vertex],0)),1,1,"")</f>
        <v>1</v>
      </c>
      <c r="BU67" s="80" t="str">
        <f>REPLACE(INDEX(GroupVertices[Group],MATCH(Edges[[#This Row],[Vertex 2]],GroupVertices[Vertex],0)),1,1,"")</f>
        <v>1</v>
      </c>
      <c r="BV67" s="48">
        <v>0</v>
      </c>
      <c r="BW67" s="49">
        <v>0</v>
      </c>
      <c r="BX67" s="48">
        <v>0</v>
      </c>
      <c r="BY67" s="49">
        <v>0</v>
      </c>
      <c r="BZ67" s="48">
        <v>0</v>
      </c>
      <c r="CA67" s="49">
        <v>0</v>
      </c>
      <c r="CB67" s="48">
        <v>18</v>
      </c>
      <c r="CC67" s="49">
        <v>100</v>
      </c>
      <c r="CD67" s="48">
        <v>18</v>
      </c>
    </row>
    <row r="68" spans="1:82" ht="15">
      <c r="A68" s="66" t="s">
        <v>349</v>
      </c>
      <c r="B68" s="66" t="s">
        <v>349</v>
      </c>
      <c r="C68" s="67"/>
      <c r="D68" s="68"/>
      <c r="E68" s="69"/>
      <c r="F68" s="70"/>
      <c r="G68" s="67"/>
      <c r="H68" s="71"/>
      <c r="I68" s="72"/>
      <c r="J68" s="72"/>
      <c r="K68" s="34" t="s">
        <v>65</v>
      </c>
      <c r="L68" s="79">
        <v>68</v>
      </c>
      <c r="M68" s="79"/>
      <c r="N68" s="74"/>
      <c r="O68" s="81" t="s">
        <v>214</v>
      </c>
      <c r="P68" s="81" t="s">
        <v>214</v>
      </c>
      <c r="Q68" s="81" t="s">
        <v>633</v>
      </c>
      <c r="R68" s="83" t="s">
        <v>454</v>
      </c>
      <c r="S68" s="85">
        <v>43657.531331018516</v>
      </c>
      <c r="T68" s="81">
        <v>9</v>
      </c>
      <c r="U68" s="81">
        <v>0</v>
      </c>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v>1</v>
      </c>
      <c r="BT68" s="80" t="str">
        <f>REPLACE(INDEX(GroupVertices[Group],MATCH(Edges[[#This Row],[Vertex 1]],GroupVertices[Vertex],0)),1,1,"")</f>
        <v>1</v>
      </c>
      <c r="BU68" s="80" t="str">
        <f>REPLACE(INDEX(GroupVertices[Group],MATCH(Edges[[#This Row],[Vertex 2]],GroupVertices[Vertex],0)),1,1,"")</f>
        <v>1</v>
      </c>
      <c r="BV68" s="48">
        <v>0</v>
      </c>
      <c r="BW68" s="49">
        <v>0</v>
      </c>
      <c r="BX68" s="48">
        <v>0</v>
      </c>
      <c r="BY68" s="49">
        <v>0</v>
      </c>
      <c r="BZ68" s="48">
        <v>0</v>
      </c>
      <c r="CA68" s="49">
        <v>0</v>
      </c>
      <c r="CB68" s="48">
        <v>17</v>
      </c>
      <c r="CC68" s="49">
        <v>100</v>
      </c>
      <c r="CD68" s="48">
        <v>17</v>
      </c>
    </row>
    <row r="69" spans="1:82" ht="15">
      <c r="A69" s="66" t="s">
        <v>263</v>
      </c>
      <c r="B69" s="66" t="s">
        <v>263</v>
      </c>
      <c r="C69" s="67"/>
      <c r="D69" s="68"/>
      <c r="E69" s="69"/>
      <c r="F69" s="70"/>
      <c r="G69" s="67"/>
      <c r="H69" s="71"/>
      <c r="I69" s="72"/>
      <c r="J69" s="72"/>
      <c r="K69" s="34" t="s">
        <v>65</v>
      </c>
      <c r="L69" s="79">
        <v>69</v>
      </c>
      <c r="M69" s="79"/>
      <c r="N69" s="74"/>
      <c r="O69" s="81" t="s">
        <v>214</v>
      </c>
      <c r="P69" s="81" t="s">
        <v>214</v>
      </c>
      <c r="Q69" s="81" t="s">
        <v>298</v>
      </c>
      <c r="R69" s="83" t="s">
        <v>271</v>
      </c>
      <c r="S69" s="85">
        <v>43657.54965277778</v>
      </c>
      <c r="T69" s="81">
        <v>63</v>
      </c>
      <c r="U69" s="81">
        <v>1</v>
      </c>
      <c r="V69" s="81"/>
      <c r="W69" s="81"/>
      <c r="X69" s="81" t="s">
        <v>275</v>
      </c>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v>1</v>
      </c>
      <c r="BT69" s="80" t="str">
        <f>REPLACE(INDEX(GroupVertices[Group],MATCH(Edges[[#This Row],[Vertex 1]],GroupVertices[Vertex],0)),1,1,"")</f>
        <v>5</v>
      </c>
      <c r="BU69" s="80" t="str">
        <f>REPLACE(INDEX(GroupVertices[Group],MATCH(Edges[[#This Row],[Vertex 2]],GroupVertices[Vertex],0)),1,1,"")</f>
        <v>5</v>
      </c>
      <c r="BV69" s="48">
        <v>0</v>
      </c>
      <c r="BW69" s="49">
        <v>0</v>
      </c>
      <c r="BX69" s="48">
        <v>0</v>
      </c>
      <c r="BY69" s="49">
        <v>0</v>
      </c>
      <c r="BZ69" s="48">
        <v>0</v>
      </c>
      <c r="CA69" s="49">
        <v>0</v>
      </c>
      <c r="CB69" s="48">
        <v>18</v>
      </c>
      <c r="CC69" s="49">
        <v>100</v>
      </c>
      <c r="CD69" s="48">
        <v>18</v>
      </c>
    </row>
    <row r="70" spans="1:82" ht="15">
      <c r="A70" s="66" t="s">
        <v>348</v>
      </c>
      <c r="B70" s="66" t="s">
        <v>348</v>
      </c>
      <c r="C70" s="67"/>
      <c r="D70" s="68"/>
      <c r="E70" s="69"/>
      <c r="F70" s="70"/>
      <c r="G70" s="67"/>
      <c r="H70" s="71"/>
      <c r="I70" s="72"/>
      <c r="J70" s="72"/>
      <c r="K70" s="34" t="s">
        <v>65</v>
      </c>
      <c r="L70" s="79">
        <v>70</v>
      </c>
      <c r="M70" s="79"/>
      <c r="N70" s="74"/>
      <c r="O70" s="81" t="s">
        <v>214</v>
      </c>
      <c r="P70" s="81" t="s">
        <v>214</v>
      </c>
      <c r="Q70" s="81" t="s">
        <v>632</v>
      </c>
      <c r="R70" s="83" t="s">
        <v>453</v>
      </c>
      <c r="S70" s="85">
        <v>43658.40013888889</v>
      </c>
      <c r="T70" s="81">
        <v>5</v>
      </c>
      <c r="U70" s="81">
        <v>0</v>
      </c>
      <c r="V70" s="81" t="s">
        <v>697</v>
      </c>
      <c r="W70" s="81" t="s">
        <v>274</v>
      </c>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v>1</v>
      </c>
      <c r="BT70" s="80" t="str">
        <f>REPLACE(INDEX(GroupVertices[Group],MATCH(Edges[[#This Row],[Vertex 1]],GroupVertices[Vertex],0)),1,1,"")</f>
        <v>1</v>
      </c>
      <c r="BU70" s="80" t="str">
        <f>REPLACE(INDEX(GroupVertices[Group],MATCH(Edges[[#This Row],[Vertex 2]],GroupVertices[Vertex],0)),1,1,"")</f>
        <v>1</v>
      </c>
      <c r="BV70" s="48">
        <v>0</v>
      </c>
      <c r="BW70" s="49">
        <v>0</v>
      </c>
      <c r="BX70" s="48">
        <v>0</v>
      </c>
      <c r="BY70" s="49">
        <v>0</v>
      </c>
      <c r="BZ70" s="48">
        <v>0</v>
      </c>
      <c r="CA70" s="49">
        <v>0</v>
      </c>
      <c r="CB70" s="48">
        <v>32</v>
      </c>
      <c r="CC70" s="49">
        <v>100</v>
      </c>
      <c r="CD70" s="48">
        <v>32</v>
      </c>
    </row>
    <row r="71" spans="1:82" ht="15">
      <c r="A71" s="66" t="s">
        <v>347</v>
      </c>
      <c r="B71" s="66" t="s">
        <v>347</v>
      </c>
      <c r="C71" s="67"/>
      <c r="D71" s="68"/>
      <c r="E71" s="69"/>
      <c r="F71" s="70"/>
      <c r="G71" s="67"/>
      <c r="H71" s="71"/>
      <c r="I71" s="72"/>
      <c r="J71" s="72"/>
      <c r="K71" s="34" t="s">
        <v>65</v>
      </c>
      <c r="L71" s="79">
        <v>71</v>
      </c>
      <c r="M71" s="79"/>
      <c r="N71" s="74"/>
      <c r="O71" s="81" t="s">
        <v>214</v>
      </c>
      <c r="P71" s="81" t="s">
        <v>214</v>
      </c>
      <c r="Q71" s="81" t="s">
        <v>631</v>
      </c>
      <c r="R71" s="83" t="s">
        <v>452</v>
      </c>
      <c r="S71" s="85">
        <v>43661.21160879629</v>
      </c>
      <c r="T71" s="81">
        <v>36</v>
      </c>
      <c r="U71" s="81">
        <v>0</v>
      </c>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v>1</v>
      </c>
      <c r="BT71" s="80" t="str">
        <f>REPLACE(INDEX(GroupVertices[Group],MATCH(Edges[[#This Row],[Vertex 1]],GroupVertices[Vertex],0)),1,1,"")</f>
        <v>1</v>
      </c>
      <c r="BU71" s="80" t="str">
        <f>REPLACE(INDEX(GroupVertices[Group],MATCH(Edges[[#This Row],[Vertex 2]],GroupVertices[Vertex],0)),1,1,"")</f>
        <v>1</v>
      </c>
      <c r="BV71" s="48">
        <v>0</v>
      </c>
      <c r="BW71" s="49">
        <v>0</v>
      </c>
      <c r="BX71" s="48">
        <v>0</v>
      </c>
      <c r="BY71" s="49">
        <v>0</v>
      </c>
      <c r="BZ71" s="48">
        <v>0</v>
      </c>
      <c r="CA71" s="49">
        <v>0</v>
      </c>
      <c r="CB71" s="48">
        <v>16</v>
      </c>
      <c r="CC71" s="49">
        <v>100</v>
      </c>
      <c r="CD71" s="48">
        <v>16</v>
      </c>
    </row>
    <row r="72" spans="1:82" ht="15">
      <c r="A72" s="66" t="s">
        <v>346</v>
      </c>
      <c r="B72" s="66" t="s">
        <v>346</v>
      </c>
      <c r="C72" s="67"/>
      <c r="D72" s="68"/>
      <c r="E72" s="69"/>
      <c r="F72" s="70"/>
      <c r="G72" s="67"/>
      <c r="H72" s="71"/>
      <c r="I72" s="72"/>
      <c r="J72" s="72"/>
      <c r="K72" s="34" t="s">
        <v>65</v>
      </c>
      <c r="L72" s="79">
        <v>72</v>
      </c>
      <c r="M72" s="79"/>
      <c r="N72" s="74"/>
      <c r="O72" s="81" t="s">
        <v>214</v>
      </c>
      <c r="P72" s="81" t="s">
        <v>214</v>
      </c>
      <c r="Q72" s="81" t="s">
        <v>630</v>
      </c>
      <c r="R72" s="83" t="s">
        <v>451</v>
      </c>
      <c r="S72" s="85">
        <v>43662.44795138889</v>
      </c>
      <c r="T72" s="81">
        <v>2</v>
      </c>
      <c r="U72" s="81">
        <v>0</v>
      </c>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v>1</v>
      </c>
      <c r="BT72" s="80" t="str">
        <f>REPLACE(INDEX(GroupVertices[Group],MATCH(Edges[[#This Row],[Vertex 1]],GroupVertices[Vertex],0)),1,1,"")</f>
        <v>1</v>
      </c>
      <c r="BU72" s="80" t="str">
        <f>REPLACE(INDEX(GroupVertices[Group],MATCH(Edges[[#This Row],[Vertex 2]],GroupVertices[Vertex],0)),1,1,"")</f>
        <v>1</v>
      </c>
      <c r="BV72" s="48">
        <v>0</v>
      </c>
      <c r="BW72" s="49">
        <v>0</v>
      </c>
      <c r="BX72" s="48">
        <v>0</v>
      </c>
      <c r="BY72" s="49">
        <v>0</v>
      </c>
      <c r="BZ72" s="48">
        <v>0</v>
      </c>
      <c r="CA72" s="49">
        <v>0</v>
      </c>
      <c r="CB72" s="48">
        <v>24</v>
      </c>
      <c r="CC72" s="49">
        <v>100</v>
      </c>
      <c r="CD72" s="48">
        <v>24</v>
      </c>
    </row>
    <row r="73" spans="1:82" ht="15">
      <c r="A73" s="66" t="s">
        <v>345</v>
      </c>
      <c r="B73" s="66" t="s">
        <v>345</v>
      </c>
      <c r="C73" s="67"/>
      <c r="D73" s="68"/>
      <c r="E73" s="69"/>
      <c r="F73" s="70"/>
      <c r="G73" s="67"/>
      <c r="H73" s="71"/>
      <c r="I73" s="72"/>
      <c r="J73" s="72"/>
      <c r="K73" s="34" t="s">
        <v>65</v>
      </c>
      <c r="L73" s="79">
        <v>73</v>
      </c>
      <c r="M73" s="79"/>
      <c r="N73" s="74"/>
      <c r="O73" s="81" t="s">
        <v>214</v>
      </c>
      <c r="P73" s="81" t="s">
        <v>214</v>
      </c>
      <c r="Q73" s="81" t="s">
        <v>629</v>
      </c>
      <c r="R73" s="83" t="s">
        <v>450</v>
      </c>
      <c r="S73" s="85">
        <v>43662.62453703704</v>
      </c>
      <c r="T73" s="81">
        <v>19</v>
      </c>
      <c r="U73" s="81">
        <v>0</v>
      </c>
      <c r="V73" s="81"/>
      <c r="W73" s="81"/>
      <c r="X73" s="81" t="s">
        <v>276</v>
      </c>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v>1</v>
      </c>
      <c r="BT73" s="80" t="str">
        <f>REPLACE(INDEX(GroupVertices[Group],MATCH(Edges[[#This Row],[Vertex 1]],GroupVertices[Vertex],0)),1,1,"")</f>
        <v>1</v>
      </c>
      <c r="BU73" s="80" t="str">
        <f>REPLACE(INDEX(GroupVertices[Group],MATCH(Edges[[#This Row],[Vertex 2]],GroupVertices[Vertex],0)),1,1,"")</f>
        <v>1</v>
      </c>
      <c r="BV73" s="48">
        <v>0</v>
      </c>
      <c r="BW73" s="49">
        <v>0</v>
      </c>
      <c r="BX73" s="48">
        <v>0</v>
      </c>
      <c r="BY73" s="49">
        <v>0</v>
      </c>
      <c r="BZ73" s="48">
        <v>0</v>
      </c>
      <c r="CA73" s="49">
        <v>0</v>
      </c>
      <c r="CB73" s="48">
        <v>21</v>
      </c>
      <c r="CC73" s="49">
        <v>100</v>
      </c>
      <c r="CD73" s="48">
        <v>21</v>
      </c>
    </row>
    <row r="74" spans="1:82" ht="15">
      <c r="A74" s="66" t="s">
        <v>344</v>
      </c>
      <c r="B74" s="66" t="s">
        <v>344</v>
      </c>
      <c r="C74" s="67"/>
      <c r="D74" s="68"/>
      <c r="E74" s="69"/>
      <c r="F74" s="70"/>
      <c r="G74" s="67"/>
      <c r="H74" s="71"/>
      <c r="I74" s="72"/>
      <c r="J74" s="72"/>
      <c r="K74" s="34" t="s">
        <v>65</v>
      </c>
      <c r="L74" s="79">
        <v>74</v>
      </c>
      <c r="M74" s="79"/>
      <c r="N74" s="74"/>
      <c r="O74" s="81" t="s">
        <v>214</v>
      </c>
      <c r="P74" s="81" t="s">
        <v>214</v>
      </c>
      <c r="Q74" s="81" t="s">
        <v>628</v>
      </c>
      <c r="R74" s="83" t="s">
        <v>449</v>
      </c>
      <c r="S74" s="85">
        <v>43663.26849537037</v>
      </c>
      <c r="T74" s="81">
        <v>38</v>
      </c>
      <c r="U74" s="81">
        <v>0</v>
      </c>
      <c r="V74" s="81"/>
      <c r="W74" s="81"/>
      <c r="X74" s="81" t="s">
        <v>713</v>
      </c>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v>1</v>
      </c>
      <c r="BT74" s="80" t="str">
        <f>REPLACE(INDEX(GroupVertices[Group],MATCH(Edges[[#This Row],[Vertex 1]],GroupVertices[Vertex],0)),1,1,"")</f>
        <v>1</v>
      </c>
      <c r="BU74" s="80" t="str">
        <f>REPLACE(INDEX(GroupVertices[Group],MATCH(Edges[[#This Row],[Vertex 2]],GroupVertices[Vertex],0)),1,1,"")</f>
        <v>1</v>
      </c>
      <c r="BV74" s="48">
        <v>0</v>
      </c>
      <c r="BW74" s="49">
        <v>0</v>
      </c>
      <c r="BX74" s="48">
        <v>0</v>
      </c>
      <c r="BY74" s="49">
        <v>0</v>
      </c>
      <c r="BZ74" s="48">
        <v>0</v>
      </c>
      <c r="CA74" s="49">
        <v>0</v>
      </c>
      <c r="CB74" s="48">
        <v>25</v>
      </c>
      <c r="CC74" s="49">
        <v>100</v>
      </c>
      <c r="CD74" s="48">
        <v>25</v>
      </c>
    </row>
    <row r="75" spans="1:82" ht="15">
      <c r="A75" s="66" t="s">
        <v>343</v>
      </c>
      <c r="B75" s="66" t="s">
        <v>343</v>
      </c>
      <c r="C75" s="67"/>
      <c r="D75" s="68"/>
      <c r="E75" s="69"/>
      <c r="F75" s="70"/>
      <c r="G75" s="67"/>
      <c r="H75" s="71"/>
      <c r="I75" s="72"/>
      <c r="J75" s="72"/>
      <c r="K75" s="34" t="s">
        <v>65</v>
      </c>
      <c r="L75" s="79">
        <v>75</v>
      </c>
      <c r="M75" s="79"/>
      <c r="N75" s="74"/>
      <c r="O75" s="81" t="s">
        <v>214</v>
      </c>
      <c r="P75" s="81" t="s">
        <v>214</v>
      </c>
      <c r="Q75" s="81" t="s">
        <v>627</v>
      </c>
      <c r="R75" s="83" t="s">
        <v>448</v>
      </c>
      <c r="S75" s="85">
        <v>43663.51047453703</v>
      </c>
      <c r="T75" s="81">
        <v>5</v>
      </c>
      <c r="U75" s="81">
        <v>1</v>
      </c>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v>1</v>
      </c>
      <c r="BT75" s="80" t="str">
        <f>REPLACE(INDEX(GroupVertices[Group],MATCH(Edges[[#This Row],[Vertex 1]],GroupVertices[Vertex],0)),1,1,"")</f>
        <v>1</v>
      </c>
      <c r="BU75" s="80" t="str">
        <f>REPLACE(INDEX(GroupVertices[Group],MATCH(Edges[[#This Row],[Vertex 2]],GroupVertices[Vertex],0)),1,1,"")</f>
        <v>1</v>
      </c>
      <c r="BV75" s="48">
        <v>0</v>
      </c>
      <c r="BW75" s="49">
        <v>0</v>
      </c>
      <c r="BX75" s="48">
        <v>0</v>
      </c>
      <c r="BY75" s="49">
        <v>0</v>
      </c>
      <c r="BZ75" s="48">
        <v>0</v>
      </c>
      <c r="CA75" s="49">
        <v>0</v>
      </c>
      <c r="CB75" s="48">
        <v>16</v>
      </c>
      <c r="CC75" s="49">
        <v>100</v>
      </c>
      <c r="CD75" s="48">
        <v>16</v>
      </c>
    </row>
    <row r="76" spans="1:82" ht="15">
      <c r="A76" s="66" t="s">
        <v>342</v>
      </c>
      <c r="B76" s="66" t="s">
        <v>342</v>
      </c>
      <c r="C76" s="67"/>
      <c r="D76" s="68"/>
      <c r="E76" s="69"/>
      <c r="F76" s="70"/>
      <c r="G76" s="67"/>
      <c r="H76" s="71"/>
      <c r="I76" s="72"/>
      <c r="J76" s="72"/>
      <c r="K76" s="34" t="s">
        <v>65</v>
      </c>
      <c r="L76" s="79">
        <v>76</v>
      </c>
      <c r="M76" s="79"/>
      <c r="N76" s="74"/>
      <c r="O76" s="81" t="s">
        <v>214</v>
      </c>
      <c r="P76" s="81" t="s">
        <v>214</v>
      </c>
      <c r="Q76" s="81" t="s">
        <v>626</v>
      </c>
      <c r="R76" s="83" t="s">
        <v>447</v>
      </c>
      <c r="S76" s="85">
        <v>43664.30069444444</v>
      </c>
      <c r="T76" s="81">
        <v>9</v>
      </c>
      <c r="U76" s="81">
        <v>0</v>
      </c>
      <c r="V76" s="81"/>
      <c r="W76" s="81"/>
      <c r="X76" s="81" t="s">
        <v>276</v>
      </c>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v>1</v>
      </c>
      <c r="BT76" s="80" t="str">
        <f>REPLACE(INDEX(GroupVertices[Group],MATCH(Edges[[#This Row],[Vertex 1]],GroupVertices[Vertex],0)),1,1,"")</f>
        <v>1</v>
      </c>
      <c r="BU76" s="80" t="str">
        <f>REPLACE(INDEX(GroupVertices[Group],MATCH(Edges[[#This Row],[Vertex 2]],GroupVertices[Vertex],0)),1,1,"")</f>
        <v>1</v>
      </c>
      <c r="BV76" s="48">
        <v>0</v>
      </c>
      <c r="BW76" s="49">
        <v>0</v>
      </c>
      <c r="BX76" s="48">
        <v>0</v>
      </c>
      <c r="BY76" s="49">
        <v>0</v>
      </c>
      <c r="BZ76" s="48">
        <v>0</v>
      </c>
      <c r="CA76" s="49">
        <v>0</v>
      </c>
      <c r="CB76" s="48">
        <v>23</v>
      </c>
      <c r="CC76" s="49">
        <v>100</v>
      </c>
      <c r="CD76" s="48">
        <v>23</v>
      </c>
    </row>
    <row r="77" spans="1:82" ht="15">
      <c r="A77" s="66" t="s">
        <v>341</v>
      </c>
      <c r="B77" s="66" t="s">
        <v>341</v>
      </c>
      <c r="C77" s="67"/>
      <c r="D77" s="68"/>
      <c r="E77" s="69"/>
      <c r="F77" s="70"/>
      <c r="G77" s="67"/>
      <c r="H77" s="71"/>
      <c r="I77" s="72"/>
      <c r="J77" s="72"/>
      <c r="K77" s="34" t="s">
        <v>65</v>
      </c>
      <c r="L77" s="79">
        <v>77</v>
      </c>
      <c r="M77" s="79"/>
      <c r="N77" s="74"/>
      <c r="O77" s="81" t="s">
        <v>214</v>
      </c>
      <c r="P77" s="81" t="s">
        <v>214</v>
      </c>
      <c r="Q77" s="81" t="s">
        <v>625</v>
      </c>
      <c r="R77" s="83" t="s">
        <v>446</v>
      </c>
      <c r="S77" s="85">
        <v>43664.43324074074</v>
      </c>
      <c r="T77" s="81">
        <v>12</v>
      </c>
      <c r="U77" s="81">
        <v>0</v>
      </c>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v>1</v>
      </c>
      <c r="BT77" s="80" t="str">
        <f>REPLACE(INDEX(GroupVertices[Group],MATCH(Edges[[#This Row],[Vertex 1]],GroupVertices[Vertex],0)),1,1,"")</f>
        <v>1</v>
      </c>
      <c r="BU77" s="80" t="str">
        <f>REPLACE(INDEX(GroupVertices[Group],MATCH(Edges[[#This Row],[Vertex 2]],GroupVertices[Vertex],0)),1,1,"")</f>
        <v>1</v>
      </c>
      <c r="BV77" s="48">
        <v>0</v>
      </c>
      <c r="BW77" s="49">
        <v>0</v>
      </c>
      <c r="BX77" s="48">
        <v>0</v>
      </c>
      <c r="BY77" s="49">
        <v>0</v>
      </c>
      <c r="BZ77" s="48">
        <v>0</v>
      </c>
      <c r="CA77" s="49">
        <v>0</v>
      </c>
      <c r="CB77" s="48">
        <v>24</v>
      </c>
      <c r="CC77" s="49">
        <v>100</v>
      </c>
      <c r="CD77" s="48">
        <v>24</v>
      </c>
    </row>
    <row r="78" spans="1:82" ht="15">
      <c r="A78" s="66" t="s">
        <v>340</v>
      </c>
      <c r="B78" s="66" t="s">
        <v>340</v>
      </c>
      <c r="C78" s="67"/>
      <c r="D78" s="68"/>
      <c r="E78" s="69"/>
      <c r="F78" s="70"/>
      <c r="G78" s="67"/>
      <c r="H78" s="71"/>
      <c r="I78" s="72"/>
      <c r="J78" s="72"/>
      <c r="K78" s="34" t="s">
        <v>65</v>
      </c>
      <c r="L78" s="79">
        <v>78</v>
      </c>
      <c r="M78" s="79"/>
      <c r="N78" s="74"/>
      <c r="O78" s="81" t="s">
        <v>214</v>
      </c>
      <c r="P78" s="81" t="s">
        <v>214</v>
      </c>
      <c r="Q78" s="81" t="s">
        <v>624</v>
      </c>
      <c r="R78" s="83" t="s">
        <v>445</v>
      </c>
      <c r="S78" s="85">
        <v>43665.426145833335</v>
      </c>
      <c r="T78" s="81">
        <v>8</v>
      </c>
      <c r="U78" s="81">
        <v>0</v>
      </c>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v>1</v>
      </c>
      <c r="BT78" s="80" t="str">
        <f>REPLACE(INDEX(GroupVertices[Group],MATCH(Edges[[#This Row],[Vertex 1]],GroupVertices[Vertex],0)),1,1,"")</f>
        <v>1</v>
      </c>
      <c r="BU78" s="80" t="str">
        <f>REPLACE(INDEX(GroupVertices[Group],MATCH(Edges[[#This Row],[Vertex 2]],GroupVertices[Vertex],0)),1,1,"")</f>
        <v>1</v>
      </c>
      <c r="BV78" s="48">
        <v>0</v>
      </c>
      <c r="BW78" s="49">
        <v>0</v>
      </c>
      <c r="BX78" s="48">
        <v>0</v>
      </c>
      <c r="BY78" s="49">
        <v>0</v>
      </c>
      <c r="BZ78" s="48">
        <v>0</v>
      </c>
      <c r="CA78" s="49">
        <v>0</v>
      </c>
      <c r="CB78" s="48">
        <v>20</v>
      </c>
      <c r="CC78" s="49">
        <v>100</v>
      </c>
      <c r="CD78" s="48">
        <v>20</v>
      </c>
    </row>
    <row r="79" spans="1:82" ht="15">
      <c r="A79" s="66" t="s">
        <v>339</v>
      </c>
      <c r="B79" s="66" t="s">
        <v>339</v>
      </c>
      <c r="C79" s="67"/>
      <c r="D79" s="68"/>
      <c r="E79" s="69"/>
      <c r="F79" s="70"/>
      <c r="G79" s="67"/>
      <c r="H79" s="71"/>
      <c r="I79" s="72"/>
      <c r="J79" s="72"/>
      <c r="K79" s="34" t="s">
        <v>65</v>
      </c>
      <c r="L79" s="79">
        <v>79</v>
      </c>
      <c r="M79" s="79"/>
      <c r="N79" s="74"/>
      <c r="O79" s="81" t="s">
        <v>214</v>
      </c>
      <c r="P79" s="81" t="s">
        <v>214</v>
      </c>
      <c r="Q79" s="81" t="s">
        <v>623</v>
      </c>
      <c r="R79" s="83" t="s">
        <v>444</v>
      </c>
      <c r="S79" s="85">
        <v>43666.34619212963</v>
      </c>
      <c r="T79" s="81">
        <v>13</v>
      </c>
      <c r="U79" s="81">
        <v>0</v>
      </c>
      <c r="V79" s="81"/>
      <c r="W79" s="81"/>
      <c r="X79" s="81" t="s">
        <v>276</v>
      </c>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v>1</v>
      </c>
      <c r="BT79" s="80" t="str">
        <f>REPLACE(INDEX(GroupVertices[Group],MATCH(Edges[[#This Row],[Vertex 1]],GroupVertices[Vertex],0)),1,1,"")</f>
        <v>1</v>
      </c>
      <c r="BU79" s="80" t="str">
        <f>REPLACE(INDEX(GroupVertices[Group],MATCH(Edges[[#This Row],[Vertex 2]],GroupVertices[Vertex],0)),1,1,"")</f>
        <v>1</v>
      </c>
      <c r="BV79" s="48">
        <v>0</v>
      </c>
      <c r="BW79" s="49">
        <v>0</v>
      </c>
      <c r="BX79" s="48">
        <v>0</v>
      </c>
      <c r="BY79" s="49">
        <v>0</v>
      </c>
      <c r="BZ79" s="48">
        <v>0</v>
      </c>
      <c r="CA79" s="49">
        <v>0</v>
      </c>
      <c r="CB79" s="48">
        <v>64</v>
      </c>
      <c r="CC79" s="49">
        <v>100</v>
      </c>
      <c r="CD79" s="48">
        <v>64</v>
      </c>
    </row>
    <row r="80" spans="1:82" ht="15">
      <c r="A80" s="66" t="s">
        <v>338</v>
      </c>
      <c r="B80" s="66" t="s">
        <v>338</v>
      </c>
      <c r="C80" s="67"/>
      <c r="D80" s="68"/>
      <c r="E80" s="69"/>
      <c r="F80" s="70"/>
      <c r="G80" s="67"/>
      <c r="H80" s="71"/>
      <c r="I80" s="72"/>
      <c r="J80" s="72"/>
      <c r="K80" s="34" t="s">
        <v>65</v>
      </c>
      <c r="L80" s="79">
        <v>80</v>
      </c>
      <c r="M80" s="79"/>
      <c r="N80" s="74"/>
      <c r="O80" s="81" t="s">
        <v>214</v>
      </c>
      <c r="P80" s="81" t="s">
        <v>214</v>
      </c>
      <c r="Q80" s="81" t="s">
        <v>622</v>
      </c>
      <c r="R80" s="83" t="s">
        <v>443</v>
      </c>
      <c r="S80" s="85">
        <v>43666.60292824074</v>
      </c>
      <c r="T80" s="81">
        <v>8</v>
      </c>
      <c r="U80" s="81">
        <v>0</v>
      </c>
      <c r="V80" s="81" t="s">
        <v>690</v>
      </c>
      <c r="W80" s="81" t="s">
        <v>274</v>
      </c>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v>1</v>
      </c>
      <c r="BT80" s="80" t="str">
        <f>REPLACE(INDEX(GroupVertices[Group],MATCH(Edges[[#This Row],[Vertex 1]],GroupVertices[Vertex],0)),1,1,"")</f>
        <v>1</v>
      </c>
      <c r="BU80" s="80" t="str">
        <f>REPLACE(INDEX(GroupVertices[Group],MATCH(Edges[[#This Row],[Vertex 2]],GroupVertices[Vertex],0)),1,1,"")</f>
        <v>1</v>
      </c>
      <c r="BV80" s="48">
        <v>0</v>
      </c>
      <c r="BW80" s="49">
        <v>0</v>
      </c>
      <c r="BX80" s="48">
        <v>0</v>
      </c>
      <c r="BY80" s="49">
        <v>0</v>
      </c>
      <c r="BZ80" s="48">
        <v>0</v>
      </c>
      <c r="CA80" s="49">
        <v>0</v>
      </c>
      <c r="CB80" s="48">
        <v>15</v>
      </c>
      <c r="CC80" s="49">
        <v>100</v>
      </c>
      <c r="CD80" s="48">
        <v>15</v>
      </c>
    </row>
    <row r="81" spans="1:82" ht="15">
      <c r="A81" s="66" t="s">
        <v>337</v>
      </c>
      <c r="B81" s="66" t="s">
        <v>337</v>
      </c>
      <c r="C81" s="67"/>
      <c r="D81" s="68"/>
      <c r="E81" s="69"/>
      <c r="F81" s="70"/>
      <c r="G81" s="67"/>
      <c r="H81" s="71"/>
      <c r="I81" s="72"/>
      <c r="J81" s="72"/>
      <c r="K81" s="34" t="s">
        <v>65</v>
      </c>
      <c r="L81" s="79">
        <v>81</v>
      </c>
      <c r="M81" s="79"/>
      <c r="N81" s="74"/>
      <c r="O81" s="81" t="s">
        <v>214</v>
      </c>
      <c r="P81" s="81" t="s">
        <v>214</v>
      </c>
      <c r="Q81" s="81" t="s">
        <v>621</v>
      </c>
      <c r="R81" s="83" t="s">
        <v>442</v>
      </c>
      <c r="S81" s="85">
        <v>43668.47288194444</v>
      </c>
      <c r="T81" s="81">
        <v>27</v>
      </c>
      <c r="U81" s="81">
        <v>0</v>
      </c>
      <c r="V81" s="81"/>
      <c r="W81" s="81"/>
      <c r="X81" s="81" t="s">
        <v>714</v>
      </c>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v>1</v>
      </c>
      <c r="BT81" s="80" t="str">
        <f>REPLACE(INDEX(GroupVertices[Group],MATCH(Edges[[#This Row],[Vertex 1]],GroupVertices[Vertex],0)),1,1,"")</f>
        <v>1</v>
      </c>
      <c r="BU81" s="80" t="str">
        <f>REPLACE(INDEX(GroupVertices[Group],MATCH(Edges[[#This Row],[Vertex 2]],GroupVertices[Vertex],0)),1,1,"")</f>
        <v>1</v>
      </c>
      <c r="BV81" s="48">
        <v>0</v>
      </c>
      <c r="BW81" s="49">
        <v>0</v>
      </c>
      <c r="BX81" s="48">
        <v>0</v>
      </c>
      <c r="BY81" s="49">
        <v>0</v>
      </c>
      <c r="BZ81" s="48">
        <v>0</v>
      </c>
      <c r="CA81" s="49">
        <v>0</v>
      </c>
      <c r="CB81" s="48">
        <v>18</v>
      </c>
      <c r="CC81" s="49">
        <v>100</v>
      </c>
      <c r="CD81" s="48">
        <v>18</v>
      </c>
    </row>
    <row r="82" spans="1:82" ht="15">
      <c r="A82" s="66" t="s">
        <v>336</v>
      </c>
      <c r="B82" s="66" t="s">
        <v>336</v>
      </c>
      <c r="C82" s="67"/>
      <c r="D82" s="68"/>
      <c r="E82" s="69"/>
      <c r="F82" s="70"/>
      <c r="G82" s="67"/>
      <c r="H82" s="71"/>
      <c r="I82" s="72"/>
      <c r="J82" s="72"/>
      <c r="K82" s="34" t="s">
        <v>65</v>
      </c>
      <c r="L82" s="79">
        <v>82</v>
      </c>
      <c r="M82" s="79"/>
      <c r="N82" s="74"/>
      <c r="O82" s="81" t="s">
        <v>214</v>
      </c>
      <c r="P82" s="81" t="s">
        <v>214</v>
      </c>
      <c r="Q82" s="81" t="s">
        <v>620</v>
      </c>
      <c r="R82" s="83" t="s">
        <v>441</v>
      </c>
      <c r="S82" s="85">
        <v>43669.483506944445</v>
      </c>
      <c r="T82" s="81">
        <v>6</v>
      </c>
      <c r="U82" s="81">
        <v>0</v>
      </c>
      <c r="V82" s="81" t="s">
        <v>690</v>
      </c>
      <c r="W82" s="81" t="s">
        <v>274</v>
      </c>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v>1</v>
      </c>
      <c r="BT82" s="80" t="str">
        <f>REPLACE(INDEX(GroupVertices[Group],MATCH(Edges[[#This Row],[Vertex 1]],GroupVertices[Vertex],0)),1,1,"")</f>
        <v>1</v>
      </c>
      <c r="BU82" s="80" t="str">
        <f>REPLACE(INDEX(GroupVertices[Group],MATCH(Edges[[#This Row],[Vertex 2]],GroupVertices[Vertex],0)),1,1,"")</f>
        <v>1</v>
      </c>
      <c r="BV82" s="48">
        <v>0</v>
      </c>
      <c r="BW82" s="49">
        <v>0</v>
      </c>
      <c r="BX82" s="48">
        <v>0</v>
      </c>
      <c r="BY82" s="49">
        <v>0</v>
      </c>
      <c r="BZ82" s="48">
        <v>0</v>
      </c>
      <c r="CA82" s="49">
        <v>0</v>
      </c>
      <c r="CB82" s="48">
        <v>16</v>
      </c>
      <c r="CC82" s="49">
        <v>100</v>
      </c>
      <c r="CD82" s="48">
        <v>16</v>
      </c>
    </row>
    <row r="83" spans="1:82" ht="15">
      <c r="A83" s="66" t="s">
        <v>335</v>
      </c>
      <c r="B83" s="66" t="s">
        <v>335</v>
      </c>
      <c r="C83" s="67"/>
      <c r="D83" s="68"/>
      <c r="E83" s="69"/>
      <c r="F83" s="70"/>
      <c r="G83" s="67"/>
      <c r="H83" s="71"/>
      <c r="I83" s="72"/>
      <c r="J83" s="72"/>
      <c r="K83" s="34" t="s">
        <v>65</v>
      </c>
      <c r="L83" s="79">
        <v>83</v>
      </c>
      <c r="M83" s="79"/>
      <c r="N83" s="74"/>
      <c r="O83" s="81" t="s">
        <v>214</v>
      </c>
      <c r="P83" s="81" t="s">
        <v>214</v>
      </c>
      <c r="Q83" s="81" t="s">
        <v>601</v>
      </c>
      <c r="R83" s="83" t="s">
        <v>440</v>
      </c>
      <c r="S83" s="85">
        <v>43670.49900462963</v>
      </c>
      <c r="T83" s="81">
        <v>8</v>
      </c>
      <c r="U83" s="81">
        <v>0</v>
      </c>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v>1</v>
      </c>
      <c r="BT83" s="80" t="str">
        <f>REPLACE(INDEX(GroupVertices[Group],MATCH(Edges[[#This Row],[Vertex 1]],GroupVertices[Vertex],0)),1,1,"")</f>
        <v>1</v>
      </c>
      <c r="BU83" s="80" t="str">
        <f>REPLACE(INDEX(GroupVertices[Group],MATCH(Edges[[#This Row],[Vertex 2]],GroupVertices[Vertex],0)),1,1,"")</f>
        <v>1</v>
      </c>
      <c r="BV83" s="48">
        <v>0</v>
      </c>
      <c r="BW83" s="49">
        <v>0</v>
      </c>
      <c r="BX83" s="48">
        <v>0</v>
      </c>
      <c r="BY83" s="49">
        <v>0</v>
      </c>
      <c r="BZ83" s="48">
        <v>0</v>
      </c>
      <c r="CA83" s="49">
        <v>0</v>
      </c>
      <c r="CB83" s="48">
        <v>32</v>
      </c>
      <c r="CC83" s="49">
        <v>100</v>
      </c>
      <c r="CD83" s="48">
        <v>32</v>
      </c>
    </row>
    <row r="84" spans="1:82" ht="15">
      <c r="A84" s="66" t="s">
        <v>334</v>
      </c>
      <c r="B84" s="66" t="s">
        <v>334</v>
      </c>
      <c r="C84" s="67"/>
      <c r="D84" s="68"/>
      <c r="E84" s="69"/>
      <c r="F84" s="70"/>
      <c r="G84" s="67"/>
      <c r="H84" s="71"/>
      <c r="I84" s="72"/>
      <c r="J84" s="72"/>
      <c r="K84" s="34" t="s">
        <v>65</v>
      </c>
      <c r="L84" s="79">
        <v>84</v>
      </c>
      <c r="M84" s="79"/>
      <c r="N84" s="74"/>
      <c r="O84" s="81" t="s">
        <v>214</v>
      </c>
      <c r="P84" s="81" t="s">
        <v>214</v>
      </c>
      <c r="Q84" s="81" t="s">
        <v>619</v>
      </c>
      <c r="R84" s="83" t="s">
        <v>439</v>
      </c>
      <c r="S84" s="85">
        <v>43670.61959490741</v>
      </c>
      <c r="T84" s="81">
        <v>18</v>
      </c>
      <c r="U84" s="81">
        <v>0</v>
      </c>
      <c r="V84" s="81"/>
      <c r="W84" s="81"/>
      <c r="X84" s="81" t="s">
        <v>276</v>
      </c>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v>1</v>
      </c>
      <c r="BT84" s="80" t="str">
        <f>REPLACE(INDEX(GroupVertices[Group],MATCH(Edges[[#This Row],[Vertex 1]],GroupVertices[Vertex],0)),1,1,"")</f>
        <v>1</v>
      </c>
      <c r="BU84" s="80" t="str">
        <f>REPLACE(INDEX(GroupVertices[Group],MATCH(Edges[[#This Row],[Vertex 2]],GroupVertices[Vertex],0)),1,1,"")</f>
        <v>1</v>
      </c>
      <c r="BV84" s="48">
        <v>0</v>
      </c>
      <c r="BW84" s="49">
        <v>0</v>
      </c>
      <c r="BX84" s="48">
        <v>0</v>
      </c>
      <c r="BY84" s="49">
        <v>0</v>
      </c>
      <c r="BZ84" s="48">
        <v>0</v>
      </c>
      <c r="CA84" s="49">
        <v>0</v>
      </c>
      <c r="CB84" s="48">
        <v>95</v>
      </c>
      <c r="CC84" s="49">
        <v>100</v>
      </c>
      <c r="CD84" s="48">
        <v>95</v>
      </c>
    </row>
    <row r="85" spans="1:82" ht="15">
      <c r="A85" s="66" t="s">
        <v>333</v>
      </c>
      <c r="B85" s="66" t="s">
        <v>333</v>
      </c>
      <c r="C85" s="67"/>
      <c r="D85" s="68"/>
      <c r="E85" s="69"/>
      <c r="F85" s="70"/>
      <c r="G85" s="67"/>
      <c r="H85" s="71"/>
      <c r="I85" s="72"/>
      <c r="J85" s="72"/>
      <c r="K85" s="34" t="s">
        <v>65</v>
      </c>
      <c r="L85" s="79">
        <v>85</v>
      </c>
      <c r="M85" s="79"/>
      <c r="N85" s="74"/>
      <c r="O85" s="81" t="s">
        <v>214</v>
      </c>
      <c r="P85" s="81" t="s">
        <v>214</v>
      </c>
      <c r="Q85" s="81" t="s">
        <v>618</v>
      </c>
      <c r="R85" s="83" t="s">
        <v>438</v>
      </c>
      <c r="S85" s="85">
        <v>43671.3859375</v>
      </c>
      <c r="T85" s="81">
        <v>36</v>
      </c>
      <c r="U85" s="81">
        <v>0</v>
      </c>
      <c r="V85" s="81"/>
      <c r="W85" s="81"/>
      <c r="X85" s="81" t="s">
        <v>715</v>
      </c>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v>1</v>
      </c>
      <c r="BT85" s="80" t="str">
        <f>REPLACE(INDEX(GroupVertices[Group],MATCH(Edges[[#This Row],[Vertex 1]],GroupVertices[Vertex],0)),1,1,"")</f>
        <v>1</v>
      </c>
      <c r="BU85" s="80" t="str">
        <f>REPLACE(INDEX(GroupVertices[Group],MATCH(Edges[[#This Row],[Vertex 2]],GroupVertices[Vertex],0)),1,1,"")</f>
        <v>1</v>
      </c>
      <c r="BV85" s="48">
        <v>0</v>
      </c>
      <c r="BW85" s="49">
        <v>0</v>
      </c>
      <c r="BX85" s="48">
        <v>0</v>
      </c>
      <c r="BY85" s="49">
        <v>0</v>
      </c>
      <c r="BZ85" s="48">
        <v>0</v>
      </c>
      <c r="CA85" s="49">
        <v>0</v>
      </c>
      <c r="CB85" s="48">
        <v>86</v>
      </c>
      <c r="CC85" s="49">
        <v>100</v>
      </c>
      <c r="CD85" s="48">
        <v>86</v>
      </c>
    </row>
    <row r="86" spans="1:82" ht="15">
      <c r="A86" s="66" t="s">
        <v>332</v>
      </c>
      <c r="B86" s="66" t="s">
        <v>332</v>
      </c>
      <c r="C86" s="67"/>
      <c r="D86" s="68"/>
      <c r="E86" s="69"/>
      <c r="F86" s="70"/>
      <c r="G86" s="67"/>
      <c r="H86" s="71"/>
      <c r="I86" s="72"/>
      <c r="J86" s="72"/>
      <c r="K86" s="34" t="s">
        <v>65</v>
      </c>
      <c r="L86" s="79">
        <v>86</v>
      </c>
      <c r="M86" s="79"/>
      <c r="N86" s="74"/>
      <c r="O86" s="81" t="s">
        <v>214</v>
      </c>
      <c r="P86" s="81" t="s">
        <v>214</v>
      </c>
      <c r="Q86" s="81" t="s">
        <v>617</v>
      </c>
      <c r="R86" s="83" t="s">
        <v>437</v>
      </c>
      <c r="S86" s="85">
        <v>43672.350277777776</v>
      </c>
      <c r="T86" s="81">
        <v>4</v>
      </c>
      <c r="U86" s="81">
        <v>0</v>
      </c>
      <c r="V86" s="81" t="s">
        <v>690</v>
      </c>
      <c r="W86" s="81" t="s">
        <v>274</v>
      </c>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v>1</v>
      </c>
      <c r="BT86" s="80" t="str">
        <f>REPLACE(INDEX(GroupVertices[Group],MATCH(Edges[[#This Row],[Vertex 1]],GroupVertices[Vertex],0)),1,1,"")</f>
        <v>1</v>
      </c>
      <c r="BU86" s="80" t="str">
        <f>REPLACE(INDEX(GroupVertices[Group],MATCH(Edges[[#This Row],[Vertex 2]],GroupVertices[Vertex],0)),1,1,"")</f>
        <v>1</v>
      </c>
      <c r="BV86" s="48">
        <v>0</v>
      </c>
      <c r="BW86" s="49">
        <v>0</v>
      </c>
      <c r="BX86" s="48">
        <v>0</v>
      </c>
      <c r="BY86" s="49">
        <v>0</v>
      </c>
      <c r="BZ86" s="48">
        <v>0</v>
      </c>
      <c r="CA86" s="49">
        <v>0</v>
      </c>
      <c r="CB86" s="48">
        <v>14</v>
      </c>
      <c r="CC86" s="49">
        <v>100</v>
      </c>
      <c r="CD86" s="48">
        <v>14</v>
      </c>
    </row>
    <row r="87" spans="1:82" ht="15">
      <c r="A87" s="66" t="s">
        <v>331</v>
      </c>
      <c r="B87" s="66" t="s">
        <v>331</v>
      </c>
      <c r="C87" s="67"/>
      <c r="D87" s="68"/>
      <c r="E87" s="69"/>
      <c r="F87" s="70"/>
      <c r="G87" s="67"/>
      <c r="H87" s="71"/>
      <c r="I87" s="72"/>
      <c r="J87" s="72"/>
      <c r="K87" s="34" t="s">
        <v>65</v>
      </c>
      <c r="L87" s="79">
        <v>87</v>
      </c>
      <c r="M87" s="79"/>
      <c r="N87" s="74"/>
      <c r="O87" s="81" t="s">
        <v>214</v>
      </c>
      <c r="P87" s="81" t="s">
        <v>214</v>
      </c>
      <c r="Q87" s="81" t="s">
        <v>616</v>
      </c>
      <c r="R87" s="83" t="s">
        <v>436</v>
      </c>
      <c r="S87" s="85">
        <v>43672.55165509259</v>
      </c>
      <c r="T87" s="81">
        <v>11</v>
      </c>
      <c r="U87" s="81">
        <v>0</v>
      </c>
      <c r="V87" s="81"/>
      <c r="W87" s="81"/>
      <c r="X87" s="81" t="s">
        <v>276</v>
      </c>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v>1</v>
      </c>
      <c r="BT87" s="80" t="str">
        <f>REPLACE(INDEX(GroupVertices[Group],MATCH(Edges[[#This Row],[Vertex 1]],GroupVertices[Vertex],0)),1,1,"")</f>
        <v>1</v>
      </c>
      <c r="BU87" s="80" t="str">
        <f>REPLACE(INDEX(GroupVertices[Group],MATCH(Edges[[#This Row],[Vertex 2]],GroupVertices[Vertex],0)),1,1,"")</f>
        <v>1</v>
      </c>
      <c r="BV87" s="48">
        <v>0</v>
      </c>
      <c r="BW87" s="49">
        <v>0</v>
      </c>
      <c r="BX87" s="48">
        <v>0</v>
      </c>
      <c r="BY87" s="49">
        <v>0</v>
      </c>
      <c r="BZ87" s="48">
        <v>0</v>
      </c>
      <c r="CA87" s="49">
        <v>0</v>
      </c>
      <c r="CB87" s="48">
        <v>62</v>
      </c>
      <c r="CC87" s="49">
        <v>100</v>
      </c>
      <c r="CD87" s="48">
        <v>62</v>
      </c>
    </row>
    <row r="88" spans="1:82" ht="15">
      <c r="A88" s="66" t="s">
        <v>330</v>
      </c>
      <c r="B88" s="66" t="s">
        <v>330</v>
      </c>
      <c r="C88" s="67"/>
      <c r="D88" s="68"/>
      <c r="E88" s="69"/>
      <c r="F88" s="70"/>
      <c r="G88" s="67"/>
      <c r="H88" s="71"/>
      <c r="I88" s="72"/>
      <c r="J88" s="72"/>
      <c r="K88" s="34" t="s">
        <v>65</v>
      </c>
      <c r="L88" s="79">
        <v>88</v>
      </c>
      <c r="M88" s="79"/>
      <c r="N88" s="74"/>
      <c r="O88" s="81" t="s">
        <v>214</v>
      </c>
      <c r="P88" s="81" t="s">
        <v>214</v>
      </c>
      <c r="Q88" s="81" t="s">
        <v>615</v>
      </c>
      <c r="R88" s="83" t="s">
        <v>435</v>
      </c>
      <c r="S88" s="85">
        <v>43672.5690625</v>
      </c>
      <c r="T88" s="81">
        <v>16</v>
      </c>
      <c r="U88" s="81">
        <v>0</v>
      </c>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v>1</v>
      </c>
      <c r="BT88" s="80" t="str">
        <f>REPLACE(INDEX(GroupVertices[Group],MATCH(Edges[[#This Row],[Vertex 1]],GroupVertices[Vertex],0)),1,1,"")</f>
        <v>1</v>
      </c>
      <c r="BU88" s="80" t="str">
        <f>REPLACE(INDEX(GroupVertices[Group],MATCH(Edges[[#This Row],[Vertex 2]],GroupVertices[Vertex],0)),1,1,"")</f>
        <v>1</v>
      </c>
      <c r="BV88" s="48">
        <v>0</v>
      </c>
      <c r="BW88" s="49">
        <v>0</v>
      </c>
      <c r="BX88" s="48">
        <v>0</v>
      </c>
      <c r="BY88" s="49">
        <v>0</v>
      </c>
      <c r="BZ88" s="48">
        <v>0</v>
      </c>
      <c r="CA88" s="49">
        <v>0</v>
      </c>
      <c r="CB88" s="48">
        <v>28</v>
      </c>
      <c r="CC88" s="49">
        <v>100</v>
      </c>
      <c r="CD88" s="48">
        <v>28</v>
      </c>
    </row>
    <row r="89" spans="1:82" ht="15">
      <c r="A89" s="66" t="s">
        <v>329</v>
      </c>
      <c r="B89" s="66" t="s">
        <v>329</v>
      </c>
      <c r="C89" s="67"/>
      <c r="D89" s="68"/>
      <c r="E89" s="69"/>
      <c r="F89" s="70"/>
      <c r="G89" s="67"/>
      <c r="H89" s="71"/>
      <c r="I89" s="72"/>
      <c r="J89" s="72"/>
      <c r="K89" s="34" t="s">
        <v>65</v>
      </c>
      <c r="L89" s="79">
        <v>89</v>
      </c>
      <c r="M89" s="79"/>
      <c r="N89" s="74"/>
      <c r="O89" s="81" t="s">
        <v>214</v>
      </c>
      <c r="P89" s="81" t="s">
        <v>214</v>
      </c>
      <c r="Q89" s="81" t="s">
        <v>614</v>
      </c>
      <c r="R89" s="83" t="s">
        <v>434</v>
      </c>
      <c r="S89" s="85">
        <v>43675.36740740741</v>
      </c>
      <c r="T89" s="81">
        <v>29</v>
      </c>
      <c r="U89" s="81">
        <v>0</v>
      </c>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v>1</v>
      </c>
      <c r="BT89" s="80" t="str">
        <f>REPLACE(INDEX(GroupVertices[Group],MATCH(Edges[[#This Row],[Vertex 1]],GroupVertices[Vertex],0)),1,1,"")</f>
        <v>1</v>
      </c>
      <c r="BU89" s="80" t="str">
        <f>REPLACE(INDEX(GroupVertices[Group],MATCH(Edges[[#This Row],[Vertex 2]],GroupVertices[Vertex],0)),1,1,"")</f>
        <v>1</v>
      </c>
      <c r="BV89" s="48">
        <v>0</v>
      </c>
      <c r="BW89" s="49">
        <v>0</v>
      </c>
      <c r="BX89" s="48">
        <v>0</v>
      </c>
      <c r="BY89" s="49">
        <v>0</v>
      </c>
      <c r="BZ89" s="48">
        <v>0</v>
      </c>
      <c r="CA89" s="49">
        <v>0</v>
      </c>
      <c r="CB89" s="48">
        <v>31</v>
      </c>
      <c r="CC89" s="49">
        <v>100</v>
      </c>
      <c r="CD89" s="48">
        <v>31</v>
      </c>
    </row>
    <row r="90" spans="1:82" ht="15">
      <c r="A90" s="66" t="s">
        <v>328</v>
      </c>
      <c r="B90" s="66" t="s">
        <v>328</v>
      </c>
      <c r="C90" s="67"/>
      <c r="D90" s="68"/>
      <c r="E90" s="69"/>
      <c r="F90" s="70"/>
      <c r="G90" s="67"/>
      <c r="H90" s="71"/>
      <c r="I90" s="72"/>
      <c r="J90" s="72"/>
      <c r="K90" s="34" t="s">
        <v>65</v>
      </c>
      <c r="L90" s="79">
        <v>90</v>
      </c>
      <c r="M90" s="79"/>
      <c r="N90" s="74"/>
      <c r="O90" s="81" t="s">
        <v>214</v>
      </c>
      <c r="P90" s="81" t="s">
        <v>214</v>
      </c>
      <c r="Q90" s="81" t="s">
        <v>613</v>
      </c>
      <c r="R90" s="83" t="s">
        <v>433</v>
      </c>
      <c r="S90" s="85">
        <v>43675.524143518516</v>
      </c>
      <c r="T90" s="81">
        <v>22</v>
      </c>
      <c r="U90" s="81">
        <v>0</v>
      </c>
      <c r="V90" s="81" t="s">
        <v>698</v>
      </c>
      <c r="W90" s="81" t="s">
        <v>274</v>
      </c>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v>1</v>
      </c>
      <c r="BT90" s="80" t="str">
        <f>REPLACE(INDEX(GroupVertices[Group],MATCH(Edges[[#This Row],[Vertex 1]],GroupVertices[Vertex],0)),1,1,"")</f>
        <v>1</v>
      </c>
      <c r="BU90" s="80" t="str">
        <f>REPLACE(INDEX(GroupVertices[Group],MATCH(Edges[[#This Row],[Vertex 2]],GroupVertices[Vertex],0)),1,1,"")</f>
        <v>1</v>
      </c>
      <c r="BV90" s="48">
        <v>0</v>
      </c>
      <c r="BW90" s="49">
        <v>0</v>
      </c>
      <c r="BX90" s="48">
        <v>0</v>
      </c>
      <c r="BY90" s="49">
        <v>0</v>
      </c>
      <c r="BZ90" s="48">
        <v>0</v>
      </c>
      <c r="CA90" s="49">
        <v>0</v>
      </c>
      <c r="CB90" s="48">
        <v>16</v>
      </c>
      <c r="CC90" s="49">
        <v>100</v>
      </c>
      <c r="CD90" s="48">
        <v>16</v>
      </c>
    </row>
    <row r="91" spans="1:82" ht="15">
      <c r="A91" s="66" t="s">
        <v>327</v>
      </c>
      <c r="B91" s="66" t="s">
        <v>327</v>
      </c>
      <c r="C91" s="67"/>
      <c r="D91" s="68"/>
      <c r="E91" s="69"/>
      <c r="F91" s="70"/>
      <c r="G91" s="67"/>
      <c r="H91" s="71"/>
      <c r="I91" s="72"/>
      <c r="J91" s="72"/>
      <c r="K91" s="34" t="s">
        <v>65</v>
      </c>
      <c r="L91" s="79">
        <v>91</v>
      </c>
      <c r="M91" s="79"/>
      <c r="N91" s="74"/>
      <c r="O91" s="81" t="s">
        <v>214</v>
      </c>
      <c r="P91" s="81" t="s">
        <v>214</v>
      </c>
      <c r="Q91" s="81" t="s">
        <v>612</v>
      </c>
      <c r="R91" s="83" t="s">
        <v>432</v>
      </c>
      <c r="S91" s="85">
        <v>43676.52207175926</v>
      </c>
      <c r="T91" s="81">
        <v>3</v>
      </c>
      <c r="U91" s="81">
        <v>0</v>
      </c>
      <c r="V91" s="81" t="s">
        <v>684</v>
      </c>
      <c r="W91" s="81" t="s">
        <v>709</v>
      </c>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v>1</v>
      </c>
      <c r="BT91" s="80" t="str">
        <f>REPLACE(INDEX(GroupVertices[Group],MATCH(Edges[[#This Row],[Vertex 1]],GroupVertices[Vertex],0)),1,1,"")</f>
        <v>1</v>
      </c>
      <c r="BU91" s="80" t="str">
        <f>REPLACE(INDEX(GroupVertices[Group],MATCH(Edges[[#This Row],[Vertex 2]],GroupVertices[Vertex],0)),1,1,"")</f>
        <v>1</v>
      </c>
      <c r="BV91" s="48">
        <v>0</v>
      </c>
      <c r="BW91" s="49">
        <v>0</v>
      </c>
      <c r="BX91" s="48">
        <v>0</v>
      </c>
      <c r="BY91" s="49">
        <v>0</v>
      </c>
      <c r="BZ91" s="48">
        <v>0</v>
      </c>
      <c r="CA91" s="49">
        <v>0</v>
      </c>
      <c r="CB91" s="48">
        <v>17</v>
      </c>
      <c r="CC91" s="49">
        <v>100</v>
      </c>
      <c r="CD91" s="48">
        <v>17</v>
      </c>
    </row>
    <row r="92" spans="1:82" ht="15">
      <c r="A92" s="66" t="s">
        <v>326</v>
      </c>
      <c r="B92" s="66" t="s">
        <v>326</v>
      </c>
      <c r="C92" s="67"/>
      <c r="D92" s="68"/>
      <c r="E92" s="69"/>
      <c r="F92" s="70"/>
      <c r="G92" s="67"/>
      <c r="H92" s="71"/>
      <c r="I92" s="72"/>
      <c r="J92" s="72"/>
      <c r="K92" s="34" t="s">
        <v>65</v>
      </c>
      <c r="L92" s="79">
        <v>92</v>
      </c>
      <c r="M92" s="79"/>
      <c r="N92" s="74"/>
      <c r="O92" s="81" t="s">
        <v>214</v>
      </c>
      <c r="P92" s="81" t="s">
        <v>214</v>
      </c>
      <c r="Q92" s="81" t="s">
        <v>611</v>
      </c>
      <c r="R92" s="83" t="s">
        <v>431</v>
      </c>
      <c r="S92" s="85">
        <v>43677.49254629629</v>
      </c>
      <c r="T92" s="81">
        <v>7</v>
      </c>
      <c r="U92" s="81">
        <v>0</v>
      </c>
      <c r="V92" s="81" t="s">
        <v>690</v>
      </c>
      <c r="W92" s="81" t="s">
        <v>274</v>
      </c>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v>1</v>
      </c>
      <c r="BT92" s="80" t="str">
        <f>REPLACE(INDEX(GroupVertices[Group],MATCH(Edges[[#This Row],[Vertex 1]],GroupVertices[Vertex],0)),1,1,"")</f>
        <v>1</v>
      </c>
      <c r="BU92" s="80" t="str">
        <f>REPLACE(INDEX(GroupVertices[Group],MATCH(Edges[[#This Row],[Vertex 2]],GroupVertices[Vertex],0)),1,1,"")</f>
        <v>1</v>
      </c>
      <c r="BV92" s="48">
        <v>0</v>
      </c>
      <c r="BW92" s="49">
        <v>0</v>
      </c>
      <c r="BX92" s="48">
        <v>0</v>
      </c>
      <c r="BY92" s="49">
        <v>0</v>
      </c>
      <c r="BZ92" s="48">
        <v>0</v>
      </c>
      <c r="CA92" s="49">
        <v>0</v>
      </c>
      <c r="CB92" s="48">
        <v>15</v>
      </c>
      <c r="CC92" s="49">
        <v>100</v>
      </c>
      <c r="CD92" s="48">
        <v>15</v>
      </c>
    </row>
    <row r="93" spans="1:82" ht="15">
      <c r="A93" s="66" t="s">
        <v>325</v>
      </c>
      <c r="B93" s="66" t="s">
        <v>325</v>
      </c>
      <c r="C93" s="67"/>
      <c r="D93" s="68"/>
      <c r="E93" s="69"/>
      <c r="F93" s="70"/>
      <c r="G93" s="67"/>
      <c r="H93" s="71"/>
      <c r="I93" s="72"/>
      <c r="J93" s="72"/>
      <c r="K93" s="34" t="s">
        <v>65</v>
      </c>
      <c r="L93" s="79">
        <v>93</v>
      </c>
      <c r="M93" s="79"/>
      <c r="N93" s="74"/>
      <c r="O93" s="81" t="s">
        <v>214</v>
      </c>
      <c r="P93" s="81" t="s">
        <v>214</v>
      </c>
      <c r="Q93" s="81" t="s">
        <v>610</v>
      </c>
      <c r="R93" s="83" t="s">
        <v>430</v>
      </c>
      <c r="S93" s="85">
        <v>43678.43247685185</v>
      </c>
      <c r="T93" s="81">
        <v>3</v>
      </c>
      <c r="U93" s="81">
        <v>0</v>
      </c>
      <c r="V93" s="81" t="s">
        <v>699</v>
      </c>
      <c r="W93" s="81" t="s">
        <v>274</v>
      </c>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v>1</v>
      </c>
      <c r="BT93" s="80" t="str">
        <f>REPLACE(INDEX(GroupVertices[Group],MATCH(Edges[[#This Row],[Vertex 1]],GroupVertices[Vertex],0)),1,1,"")</f>
        <v>1</v>
      </c>
      <c r="BU93" s="80" t="str">
        <f>REPLACE(INDEX(GroupVertices[Group],MATCH(Edges[[#This Row],[Vertex 2]],GroupVertices[Vertex],0)),1,1,"")</f>
        <v>1</v>
      </c>
      <c r="BV93" s="48">
        <v>0</v>
      </c>
      <c r="BW93" s="49">
        <v>0</v>
      </c>
      <c r="BX93" s="48">
        <v>0</v>
      </c>
      <c r="BY93" s="49">
        <v>0</v>
      </c>
      <c r="BZ93" s="48">
        <v>0</v>
      </c>
      <c r="CA93" s="49">
        <v>0</v>
      </c>
      <c r="CB93" s="48">
        <v>48</v>
      </c>
      <c r="CC93" s="49">
        <v>100</v>
      </c>
      <c r="CD93" s="48">
        <v>48</v>
      </c>
    </row>
    <row r="94" spans="1:82" ht="15">
      <c r="A94" s="66" t="s">
        <v>324</v>
      </c>
      <c r="B94" s="66" t="s">
        <v>324</v>
      </c>
      <c r="C94" s="67"/>
      <c r="D94" s="68"/>
      <c r="E94" s="69"/>
      <c r="F94" s="70"/>
      <c r="G94" s="67"/>
      <c r="H94" s="71"/>
      <c r="I94" s="72"/>
      <c r="J94" s="72"/>
      <c r="K94" s="34" t="s">
        <v>65</v>
      </c>
      <c r="L94" s="79">
        <v>94</v>
      </c>
      <c r="M94" s="79"/>
      <c r="N94" s="74"/>
      <c r="O94" s="81" t="s">
        <v>214</v>
      </c>
      <c r="P94" s="81" t="s">
        <v>214</v>
      </c>
      <c r="Q94" s="81" t="s">
        <v>609</v>
      </c>
      <c r="R94" s="83" t="s">
        <v>429</v>
      </c>
      <c r="S94" s="85">
        <v>43678.520219907405</v>
      </c>
      <c r="T94" s="81">
        <v>7</v>
      </c>
      <c r="U94" s="81">
        <v>0</v>
      </c>
      <c r="V94" s="81" t="s">
        <v>690</v>
      </c>
      <c r="W94" s="81" t="s">
        <v>274</v>
      </c>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v>1</v>
      </c>
      <c r="BT94" s="80" t="str">
        <f>REPLACE(INDEX(GroupVertices[Group],MATCH(Edges[[#This Row],[Vertex 1]],GroupVertices[Vertex],0)),1,1,"")</f>
        <v>1</v>
      </c>
      <c r="BU94" s="80" t="str">
        <f>REPLACE(INDEX(GroupVertices[Group],MATCH(Edges[[#This Row],[Vertex 2]],GroupVertices[Vertex],0)),1,1,"")</f>
        <v>1</v>
      </c>
      <c r="BV94" s="48">
        <v>0</v>
      </c>
      <c r="BW94" s="49">
        <v>0</v>
      </c>
      <c r="BX94" s="48">
        <v>0</v>
      </c>
      <c r="BY94" s="49">
        <v>0</v>
      </c>
      <c r="BZ94" s="48">
        <v>0</v>
      </c>
      <c r="CA94" s="49">
        <v>0</v>
      </c>
      <c r="CB94" s="48">
        <v>13</v>
      </c>
      <c r="CC94" s="49">
        <v>100</v>
      </c>
      <c r="CD94" s="48">
        <v>13</v>
      </c>
    </row>
    <row r="95" spans="1:82" ht="15">
      <c r="A95" s="66" t="s">
        <v>323</v>
      </c>
      <c r="B95" s="66" t="s">
        <v>323</v>
      </c>
      <c r="C95" s="67"/>
      <c r="D95" s="68"/>
      <c r="E95" s="69"/>
      <c r="F95" s="70"/>
      <c r="G95" s="67"/>
      <c r="H95" s="71"/>
      <c r="I95" s="72"/>
      <c r="J95" s="72"/>
      <c r="K95" s="34" t="s">
        <v>65</v>
      </c>
      <c r="L95" s="79">
        <v>95</v>
      </c>
      <c r="M95" s="79"/>
      <c r="N95" s="74"/>
      <c r="O95" s="81" t="s">
        <v>214</v>
      </c>
      <c r="P95" s="81" t="s">
        <v>214</v>
      </c>
      <c r="Q95" s="81" t="s">
        <v>608</v>
      </c>
      <c r="R95" s="83" t="s">
        <v>428</v>
      </c>
      <c r="S95" s="85">
        <v>43682.5158912037</v>
      </c>
      <c r="T95" s="81">
        <v>6</v>
      </c>
      <c r="U95" s="81">
        <v>0</v>
      </c>
      <c r="V95" s="81" t="s">
        <v>700</v>
      </c>
      <c r="W95" s="81" t="s">
        <v>274</v>
      </c>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v>1</v>
      </c>
      <c r="BT95" s="80" t="str">
        <f>REPLACE(INDEX(GroupVertices[Group],MATCH(Edges[[#This Row],[Vertex 1]],GroupVertices[Vertex],0)),1,1,"")</f>
        <v>1</v>
      </c>
      <c r="BU95" s="80" t="str">
        <f>REPLACE(INDEX(GroupVertices[Group],MATCH(Edges[[#This Row],[Vertex 2]],GroupVertices[Vertex],0)),1,1,"")</f>
        <v>1</v>
      </c>
      <c r="BV95" s="48">
        <v>0</v>
      </c>
      <c r="BW95" s="49">
        <v>0</v>
      </c>
      <c r="BX95" s="48">
        <v>0</v>
      </c>
      <c r="BY95" s="49">
        <v>0</v>
      </c>
      <c r="BZ95" s="48">
        <v>0</v>
      </c>
      <c r="CA95" s="49">
        <v>0</v>
      </c>
      <c r="CB95" s="48">
        <v>13</v>
      </c>
      <c r="CC95" s="49">
        <v>100</v>
      </c>
      <c r="CD95" s="48">
        <v>13</v>
      </c>
    </row>
    <row r="96" spans="1:82" ht="15">
      <c r="A96" s="66" t="s">
        <v>322</v>
      </c>
      <c r="B96" s="66" t="s">
        <v>322</v>
      </c>
      <c r="C96" s="67"/>
      <c r="D96" s="68"/>
      <c r="E96" s="69"/>
      <c r="F96" s="70"/>
      <c r="G96" s="67"/>
      <c r="H96" s="71"/>
      <c r="I96" s="72"/>
      <c r="J96" s="72"/>
      <c r="K96" s="34" t="s">
        <v>65</v>
      </c>
      <c r="L96" s="79">
        <v>96</v>
      </c>
      <c r="M96" s="79"/>
      <c r="N96" s="74"/>
      <c r="O96" s="81" t="s">
        <v>214</v>
      </c>
      <c r="P96" s="81" t="s">
        <v>214</v>
      </c>
      <c r="Q96" s="81" t="s">
        <v>607</v>
      </c>
      <c r="R96" s="83" t="s">
        <v>427</v>
      </c>
      <c r="S96" s="85">
        <v>43682.54997685185</v>
      </c>
      <c r="T96" s="81">
        <v>7</v>
      </c>
      <c r="U96" s="81">
        <v>0</v>
      </c>
      <c r="V96" s="81" t="s">
        <v>690</v>
      </c>
      <c r="W96" s="81" t="s">
        <v>274</v>
      </c>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v>1</v>
      </c>
      <c r="BT96" s="80" t="str">
        <f>REPLACE(INDEX(GroupVertices[Group],MATCH(Edges[[#This Row],[Vertex 1]],GroupVertices[Vertex],0)),1,1,"")</f>
        <v>1</v>
      </c>
      <c r="BU96" s="80" t="str">
        <f>REPLACE(INDEX(GroupVertices[Group],MATCH(Edges[[#This Row],[Vertex 2]],GroupVertices[Vertex],0)),1,1,"")</f>
        <v>1</v>
      </c>
      <c r="BV96" s="48">
        <v>0</v>
      </c>
      <c r="BW96" s="49">
        <v>0</v>
      </c>
      <c r="BX96" s="48">
        <v>0</v>
      </c>
      <c r="BY96" s="49">
        <v>0</v>
      </c>
      <c r="BZ96" s="48">
        <v>0</v>
      </c>
      <c r="CA96" s="49">
        <v>0</v>
      </c>
      <c r="CB96" s="48">
        <v>29</v>
      </c>
      <c r="CC96" s="49">
        <v>100</v>
      </c>
      <c r="CD96" s="48">
        <v>29</v>
      </c>
    </row>
    <row r="97" spans="1:82" ht="15">
      <c r="A97" s="66" t="s">
        <v>264</v>
      </c>
      <c r="B97" s="66" t="s">
        <v>264</v>
      </c>
      <c r="C97" s="67"/>
      <c r="D97" s="68"/>
      <c r="E97" s="69"/>
      <c r="F97" s="70"/>
      <c r="G97" s="67"/>
      <c r="H97" s="71"/>
      <c r="I97" s="72"/>
      <c r="J97" s="72"/>
      <c r="K97" s="34" t="s">
        <v>65</v>
      </c>
      <c r="L97" s="79">
        <v>97</v>
      </c>
      <c r="M97" s="79"/>
      <c r="N97" s="74"/>
      <c r="O97" s="81" t="s">
        <v>214</v>
      </c>
      <c r="P97" s="81" t="s">
        <v>214</v>
      </c>
      <c r="Q97" s="81" t="s">
        <v>299</v>
      </c>
      <c r="R97" s="83" t="s">
        <v>272</v>
      </c>
      <c r="S97" s="85">
        <v>43683.38655092593</v>
      </c>
      <c r="T97" s="81">
        <v>59</v>
      </c>
      <c r="U97" s="81">
        <v>3</v>
      </c>
      <c r="V97" s="81"/>
      <c r="W97" s="81"/>
      <c r="X97" s="81" t="s">
        <v>276</v>
      </c>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v>1</v>
      </c>
      <c r="BT97" s="80" t="str">
        <f>REPLACE(INDEX(GroupVertices[Group],MATCH(Edges[[#This Row],[Vertex 1]],GroupVertices[Vertex],0)),1,1,"")</f>
        <v>2</v>
      </c>
      <c r="BU97" s="80" t="str">
        <f>REPLACE(INDEX(GroupVertices[Group],MATCH(Edges[[#This Row],[Vertex 2]],GroupVertices[Vertex],0)),1,1,"")</f>
        <v>2</v>
      </c>
      <c r="BV97" s="48">
        <v>0</v>
      </c>
      <c r="BW97" s="49">
        <v>0</v>
      </c>
      <c r="BX97" s="48">
        <v>0</v>
      </c>
      <c r="BY97" s="49">
        <v>0</v>
      </c>
      <c r="BZ97" s="48">
        <v>0</v>
      </c>
      <c r="CA97" s="49">
        <v>0</v>
      </c>
      <c r="CB97" s="48">
        <v>13</v>
      </c>
      <c r="CC97" s="49">
        <v>100</v>
      </c>
      <c r="CD97" s="48">
        <v>13</v>
      </c>
    </row>
    <row r="98" spans="1:82" ht="15">
      <c r="A98" s="66" t="s">
        <v>321</v>
      </c>
      <c r="B98" s="66" t="s">
        <v>321</v>
      </c>
      <c r="C98" s="67"/>
      <c r="D98" s="68"/>
      <c r="E98" s="69"/>
      <c r="F98" s="70"/>
      <c r="G98" s="67"/>
      <c r="H98" s="71"/>
      <c r="I98" s="72"/>
      <c r="J98" s="72"/>
      <c r="K98" s="34" t="s">
        <v>65</v>
      </c>
      <c r="L98" s="79">
        <v>98</v>
      </c>
      <c r="M98" s="79"/>
      <c r="N98" s="74"/>
      <c r="O98" s="81" t="s">
        <v>214</v>
      </c>
      <c r="P98" s="81" t="s">
        <v>214</v>
      </c>
      <c r="Q98" s="81" t="s">
        <v>606</v>
      </c>
      <c r="R98" s="83" t="s">
        <v>426</v>
      </c>
      <c r="S98" s="85">
        <v>43683.534467592595</v>
      </c>
      <c r="T98" s="81">
        <v>9</v>
      </c>
      <c r="U98" s="81">
        <v>0</v>
      </c>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v>1</v>
      </c>
      <c r="BT98" s="80" t="str">
        <f>REPLACE(INDEX(GroupVertices[Group],MATCH(Edges[[#This Row],[Vertex 1]],GroupVertices[Vertex],0)),1,1,"")</f>
        <v>1</v>
      </c>
      <c r="BU98" s="80" t="str">
        <f>REPLACE(INDEX(GroupVertices[Group],MATCH(Edges[[#This Row],[Vertex 2]],GroupVertices[Vertex],0)),1,1,"")</f>
        <v>1</v>
      </c>
      <c r="BV98" s="48">
        <v>0</v>
      </c>
      <c r="BW98" s="49">
        <v>0</v>
      </c>
      <c r="BX98" s="48">
        <v>0</v>
      </c>
      <c r="BY98" s="49">
        <v>0</v>
      </c>
      <c r="BZ98" s="48">
        <v>0</v>
      </c>
      <c r="CA98" s="49">
        <v>0</v>
      </c>
      <c r="CB98" s="48">
        <v>20</v>
      </c>
      <c r="CC98" s="49">
        <v>100</v>
      </c>
      <c r="CD98" s="48">
        <v>20</v>
      </c>
    </row>
    <row r="99" spans="1:82" ht="15">
      <c r="A99" s="66" t="s">
        <v>320</v>
      </c>
      <c r="B99" s="66" t="s">
        <v>320</v>
      </c>
      <c r="C99" s="67"/>
      <c r="D99" s="68"/>
      <c r="E99" s="69"/>
      <c r="F99" s="70"/>
      <c r="G99" s="67"/>
      <c r="H99" s="71"/>
      <c r="I99" s="72"/>
      <c r="J99" s="72"/>
      <c r="K99" s="34" t="s">
        <v>65</v>
      </c>
      <c r="L99" s="79">
        <v>99</v>
      </c>
      <c r="M99" s="79"/>
      <c r="N99" s="74"/>
      <c r="O99" s="81" t="s">
        <v>214</v>
      </c>
      <c r="P99" s="81" t="s">
        <v>214</v>
      </c>
      <c r="Q99" s="81" t="s">
        <v>605</v>
      </c>
      <c r="R99" s="83" t="s">
        <v>425</v>
      </c>
      <c r="S99" s="85">
        <v>43684.46686342593</v>
      </c>
      <c r="T99" s="81">
        <v>10</v>
      </c>
      <c r="U99" s="81">
        <v>0</v>
      </c>
      <c r="V99" s="81" t="s">
        <v>684</v>
      </c>
      <c r="W99" s="81" t="s">
        <v>709</v>
      </c>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v>1</v>
      </c>
      <c r="BT99" s="80" t="str">
        <f>REPLACE(INDEX(GroupVertices[Group],MATCH(Edges[[#This Row],[Vertex 1]],GroupVertices[Vertex],0)),1,1,"")</f>
        <v>1</v>
      </c>
      <c r="BU99" s="80" t="str">
        <f>REPLACE(INDEX(GroupVertices[Group],MATCH(Edges[[#This Row],[Vertex 2]],GroupVertices[Vertex],0)),1,1,"")</f>
        <v>1</v>
      </c>
      <c r="BV99" s="48">
        <v>0</v>
      </c>
      <c r="BW99" s="49">
        <v>0</v>
      </c>
      <c r="BX99" s="48">
        <v>0</v>
      </c>
      <c r="BY99" s="49">
        <v>0</v>
      </c>
      <c r="BZ99" s="48">
        <v>0</v>
      </c>
      <c r="CA99" s="49">
        <v>0</v>
      </c>
      <c r="CB99" s="48">
        <v>27</v>
      </c>
      <c r="CC99" s="49">
        <v>100</v>
      </c>
      <c r="CD99" s="48">
        <v>27</v>
      </c>
    </row>
    <row r="100" spans="1:82" ht="15">
      <c r="A100" s="66" t="s">
        <v>319</v>
      </c>
      <c r="B100" s="66" t="s">
        <v>319</v>
      </c>
      <c r="C100" s="67"/>
      <c r="D100" s="68"/>
      <c r="E100" s="69"/>
      <c r="F100" s="70"/>
      <c r="G100" s="67"/>
      <c r="H100" s="71"/>
      <c r="I100" s="72"/>
      <c r="J100" s="72"/>
      <c r="K100" s="34" t="s">
        <v>65</v>
      </c>
      <c r="L100" s="79">
        <v>100</v>
      </c>
      <c r="M100" s="79"/>
      <c r="N100" s="74"/>
      <c r="O100" s="81" t="s">
        <v>214</v>
      </c>
      <c r="P100" s="81" t="s">
        <v>214</v>
      </c>
      <c r="Q100" s="81" t="s">
        <v>604</v>
      </c>
      <c r="R100" s="83" t="s">
        <v>424</v>
      </c>
      <c r="S100" s="85">
        <v>43685.39640046296</v>
      </c>
      <c r="T100" s="81">
        <v>23</v>
      </c>
      <c r="U100" s="81">
        <v>1</v>
      </c>
      <c r="V100" s="81" t="s">
        <v>701</v>
      </c>
      <c r="W100" s="81" t="s">
        <v>274</v>
      </c>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v>1</v>
      </c>
      <c r="BT100" s="80" t="str">
        <f>REPLACE(INDEX(GroupVertices[Group],MATCH(Edges[[#This Row],[Vertex 1]],GroupVertices[Vertex],0)),1,1,"")</f>
        <v>1</v>
      </c>
      <c r="BU100" s="80" t="str">
        <f>REPLACE(INDEX(GroupVertices[Group],MATCH(Edges[[#This Row],[Vertex 2]],GroupVertices[Vertex],0)),1,1,"")</f>
        <v>1</v>
      </c>
      <c r="BV100" s="48">
        <v>0</v>
      </c>
      <c r="BW100" s="49">
        <v>0</v>
      </c>
      <c r="BX100" s="48">
        <v>0</v>
      </c>
      <c r="BY100" s="49">
        <v>0</v>
      </c>
      <c r="BZ100" s="48">
        <v>0</v>
      </c>
      <c r="CA100" s="49">
        <v>0</v>
      </c>
      <c r="CB100" s="48">
        <v>30</v>
      </c>
      <c r="CC100" s="49">
        <v>100</v>
      </c>
      <c r="CD100" s="48">
        <v>30</v>
      </c>
    </row>
    <row r="101" spans="1:82" ht="15">
      <c r="A101" s="66" t="s">
        <v>318</v>
      </c>
      <c r="B101" s="66" t="s">
        <v>318</v>
      </c>
      <c r="C101" s="67"/>
      <c r="D101" s="68"/>
      <c r="E101" s="69"/>
      <c r="F101" s="70"/>
      <c r="G101" s="67"/>
      <c r="H101" s="71"/>
      <c r="I101" s="72"/>
      <c r="J101" s="72"/>
      <c r="K101" s="34" t="s">
        <v>65</v>
      </c>
      <c r="L101" s="79">
        <v>101</v>
      </c>
      <c r="M101" s="79"/>
      <c r="N101" s="74"/>
      <c r="O101" s="81" t="s">
        <v>214</v>
      </c>
      <c r="P101" s="81" t="s">
        <v>214</v>
      </c>
      <c r="Q101" s="81" t="s">
        <v>603</v>
      </c>
      <c r="R101" s="83" t="s">
        <v>423</v>
      </c>
      <c r="S101" s="85">
        <v>43685.52134259259</v>
      </c>
      <c r="T101" s="81">
        <v>6</v>
      </c>
      <c r="U101" s="81">
        <v>1</v>
      </c>
      <c r="V101" s="81" t="s">
        <v>690</v>
      </c>
      <c r="W101" s="81" t="s">
        <v>274</v>
      </c>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v>1</v>
      </c>
      <c r="BT101" s="80" t="str">
        <f>REPLACE(INDEX(GroupVertices[Group],MATCH(Edges[[#This Row],[Vertex 1]],GroupVertices[Vertex],0)),1,1,"")</f>
        <v>1</v>
      </c>
      <c r="BU101" s="80" t="str">
        <f>REPLACE(INDEX(GroupVertices[Group],MATCH(Edges[[#This Row],[Vertex 2]],GroupVertices[Vertex],0)),1,1,"")</f>
        <v>1</v>
      </c>
      <c r="BV101" s="48">
        <v>0</v>
      </c>
      <c r="BW101" s="49">
        <v>0</v>
      </c>
      <c r="BX101" s="48">
        <v>0</v>
      </c>
      <c r="BY101" s="49">
        <v>0</v>
      </c>
      <c r="BZ101" s="48">
        <v>0</v>
      </c>
      <c r="CA101" s="49">
        <v>0</v>
      </c>
      <c r="CB101" s="48">
        <v>19</v>
      </c>
      <c r="CC101" s="49">
        <v>100</v>
      </c>
      <c r="CD101" s="48">
        <v>19</v>
      </c>
    </row>
    <row r="102" spans="1:82" ht="15">
      <c r="A102" s="66" t="s">
        <v>317</v>
      </c>
      <c r="B102" s="66" t="s">
        <v>317</v>
      </c>
      <c r="C102" s="67"/>
      <c r="D102" s="68"/>
      <c r="E102" s="69"/>
      <c r="F102" s="70"/>
      <c r="G102" s="67"/>
      <c r="H102" s="71"/>
      <c r="I102" s="72"/>
      <c r="J102" s="72"/>
      <c r="K102" s="34" t="s">
        <v>65</v>
      </c>
      <c r="L102" s="79">
        <v>102</v>
      </c>
      <c r="M102" s="79"/>
      <c r="N102" s="74"/>
      <c r="O102" s="81" t="s">
        <v>214</v>
      </c>
      <c r="P102" s="81" t="s">
        <v>214</v>
      </c>
      <c r="Q102" s="81" t="s">
        <v>602</v>
      </c>
      <c r="R102" s="83" t="s">
        <v>422</v>
      </c>
      <c r="S102" s="85">
        <v>43686.369467592594</v>
      </c>
      <c r="T102" s="81">
        <v>3</v>
      </c>
      <c r="U102" s="81">
        <v>1</v>
      </c>
      <c r="V102" s="81" t="s">
        <v>702</v>
      </c>
      <c r="W102" s="81" t="s">
        <v>274</v>
      </c>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v>1</v>
      </c>
      <c r="BT102" s="80" t="str">
        <f>REPLACE(INDEX(GroupVertices[Group],MATCH(Edges[[#This Row],[Vertex 1]],GroupVertices[Vertex],0)),1,1,"")</f>
        <v>1</v>
      </c>
      <c r="BU102" s="80" t="str">
        <f>REPLACE(INDEX(GroupVertices[Group],MATCH(Edges[[#This Row],[Vertex 2]],GroupVertices[Vertex],0)),1,1,"")</f>
        <v>1</v>
      </c>
      <c r="BV102" s="48">
        <v>0</v>
      </c>
      <c r="BW102" s="49">
        <v>0</v>
      </c>
      <c r="BX102" s="48">
        <v>0</v>
      </c>
      <c r="BY102" s="49">
        <v>0</v>
      </c>
      <c r="BZ102" s="48">
        <v>0</v>
      </c>
      <c r="CA102" s="49">
        <v>0</v>
      </c>
      <c r="CB102" s="48">
        <v>10</v>
      </c>
      <c r="CC102" s="49">
        <v>100</v>
      </c>
      <c r="CD102" s="48">
        <v>10</v>
      </c>
    </row>
    <row r="103" spans="1:82" ht="15">
      <c r="A103" s="66" t="s">
        <v>316</v>
      </c>
      <c r="B103" s="66" t="s">
        <v>316</v>
      </c>
      <c r="C103" s="67"/>
      <c r="D103" s="68"/>
      <c r="E103" s="69"/>
      <c r="F103" s="70"/>
      <c r="G103" s="67"/>
      <c r="H103" s="71"/>
      <c r="I103" s="72"/>
      <c r="J103" s="72"/>
      <c r="K103" s="34" t="s">
        <v>65</v>
      </c>
      <c r="L103" s="79">
        <v>103</v>
      </c>
      <c r="M103" s="79"/>
      <c r="N103" s="74"/>
      <c r="O103" s="81" t="s">
        <v>214</v>
      </c>
      <c r="P103" s="81" t="s">
        <v>214</v>
      </c>
      <c r="Q103" s="81" t="s">
        <v>598</v>
      </c>
      <c r="R103" s="83" t="s">
        <v>421</v>
      </c>
      <c r="S103" s="85">
        <v>43686.42868055555</v>
      </c>
      <c r="T103" s="81">
        <v>9</v>
      </c>
      <c r="U103" s="81">
        <v>2</v>
      </c>
      <c r="V103" s="81" t="s">
        <v>703</v>
      </c>
      <c r="W103" s="81" t="s">
        <v>274</v>
      </c>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v>1</v>
      </c>
      <c r="BT103" s="80" t="str">
        <f>REPLACE(INDEX(GroupVertices[Group],MATCH(Edges[[#This Row],[Vertex 1]],GroupVertices[Vertex],0)),1,1,"")</f>
        <v>1</v>
      </c>
      <c r="BU103" s="80" t="str">
        <f>REPLACE(INDEX(GroupVertices[Group],MATCH(Edges[[#This Row],[Vertex 2]],GroupVertices[Vertex],0)),1,1,"")</f>
        <v>1</v>
      </c>
      <c r="BV103" s="48">
        <v>0</v>
      </c>
      <c r="BW103" s="49">
        <v>0</v>
      </c>
      <c r="BX103" s="48">
        <v>0</v>
      </c>
      <c r="BY103" s="49">
        <v>0</v>
      </c>
      <c r="BZ103" s="48">
        <v>0</v>
      </c>
      <c r="CA103" s="49">
        <v>0</v>
      </c>
      <c r="CB103" s="48">
        <v>27</v>
      </c>
      <c r="CC103" s="49">
        <v>100</v>
      </c>
      <c r="CD103" s="48">
        <v>27</v>
      </c>
    </row>
    <row r="104" spans="1:82" ht="15">
      <c r="A104" s="66" t="s">
        <v>315</v>
      </c>
      <c r="B104" s="66" t="s">
        <v>315</v>
      </c>
      <c r="C104" s="67"/>
      <c r="D104" s="68"/>
      <c r="E104" s="69"/>
      <c r="F104" s="70"/>
      <c r="G104" s="67"/>
      <c r="H104" s="71"/>
      <c r="I104" s="72"/>
      <c r="J104" s="72"/>
      <c r="K104" s="34" t="s">
        <v>65</v>
      </c>
      <c r="L104" s="79">
        <v>104</v>
      </c>
      <c r="M104" s="79"/>
      <c r="N104" s="74"/>
      <c r="O104" s="81" t="s">
        <v>214</v>
      </c>
      <c r="P104" s="81" t="s">
        <v>214</v>
      </c>
      <c r="Q104" s="81" t="s">
        <v>601</v>
      </c>
      <c r="R104" s="83" t="s">
        <v>420</v>
      </c>
      <c r="S104" s="85">
        <v>43692.40060185185</v>
      </c>
      <c r="T104" s="81">
        <v>13</v>
      </c>
      <c r="U104" s="81">
        <v>0</v>
      </c>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v>1</v>
      </c>
      <c r="BT104" s="80" t="str">
        <f>REPLACE(INDEX(GroupVertices[Group],MATCH(Edges[[#This Row],[Vertex 1]],GroupVertices[Vertex],0)),1,1,"")</f>
        <v>1</v>
      </c>
      <c r="BU104" s="80" t="str">
        <f>REPLACE(INDEX(GroupVertices[Group],MATCH(Edges[[#This Row],[Vertex 2]],GroupVertices[Vertex],0)),1,1,"")</f>
        <v>1</v>
      </c>
      <c r="BV104" s="48">
        <v>0</v>
      </c>
      <c r="BW104" s="49">
        <v>0</v>
      </c>
      <c r="BX104" s="48">
        <v>0</v>
      </c>
      <c r="BY104" s="49">
        <v>0</v>
      </c>
      <c r="BZ104" s="48">
        <v>0</v>
      </c>
      <c r="CA104" s="49">
        <v>0</v>
      </c>
      <c r="CB104" s="48">
        <v>32</v>
      </c>
      <c r="CC104" s="49">
        <v>100</v>
      </c>
      <c r="CD104" s="48">
        <v>32</v>
      </c>
    </row>
    <row r="105" spans="1:82" ht="15">
      <c r="A105" s="66" t="s">
        <v>314</v>
      </c>
      <c r="B105" s="66" t="s">
        <v>314</v>
      </c>
      <c r="C105" s="67"/>
      <c r="D105" s="68"/>
      <c r="E105" s="69"/>
      <c r="F105" s="70"/>
      <c r="G105" s="67"/>
      <c r="H105" s="71"/>
      <c r="I105" s="72"/>
      <c r="J105" s="72"/>
      <c r="K105" s="34" t="s">
        <v>65</v>
      </c>
      <c r="L105" s="79">
        <v>105</v>
      </c>
      <c r="M105" s="79"/>
      <c r="N105" s="74"/>
      <c r="O105" s="81" t="s">
        <v>214</v>
      </c>
      <c r="P105" s="81" t="s">
        <v>214</v>
      </c>
      <c r="Q105" s="81" t="s">
        <v>600</v>
      </c>
      <c r="R105" s="83" t="s">
        <v>419</v>
      </c>
      <c r="S105" s="85">
        <v>43696.42457175926</v>
      </c>
      <c r="T105" s="81">
        <v>7</v>
      </c>
      <c r="U105" s="81">
        <v>0</v>
      </c>
      <c r="V105" s="81" t="s">
        <v>690</v>
      </c>
      <c r="W105" s="81" t="s">
        <v>274</v>
      </c>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v>1</v>
      </c>
      <c r="BT105" s="80" t="str">
        <f>REPLACE(INDEX(GroupVertices[Group],MATCH(Edges[[#This Row],[Vertex 1]],GroupVertices[Vertex],0)),1,1,"")</f>
        <v>1</v>
      </c>
      <c r="BU105" s="80" t="str">
        <f>REPLACE(INDEX(GroupVertices[Group],MATCH(Edges[[#This Row],[Vertex 2]],GroupVertices[Vertex],0)),1,1,"")</f>
        <v>1</v>
      </c>
      <c r="BV105" s="48">
        <v>0</v>
      </c>
      <c r="BW105" s="49">
        <v>0</v>
      </c>
      <c r="BX105" s="48">
        <v>0</v>
      </c>
      <c r="BY105" s="49">
        <v>0</v>
      </c>
      <c r="BZ105" s="48">
        <v>0</v>
      </c>
      <c r="CA105" s="49">
        <v>0</v>
      </c>
      <c r="CB105" s="48">
        <v>18</v>
      </c>
      <c r="CC105" s="49">
        <v>100</v>
      </c>
      <c r="CD105" s="48">
        <v>18</v>
      </c>
    </row>
    <row r="106" spans="1:82" ht="15">
      <c r="A106" s="66" t="s">
        <v>313</v>
      </c>
      <c r="B106" s="66" t="s">
        <v>313</v>
      </c>
      <c r="C106" s="67"/>
      <c r="D106" s="68"/>
      <c r="E106" s="69"/>
      <c r="F106" s="70"/>
      <c r="G106" s="67"/>
      <c r="H106" s="71"/>
      <c r="I106" s="72"/>
      <c r="J106" s="72"/>
      <c r="K106" s="34" t="s">
        <v>65</v>
      </c>
      <c r="L106" s="79">
        <v>106</v>
      </c>
      <c r="M106" s="79"/>
      <c r="N106" s="74"/>
      <c r="O106" s="81" t="s">
        <v>214</v>
      </c>
      <c r="P106" s="81" t="s">
        <v>214</v>
      </c>
      <c r="Q106" s="81" t="s">
        <v>599</v>
      </c>
      <c r="R106" s="83" t="s">
        <v>418</v>
      </c>
      <c r="S106" s="85">
        <v>43696.51472222222</v>
      </c>
      <c r="T106" s="81">
        <v>4</v>
      </c>
      <c r="U106" s="81">
        <v>0</v>
      </c>
      <c r="V106" s="81" t="s">
        <v>704</v>
      </c>
      <c r="W106" s="81" t="s">
        <v>274</v>
      </c>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v>1</v>
      </c>
      <c r="BT106" s="80" t="str">
        <f>REPLACE(INDEX(GroupVertices[Group],MATCH(Edges[[#This Row],[Vertex 1]],GroupVertices[Vertex],0)),1,1,"")</f>
        <v>1</v>
      </c>
      <c r="BU106" s="80" t="str">
        <f>REPLACE(INDEX(GroupVertices[Group],MATCH(Edges[[#This Row],[Vertex 2]],GroupVertices[Vertex],0)),1,1,"")</f>
        <v>1</v>
      </c>
      <c r="BV106" s="48">
        <v>0</v>
      </c>
      <c r="BW106" s="49">
        <v>0</v>
      </c>
      <c r="BX106" s="48">
        <v>0</v>
      </c>
      <c r="BY106" s="49">
        <v>0</v>
      </c>
      <c r="BZ106" s="48">
        <v>0</v>
      </c>
      <c r="CA106" s="49">
        <v>0</v>
      </c>
      <c r="CB106" s="48">
        <v>16</v>
      </c>
      <c r="CC106" s="49">
        <v>100</v>
      </c>
      <c r="CD106" s="48">
        <v>16</v>
      </c>
    </row>
    <row r="107" spans="1:82" ht="15">
      <c r="A107" s="66" t="s">
        <v>312</v>
      </c>
      <c r="B107" s="66" t="s">
        <v>312</v>
      </c>
      <c r="C107" s="67"/>
      <c r="D107" s="68"/>
      <c r="E107" s="69"/>
      <c r="F107" s="70"/>
      <c r="G107" s="67"/>
      <c r="H107" s="71"/>
      <c r="I107" s="72"/>
      <c r="J107" s="72"/>
      <c r="K107" s="34" t="s">
        <v>65</v>
      </c>
      <c r="L107" s="79">
        <v>107</v>
      </c>
      <c r="M107" s="79"/>
      <c r="N107" s="74"/>
      <c r="O107" s="81" t="s">
        <v>214</v>
      </c>
      <c r="P107" s="81" t="s">
        <v>214</v>
      </c>
      <c r="Q107" s="81" t="s">
        <v>598</v>
      </c>
      <c r="R107" s="83" t="s">
        <v>417</v>
      </c>
      <c r="S107" s="85">
        <v>43697.38311342592</v>
      </c>
      <c r="T107" s="81">
        <v>6</v>
      </c>
      <c r="U107" s="81">
        <v>0</v>
      </c>
      <c r="V107" s="81" t="s">
        <v>703</v>
      </c>
      <c r="W107" s="81" t="s">
        <v>274</v>
      </c>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v>1</v>
      </c>
      <c r="BT107" s="80" t="str">
        <f>REPLACE(INDEX(GroupVertices[Group],MATCH(Edges[[#This Row],[Vertex 1]],GroupVertices[Vertex],0)),1,1,"")</f>
        <v>1</v>
      </c>
      <c r="BU107" s="80" t="str">
        <f>REPLACE(INDEX(GroupVertices[Group],MATCH(Edges[[#This Row],[Vertex 2]],GroupVertices[Vertex],0)),1,1,"")</f>
        <v>1</v>
      </c>
      <c r="BV107" s="48">
        <v>0</v>
      </c>
      <c r="BW107" s="49">
        <v>0</v>
      </c>
      <c r="BX107" s="48">
        <v>0</v>
      </c>
      <c r="BY107" s="49">
        <v>0</v>
      </c>
      <c r="BZ107" s="48">
        <v>0</v>
      </c>
      <c r="CA107" s="49">
        <v>0</v>
      </c>
      <c r="CB107" s="48">
        <v>27</v>
      </c>
      <c r="CC107" s="49">
        <v>100</v>
      </c>
      <c r="CD107" s="48">
        <v>27</v>
      </c>
    </row>
    <row r="108" spans="1:82" ht="15">
      <c r="A108" s="66" t="s">
        <v>311</v>
      </c>
      <c r="B108" s="66" t="s">
        <v>311</v>
      </c>
      <c r="C108" s="67"/>
      <c r="D108" s="68"/>
      <c r="E108" s="69"/>
      <c r="F108" s="70"/>
      <c r="G108" s="67"/>
      <c r="H108" s="71"/>
      <c r="I108" s="72"/>
      <c r="J108" s="72"/>
      <c r="K108" s="34" t="s">
        <v>65</v>
      </c>
      <c r="L108" s="79">
        <v>108</v>
      </c>
      <c r="M108" s="79"/>
      <c r="N108" s="74"/>
      <c r="O108" s="81" t="s">
        <v>214</v>
      </c>
      <c r="P108" s="81" t="s">
        <v>214</v>
      </c>
      <c r="Q108" s="81" t="s">
        <v>597</v>
      </c>
      <c r="R108" s="83" t="s">
        <v>416</v>
      </c>
      <c r="S108" s="85">
        <v>43697.553391203706</v>
      </c>
      <c r="T108" s="81">
        <v>4</v>
      </c>
      <c r="U108" s="81">
        <v>0</v>
      </c>
      <c r="V108" s="81" t="s">
        <v>690</v>
      </c>
      <c r="W108" s="81" t="s">
        <v>274</v>
      </c>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v>1</v>
      </c>
      <c r="BT108" s="80" t="str">
        <f>REPLACE(INDEX(GroupVertices[Group],MATCH(Edges[[#This Row],[Vertex 1]],GroupVertices[Vertex],0)),1,1,"")</f>
        <v>1</v>
      </c>
      <c r="BU108" s="80" t="str">
        <f>REPLACE(INDEX(GroupVertices[Group],MATCH(Edges[[#This Row],[Vertex 2]],GroupVertices[Vertex],0)),1,1,"")</f>
        <v>1</v>
      </c>
      <c r="BV108" s="48">
        <v>0</v>
      </c>
      <c r="BW108" s="49">
        <v>0</v>
      </c>
      <c r="BX108" s="48">
        <v>0</v>
      </c>
      <c r="BY108" s="49">
        <v>0</v>
      </c>
      <c r="BZ108" s="48">
        <v>0</v>
      </c>
      <c r="CA108" s="49">
        <v>0</v>
      </c>
      <c r="CB108" s="48">
        <v>23</v>
      </c>
      <c r="CC108" s="49">
        <v>100</v>
      </c>
      <c r="CD108" s="48">
        <v>23</v>
      </c>
    </row>
    <row r="109" spans="1:82" ht="15">
      <c r="A109" s="66" t="s">
        <v>310</v>
      </c>
      <c r="B109" s="66" t="s">
        <v>310</v>
      </c>
      <c r="C109" s="67"/>
      <c r="D109" s="68"/>
      <c r="E109" s="69"/>
      <c r="F109" s="70"/>
      <c r="G109" s="67"/>
      <c r="H109" s="71"/>
      <c r="I109" s="72"/>
      <c r="J109" s="72"/>
      <c r="K109" s="34" t="s">
        <v>65</v>
      </c>
      <c r="L109" s="79">
        <v>109</v>
      </c>
      <c r="M109" s="79"/>
      <c r="N109" s="74"/>
      <c r="O109" s="81" t="s">
        <v>214</v>
      </c>
      <c r="P109" s="81" t="s">
        <v>214</v>
      </c>
      <c r="Q109" s="81" t="s">
        <v>596</v>
      </c>
      <c r="R109" s="83" t="s">
        <v>415</v>
      </c>
      <c r="S109" s="85">
        <v>43697.64771990741</v>
      </c>
      <c r="T109" s="81">
        <v>27</v>
      </c>
      <c r="U109" s="81">
        <v>0</v>
      </c>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v>1</v>
      </c>
      <c r="BT109" s="80" t="str">
        <f>REPLACE(INDEX(GroupVertices[Group],MATCH(Edges[[#This Row],[Vertex 1]],GroupVertices[Vertex],0)),1,1,"")</f>
        <v>1</v>
      </c>
      <c r="BU109" s="80" t="str">
        <f>REPLACE(INDEX(GroupVertices[Group],MATCH(Edges[[#This Row],[Vertex 2]],GroupVertices[Vertex],0)),1,1,"")</f>
        <v>1</v>
      </c>
      <c r="BV109" s="48">
        <v>0</v>
      </c>
      <c r="BW109" s="49">
        <v>0</v>
      </c>
      <c r="BX109" s="48">
        <v>0</v>
      </c>
      <c r="BY109" s="49">
        <v>0</v>
      </c>
      <c r="BZ109" s="48">
        <v>0</v>
      </c>
      <c r="CA109" s="49">
        <v>0</v>
      </c>
      <c r="CB109" s="48">
        <v>10</v>
      </c>
      <c r="CC109" s="49">
        <v>100</v>
      </c>
      <c r="CD109" s="48">
        <v>10</v>
      </c>
    </row>
    <row r="110" spans="1:82" ht="15">
      <c r="A110" s="66" t="s">
        <v>309</v>
      </c>
      <c r="B110" s="66" t="s">
        <v>309</v>
      </c>
      <c r="C110" s="67"/>
      <c r="D110" s="68"/>
      <c r="E110" s="69"/>
      <c r="F110" s="70"/>
      <c r="G110" s="67"/>
      <c r="H110" s="71"/>
      <c r="I110" s="72"/>
      <c r="J110" s="72"/>
      <c r="K110" s="34" t="s">
        <v>65</v>
      </c>
      <c r="L110" s="79">
        <v>110</v>
      </c>
      <c r="M110" s="79"/>
      <c r="N110" s="74"/>
      <c r="O110" s="81" t="s">
        <v>214</v>
      </c>
      <c r="P110" s="81" t="s">
        <v>214</v>
      </c>
      <c r="Q110" s="81" t="s">
        <v>595</v>
      </c>
      <c r="R110" s="83" t="s">
        <v>414</v>
      </c>
      <c r="S110" s="85">
        <v>43698.4390625</v>
      </c>
      <c r="T110" s="81">
        <v>3</v>
      </c>
      <c r="U110" s="81">
        <v>0</v>
      </c>
      <c r="V110" s="81" t="s">
        <v>705</v>
      </c>
      <c r="W110" s="81" t="s">
        <v>274</v>
      </c>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v>1</v>
      </c>
      <c r="BT110" s="80" t="str">
        <f>REPLACE(INDEX(GroupVertices[Group],MATCH(Edges[[#This Row],[Vertex 1]],GroupVertices[Vertex],0)),1,1,"")</f>
        <v>1</v>
      </c>
      <c r="BU110" s="80" t="str">
        <f>REPLACE(INDEX(GroupVertices[Group],MATCH(Edges[[#This Row],[Vertex 2]],GroupVertices[Vertex],0)),1,1,"")</f>
        <v>1</v>
      </c>
      <c r="BV110" s="48">
        <v>0</v>
      </c>
      <c r="BW110" s="49">
        <v>0</v>
      </c>
      <c r="BX110" s="48">
        <v>0</v>
      </c>
      <c r="BY110" s="49">
        <v>0</v>
      </c>
      <c r="BZ110" s="48">
        <v>0</v>
      </c>
      <c r="CA110" s="49">
        <v>0</v>
      </c>
      <c r="CB110" s="48">
        <v>20</v>
      </c>
      <c r="CC110" s="49">
        <v>100</v>
      </c>
      <c r="CD110" s="48">
        <v>20</v>
      </c>
    </row>
    <row r="111" spans="1:82" ht="15">
      <c r="A111" s="66" t="s">
        <v>308</v>
      </c>
      <c r="B111" s="66" t="s">
        <v>308</v>
      </c>
      <c r="C111" s="67"/>
      <c r="D111" s="68"/>
      <c r="E111" s="69"/>
      <c r="F111" s="70"/>
      <c r="G111" s="67"/>
      <c r="H111" s="71"/>
      <c r="I111" s="72"/>
      <c r="J111" s="72"/>
      <c r="K111" s="34" t="s">
        <v>65</v>
      </c>
      <c r="L111" s="79">
        <v>111</v>
      </c>
      <c r="M111" s="79"/>
      <c r="N111" s="74"/>
      <c r="O111" s="81" t="s">
        <v>214</v>
      </c>
      <c r="P111" s="81" t="s">
        <v>214</v>
      </c>
      <c r="Q111" s="81" t="s">
        <v>594</v>
      </c>
      <c r="R111" s="83" t="s">
        <v>413</v>
      </c>
      <c r="S111" s="85">
        <v>43698.50200231482</v>
      </c>
      <c r="T111" s="81">
        <v>3</v>
      </c>
      <c r="U111" s="81">
        <v>0</v>
      </c>
      <c r="V111" s="81" t="s">
        <v>706</v>
      </c>
      <c r="W111" s="81" t="s">
        <v>274</v>
      </c>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v>1</v>
      </c>
      <c r="BT111" s="80" t="str">
        <f>REPLACE(INDEX(GroupVertices[Group],MATCH(Edges[[#This Row],[Vertex 1]],GroupVertices[Vertex],0)),1,1,"")</f>
        <v>1</v>
      </c>
      <c r="BU111" s="80" t="str">
        <f>REPLACE(INDEX(GroupVertices[Group],MATCH(Edges[[#This Row],[Vertex 2]],GroupVertices[Vertex],0)),1,1,"")</f>
        <v>1</v>
      </c>
      <c r="BV111" s="48">
        <v>0</v>
      </c>
      <c r="BW111" s="49">
        <v>0</v>
      </c>
      <c r="BX111" s="48">
        <v>0</v>
      </c>
      <c r="BY111" s="49">
        <v>0</v>
      </c>
      <c r="BZ111" s="48">
        <v>0</v>
      </c>
      <c r="CA111" s="49">
        <v>0</v>
      </c>
      <c r="CB111" s="48">
        <v>18</v>
      </c>
      <c r="CC111" s="49">
        <v>100</v>
      </c>
      <c r="CD111" s="48">
        <v>18</v>
      </c>
    </row>
    <row r="112" spans="1:82" ht="15">
      <c r="A112" s="66" t="s">
        <v>307</v>
      </c>
      <c r="B112" s="66" t="s">
        <v>307</v>
      </c>
      <c r="C112" s="67"/>
      <c r="D112" s="68"/>
      <c r="E112" s="69"/>
      <c r="F112" s="70"/>
      <c r="G112" s="67"/>
      <c r="H112" s="71"/>
      <c r="I112" s="72"/>
      <c r="J112" s="72"/>
      <c r="K112" s="34" t="s">
        <v>65</v>
      </c>
      <c r="L112" s="79">
        <v>112</v>
      </c>
      <c r="M112" s="79"/>
      <c r="N112" s="74"/>
      <c r="O112" s="81" t="s">
        <v>214</v>
      </c>
      <c r="P112" s="81" t="s">
        <v>214</v>
      </c>
      <c r="Q112" s="81" t="s">
        <v>593</v>
      </c>
      <c r="R112" s="83" t="s">
        <v>412</v>
      </c>
      <c r="S112" s="85">
        <v>43699.50947916666</v>
      </c>
      <c r="T112" s="81">
        <v>9</v>
      </c>
      <c r="U112" s="81">
        <v>0</v>
      </c>
      <c r="V112" s="81" t="s">
        <v>707</v>
      </c>
      <c r="W112" s="81" t="s">
        <v>274</v>
      </c>
      <c r="X112" s="81" t="s">
        <v>716</v>
      </c>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v>1</v>
      </c>
      <c r="BT112" s="80" t="str">
        <f>REPLACE(INDEX(GroupVertices[Group],MATCH(Edges[[#This Row],[Vertex 1]],GroupVertices[Vertex],0)),1,1,"")</f>
        <v>1</v>
      </c>
      <c r="BU112" s="80" t="str">
        <f>REPLACE(INDEX(GroupVertices[Group],MATCH(Edges[[#This Row],[Vertex 2]],GroupVertices[Vertex],0)),1,1,"")</f>
        <v>1</v>
      </c>
      <c r="BV112" s="48">
        <v>0</v>
      </c>
      <c r="BW112" s="49">
        <v>0</v>
      </c>
      <c r="BX112" s="48">
        <v>0</v>
      </c>
      <c r="BY112" s="49">
        <v>0</v>
      </c>
      <c r="BZ112" s="48">
        <v>0</v>
      </c>
      <c r="CA112" s="49">
        <v>0</v>
      </c>
      <c r="CB112" s="48">
        <v>15</v>
      </c>
      <c r="CC112" s="49">
        <v>100</v>
      </c>
      <c r="CD112" s="48">
        <v>15</v>
      </c>
    </row>
    <row r="113" spans="1:82" ht="15">
      <c r="A113" s="66" t="s">
        <v>306</v>
      </c>
      <c r="B113" s="66" t="s">
        <v>306</v>
      </c>
      <c r="C113" s="67"/>
      <c r="D113" s="68"/>
      <c r="E113" s="69"/>
      <c r="F113" s="70"/>
      <c r="G113" s="67"/>
      <c r="H113" s="71"/>
      <c r="I113" s="72"/>
      <c r="J113" s="72"/>
      <c r="K113" s="34" t="s">
        <v>65</v>
      </c>
      <c r="L113" s="79">
        <v>113</v>
      </c>
      <c r="M113" s="79"/>
      <c r="N113" s="74"/>
      <c r="O113" s="81" t="s">
        <v>214</v>
      </c>
      <c r="P113" s="81" t="s">
        <v>214</v>
      </c>
      <c r="Q113" s="81" t="s">
        <v>592</v>
      </c>
      <c r="R113" s="83" t="s">
        <v>411</v>
      </c>
      <c r="S113" s="85">
        <v>43699.58230324074</v>
      </c>
      <c r="T113" s="81">
        <v>1</v>
      </c>
      <c r="U113" s="81">
        <v>0</v>
      </c>
      <c r="V113" s="81" t="s">
        <v>708</v>
      </c>
      <c r="W113" s="81" t="s">
        <v>274</v>
      </c>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v>1</v>
      </c>
      <c r="BT113" s="80" t="str">
        <f>REPLACE(INDEX(GroupVertices[Group],MATCH(Edges[[#This Row],[Vertex 1]],GroupVertices[Vertex],0)),1,1,"")</f>
        <v>1</v>
      </c>
      <c r="BU113" s="80" t="str">
        <f>REPLACE(INDEX(GroupVertices[Group],MATCH(Edges[[#This Row],[Vertex 2]],GroupVertices[Vertex],0)),1,1,"")</f>
        <v>1</v>
      </c>
      <c r="BV113" s="48">
        <v>0</v>
      </c>
      <c r="BW113" s="49">
        <v>0</v>
      </c>
      <c r="BX113" s="48">
        <v>0</v>
      </c>
      <c r="BY113" s="49">
        <v>0</v>
      </c>
      <c r="BZ113" s="48">
        <v>0</v>
      </c>
      <c r="CA113" s="49">
        <v>0</v>
      </c>
      <c r="CB113" s="48">
        <v>16</v>
      </c>
      <c r="CC113" s="49">
        <v>100</v>
      </c>
      <c r="CD113"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 r:id="rId1" display="https://www.facebook.com/184243564949423_2952822568091495"/>
    <hyperlink ref="R4" r:id="rId2" display="https://www.facebook.com/184243564949423_2971339076239844"/>
    <hyperlink ref="R5" r:id="rId3" display="https://www.facebook.com/184243564949423_2971339076239844"/>
    <hyperlink ref="R6" r:id="rId4" display="https://www.facebook.com/184243564949423_3000575053316246"/>
    <hyperlink ref="R7" r:id="rId5" display="https://www.facebook.com/184243564949423_3000575053316246"/>
    <hyperlink ref="R8" r:id="rId6" display="https://www.facebook.com/184243564949423_3008441999196218"/>
    <hyperlink ref="R10" r:id="rId7" display="https://www.facebook.com/184243564949423_3076828005690950"/>
    <hyperlink ref="R12" r:id="rId8" display="https://www.facebook.com/184243564949423_3076828005690950"/>
    <hyperlink ref="R13" r:id="rId9" display="https://www.facebook.com/184243564949423_3076828005690950"/>
    <hyperlink ref="R14" r:id="rId10" display="https://www.facebook.com/184243564949423_2892013640839055"/>
    <hyperlink ref="R15" r:id="rId11" display="https://www.facebook.com/184243564949423_2893725520667867"/>
    <hyperlink ref="R16" r:id="rId12" display="https://www.facebook.com/184243564949423_2893976587309427"/>
    <hyperlink ref="R17" r:id="rId13" display="https://www.facebook.com/184243564949423_2894216987285387"/>
    <hyperlink ref="R18" r:id="rId14" display="https://www.facebook.com/184243564949423_2894226560617763"/>
    <hyperlink ref="R19" r:id="rId15" display="https://www.facebook.com/184243564949423_2896304320409987"/>
    <hyperlink ref="R20" r:id="rId16" display="https://www.facebook.com/184243564949423_2896602780380141"/>
    <hyperlink ref="R21" r:id="rId17" display="https://www.facebook.com/184243564949423_2898555253518227"/>
    <hyperlink ref="R22" r:id="rId18" display="https://www.facebook.com/184243564949423_2898720333501719"/>
    <hyperlink ref="R23" r:id="rId19" display="https://www.facebook.com/184243564949423_2899120603461692"/>
    <hyperlink ref="R24" r:id="rId20" display="https://www.facebook.com/184243564949423_2901220873251665"/>
    <hyperlink ref="R25" r:id="rId21" display="https://www.facebook.com/184243564949423_2901450379895381"/>
    <hyperlink ref="R26" r:id="rId22" display="https://www.facebook.com/184243564949423_2901647363209016"/>
    <hyperlink ref="R27" r:id="rId23" display="https://www.facebook.com/184243564949423_2927185020655250"/>
    <hyperlink ref="R28" r:id="rId24" display="https://www.facebook.com/184243564949423_2929378480435904"/>
    <hyperlink ref="R29" r:id="rId25" display="https://www.facebook.com/184243564949423_2932185340155218"/>
    <hyperlink ref="R30" r:id="rId26" display="https://www.facebook.com/184243564949423_2934398669933885"/>
    <hyperlink ref="R31" r:id="rId27" display="https://www.facebook.com/184243564949423_2934898079883944"/>
    <hyperlink ref="R32" r:id="rId28" display="https://www.facebook.com/184243564949423_2935045563202529"/>
    <hyperlink ref="R33" r:id="rId29" display="https://www.facebook.com/184243564949423_2937474209626331"/>
    <hyperlink ref="R34" r:id="rId30" display="https://www.facebook.com/184243564949423_2937631266277292"/>
    <hyperlink ref="R35" r:id="rId31" display="https://www.facebook.com/184243564949423_2938175479556204"/>
    <hyperlink ref="R36" r:id="rId32" display="https://www.facebook.com/184243564949423_2944854072221678"/>
    <hyperlink ref="R37" r:id="rId33" display="https://www.facebook.com/184243564949423_2945222865518132"/>
    <hyperlink ref="R38" r:id="rId34" display="https://www.facebook.com/184243564949423_2950138578359894"/>
    <hyperlink ref="R39" r:id="rId35" display="https://www.facebook.com/184243564949423_2952822568091495"/>
    <hyperlink ref="R40" r:id="rId36" display="https://www.facebook.com/184243564949423_2952878708085881"/>
    <hyperlink ref="R41" r:id="rId37" display="https://www.facebook.com/184243564949423_2953033721403713"/>
    <hyperlink ref="R42" r:id="rId38" display="https://www.facebook.com/184243564949423_2955781477795604"/>
    <hyperlink ref="R43" r:id="rId39" display="https://www.facebook.com/184243564949423_2963371837036568"/>
    <hyperlink ref="R44" r:id="rId40" display="https://www.facebook.com/184243564949423_2963837106990041"/>
    <hyperlink ref="R45" r:id="rId41" display="https://www.facebook.com/184243564949423_2966192730087812"/>
    <hyperlink ref="R46" r:id="rId42" display="https://www.facebook.com/184243564949423_2966562360050849"/>
    <hyperlink ref="R47" r:id="rId43" display="https://www.facebook.com/184243564949423_2968692566504495"/>
    <hyperlink ref="R48" r:id="rId44" display="https://www.facebook.com/184243564949423_2968756593164759"/>
    <hyperlink ref="R49" r:id="rId45" display="https://www.facebook.com/184243564949423_2968795499827535"/>
    <hyperlink ref="R50" r:id="rId46" display="https://www.facebook.com/184243564949423_2969019686471783"/>
    <hyperlink ref="R51" r:id="rId47" display="https://www.facebook.com/184243564949423_2971339076239844"/>
    <hyperlink ref="R52" r:id="rId48" display="https://www.facebook.com/184243564949423_2971531462887272"/>
    <hyperlink ref="R53" r:id="rId49" display="https://www.facebook.com/184243564949423_2975240825849669"/>
    <hyperlink ref="R54" r:id="rId50" display="https://www.facebook.com/184243564949423_2977758635597888"/>
    <hyperlink ref="R55" r:id="rId51" display="https://www.facebook.com/184243564949423_2980415715332180"/>
    <hyperlink ref="R56" r:id="rId52" display="https://www.facebook.com/184243564949423_2983088618398223"/>
    <hyperlink ref="R57" r:id="rId53" display="https://www.facebook.com/184243564949423_2985661178140967"/>
    <hyperlink ref="R58" r:id="rId54" display="https://www.facebook.com/184243564949423_2987397124634039"/>
    <hyperlink ref="R59" r:id="rId55" display="https://www.facebook.com/184243564949423_2988324077874677"/>
    <hyperlink ref="R60" r:id="rId56" display="https://www.facebook.com/184243564949423_2989404347766650"/>
    <hyperlink ref="R61" r:id="rId57" display="https://www.facebook.com/184243564949423_2992357654137986"/>
    <hyperlink ref="R62" r:id="rId58" display="https://www.facebook.com/184243564949423_2993110227396062"/>
    <hyperlink ref="R63" r:id="rId59" display="https://www.facebook.com/184243564949423_3000575053316246"/>
    <hyperlink ref="R64" r:id="rId60" display="https://www.facebook.com/184243564949423_3002635726443512"/>
    <hyperlink ref="R65" r:id="rId61" display="https://www.facebook.com/184243564949423_3003006786406406"/>
    <hyperlink ref="R66" r:id="rId62" display="https://www.facebook.com/184243564949423_3005717949468623"/>
    <hyperlink ref="R67" r:id="rId63" display="https://www.facebook.com/184243564949423_3007933809247037"/>
    <hyperlink ref="R68" r:id="rId64" display="https://www.facebook.com/184243564949423_3008388452534906"/>
    <hyperlink ref="R69" r:id="rId65" display="https://www.facebook.com/184243564949423_3008441999196218"/>
    <hyperlink ref="R70" r:id="rId66" display="https://www.facebook.com/184243564949423_3010727595634325"/>
    <hyperlink ref="R71" r:id="rId67" display="https://www.facebook.com/184243564949423_3018173571556394"/>
    <hyperlink ref="R72" r:id="rId68" display="https://www.facebook.com/184243564949423_3021332847907133"/>
    <hyperlink ref="R73" r:id="rId69" display="https://www.facebook.com/184243564949423_3021866864520398"/>
    <hyperlink ref="R74" r:id="rId70" display="https://www.facebook.com/184243564949423_3023587594348325"/>
    <hyperlink ref="R75" r:id="rId71" display="https://www.facebook.com/184243564949423_3024215620952189"/>
    <hyperlink ref="R76" r:id="rId72" display="https://www.facebook.com/184243564949423_3026346120739139"/>
    <hyperlink ref="R77" r:id="rId73" display="https://www.facebook.com/184243564949423_3026644307375987"/>
    <hyperlink ref="R78" r:id="rId74" display="https://www.facebook.com/184243564949423_3029230913783993"/>
    <hyperlink ref="R79" r:id="rId75" display="https://www.facebook.com/184243564949423_3031746276865790"/>
    <hyperlink ref="R80" r:id="rId76" display="https://www.facebook.com/184243564949423_3032450670128684"/>
    <hyperlink ref="R81" r:id="rId77" display="https://www.facebook.com/184243564949423_3037324506307967"/>
    <hyperlink ref="R82" r:id="rId78" display="https://www.facebook.com/184243564949423_3040128566027561"/>
    <hyperlink ref="R83" r:id="rId79" display="https://www.facebook.com/184243564949423_3042848459088905"/>
    <hyperlink ref="R84" r:id="rId80" display="https://www.facebook.com/184243564949423_3043241285716289"/>
    <hyperlink ref="R85" r:id="rId81" display="https://www.facebook.com/184243564949423_3045236402183444"/>
    <hyperlink ref="R86" r:id="rId82" display="https://www.facebook.com/184243564949423_3047837471923337"/>
    <hyperlink ref="R87" r:id="rId83" display="https://www.facebook.com/184243564949423_3048365925203825"/>
    <hyperlink ref="R88" r:id="rId84" display="https://www.facebook.com/184243564949423_3048414531865631"/>
    <hyperlink ref="R89" r:id="rId85" display="https://www.facebook.com/184243564949423_3055892114451206"/>
    <hyperlink ref="R90" r:id="rId86" display="https://www.facebook.com/184243564949423_3056295864410831"/>
    <hyperlink ref="R91" r:id="rId87" display="https://www.facebook.com/184243564949423_3058936684146749"/>
    <hyperlink ref="R92" r:id="rId88" display="https://www.facebook.com/184243564949423_3061452273895190"/>
    <hyperlink ref="R93" r:id="rId89" display="https://www.facebook.com/184243564949423_3063897853650632"/>
    <hyperlink ref="R94" r:id="rId90" display="https://www.facebook.com/184243564949423_3064141236959627"/>
    <hyperlink ref="R95" r:id="rId91" display="https://www.facebook.com/184243564949423_3074561025917648"/>
    <hyperlink ref="R96" r:id="rId92" display="https://www.facebook.com/184243564949423_3074673082573109"/>
    <hyperlink ref="R97" r:id="rId93" display="https://www.facebook.com/184243564949423_3076828005690950"/>
    <hyperlink ref="R98" r:id="rId94" display="https://www.facebook.com/184243564949423_3077232715650479"/>
    <hyperlink ref="R99" r:id="rId95" display="https://www.facebook.com/184243564949423_3079610848745999"/>
    <hyperlink ref="R100" r:id="rId96" display="https://www.facebook.com/184243564949423_3082121495161601"/>
    <hyperlink ref="R101" r:id="rId97" display="https://www.facebook.com/184243564949423_3082455878461496"/>
    <hyperlink ref="R102" r:id="rId98" display="https://www.facebook.com/184243564949423_3084665278240556"/>
    <hyperlink ref="R103" r:id="rId99" display="https://www.facebook.com/184243564949423_3084810994892651"/>
    <hyperlink ref="R104" r:id="rId100" display="https://www.facebook.com/184243564949423_3100499883323762"/>
    <hyperlink ref="R105" r:id="rId101" display="https://www.facebook.com/184243564949423_3111300942243656"/>
    <hyperlink ref="R106" r:id="rId102" display="https://www.facebook.com/184243564949423_3111539712219779"/>
    <hyperlink ref="R107" r:id="rId103" display="https://www.facebook.com/184243564949423_3113907641982986"/>
    <hyperlink ref="R108" r:id="rId104" display="https://www.facebook.com/184243564949423_3114383681935382"/>
    <hyperlink ref="R109" r:id="rId105" display="https://www.facebook.com/184243564949423_3114698471903903"/>
    <hyperlink ref="R110" r:id="rId106" display="https://www.facebook.com/184243564949423_3116748401698910"/>
    <hyperlink ref="R111" r:id="rId107" display="https://www.facebook.com/184243564949423_3116926441681106"/>
    <hyperlink ref="R112" r:id="rId108" display="https://www.facebook.com/184243564949423_3119675941406156"/>
    <hyperlink ref="R113" r:id="rId109" display="https://www.facebook.com/184243564949423_3119904841383266"/>
    <hyperlink ref="AE3" r:id="rId110" display="https://www.facebook.com/2952822568091495_2965256920181393"/>
    <hyperlink ref="AE4" r:id="rId111" display="https://www.facebook.com/2971339076239844_2972663419440743"/>
    <hyperlink ref="AE5" r:id="rId112" display="https://www.facebook.com/2971339076239844_2971706066203145"/>
    <hyperlink ref="AE6" r:id="rId113" display="https://www.facebook.com/3000574759982942_3008832569157161"/>
    <hyperlink ref="AE7" r:id="rId114" display="https://www.facebook.com/3000574759982942_3006681482705603"/>
    <hyperlink ref="AE8" r:id="rId115" display="https://www.facebook.com/3008441999196218_3009058502467901"/>
    <hyperlink ref="AE10" r:id="rId116" display="https://www.facebook.com/3076828005690950_3078222828884801"/>
    <hyperlink ref="AE12" r:id="rId117" display="https://www.facebook.com/3076828005690950_3078180952222322"/>
    <hyperlink ref="AE13" r:id="rId118" display="https://www.facebook.com/3076828005690950_3077706448936439"/>
    <hyperlink ref="AK3" r:id="rId119" display="https://scontent.xx.fbcdn.net/v/t1.0-0/s130x130/64529294_2952822261424859_114655745399586816_n.jpg?_nc_cat=103&amp;_nc_oc=AQktrTaQIIp8tMWp6Nq8pp_HL1lArnHlXYe13b8_2PqIy4O8brSJY9vHfbi47NlS9A6geNKJ5crBKJnMyjaS1wUJ&amp;_nc_ht=scontent.xx&amp;oh=d074964020a359b771274ce700be25d6&amp;oe=5E118D2D"/>
    <hyperlink ref="AK4" r:id="rId120" display="https://scontent.xx.fbcdn.net/v/t1.0-0/s130x130/65769706_2971338422906576_287127492974608384_n.jpg?_nc_cat=110&amp;_nc_oc=AQmSE7FP4qAZTw_R77STc4ALzvfx5dT8vRSWmMGDj6Czz33msvkF9WLY4ptESdG89LhjXRpmPuv6dQTTr-9rAM8U&amp;_nc_ht=scontent.xx&amp;oh=d99218aaa513c87efbeeae45ab711b68&amp;oe=5E0D10CC"/>
    <hyperlink ref="AK5" r:id="rId121" display="https://scontent.xx.fbcdn.net/v/t1.0-0/s130x130/65769706_2971338422906576_287127492974608384_n.jpg?_nc_cat=110&amp;_nc_oc=AQmSE7FP4qAZTw_R77STc4ALzvfx5dT8vRSWmMGDj6Czz33msvkF9WLY4ptESdG89LhjXRpmPuv6dQTTr-9rAM8U&amp;_nc_ht=scontent.xx&amp;oh=d99218aaa513c87efbeeae45ab711b68&amp;oe=5E0D10CC"/>
    <hyperlink ref="AK6" r:id="rId122" display="https://scontent.xx.fbcdn.net/v/t1.0-0/s130x130/66269746_3000575056649579_1933519969430011904_n.jpg?_nc_cat=103&amp;_nc_oc=AQm-6Pz2ZWJM3XhZLbh0PCRtb8M9UYVuvuQ4vUF96P-_U_yeGB_pePkbixUPI8mmq7xksBE7hHT-tLq4eujKxDYp&amp;_nc_ht=scontent.xx&amp;oh=a96a3613fecb2013e00fe24c3be59d8a&amp;oe=5DE00B9C"/>
    <hyperlink ref="AK7" r:id="rId123" display="https://scontent.xx.fbcdn.net/v/t1.0-0/s130x130/66269746_3000575056649579_1933519969430011904_n.jpg?_nc_cat=103&amp;_nc_oc=AQm-6Pz2ZWJM3XhZLbh0PCRtb8M9UYVuvuQ4vUF96P-_U_yeGB_pePkbixUPI8mmq7xksBE7hHT-tLq4eujKxDYp&amp;_nc_ht=scontent.xx&amp;oh=a96a3613fecb2013e00fe24c3be59d8a&amp;oe=5DE00B9C"/>
    <hyperlink ref="AK8" r:id="rId124" display="https://scontent.xx.fbcdn.net/v/t15.5256-10/s130x130/65939538_387032961923915_8969684253008723968_n.jpg?_nc_cat=104&amp;_nc_oc=AQm8hP6mh0bl9VM8FISZeMzMHcXKLKa4DRqQM6bYSq1PbuTHIoEM564l8EkpKhbAvupvRYjCQqQv3dquOsnPQv9s&amp;_nc_ht=scontent.xx&amp;oh=0d072134ee2331b89d4611e793a1d925&amp;oe=5E0E4B1A"/>
    <hyperlink ref="AK10" r:id="rId125" display="https://scontent.xx.fbcdn.net/v/t1.0-0/s130x130/68313770_3076827969024287_2660251633031577600_n.jpg?_nc_cat=107&amp;_nc_oc=AQmpFpMgCEUq_FUxtgf5pOSydZoZEm4Byi3bgZn_RKuLMM0rxI8b9oNhRO9AY2uVfQfwNqbyLbkpj4ZW3LnBpAhL&amp;_nc_ht=scontent.xx&amp;oh=2def33afbb8b1723ed67227dca048af1&amp;oe=5DDF6A51"/>
    <hyperlink ref="AK12" r:id="rId126" display="https://scontent.xx.fbcdn.net/v/t1.0-0/s130x130/68313770_3076827969024287_2660251633031577600_n.jpg?_nc_cat=107&amp;_nc_oc=AQmpFpMgCEUq_FUxtgf5pOSydZoZEm4Byi3bgZn_RKuLMM0rxI8b9oNhRO9AY2uVfQfwNqbyLbkpj4ZW3LnBpAhL&amp;_nc_ht=scontent.xx&amp;oh=2def33afbb8b1723ed67227dca048af1&amp;oe=5DDF6A51"/>
    <hyperlink ref="AK13" r:id="rId127" display="https://scontent.xx.fbcdn.net/v/t1.0-0/s130x130/68313770_3076827969024287_2660251633031577600_n.jpg?_nc_cat=107&amp;_nc_oc=AQmpFpMgCEUq_FUxtgf5pOSydZoZEm4Byi3bgZn_RKuLMM0rxI8b9oNhRO9AY2uVfQfwNqbyLbkpj4ZW3LnBpAhL&amp;_nc_ht=scontent.xx&amp;oh=2def33afbb8b1723ed67227dca048af1&amp;oe=5DDF6A51"/>
    <hyperlink ref="AY9" r:id="rId128" display="https://www.facebook.com/3076828005690950_3078222828884801"/>
    <hyperlink ref="AY11" r:id="rId129" display="https://www.facebook.com/3076828005690950_3078180952222322"/>
    <hyperlink ref="BJ9" r:id="rId130" display="https://www.facebook.com/3076828005690950_3077706448936439"/>
    <hyperlink ref="BJ11" r:id="rId131" display="https://www.facebook.com/3076828005690950_3077706448936439"/>
  </hyperlinks>
  <printOptions/>
  <pageMargins left="0.7" right="0.7" top="0.75" bottom="0.75" header="0.3" footer="0.3"/>
  <pageSetup horizontalDpi="600" verticalDpi="600" orientation="portrait" r:id="rId135"/>
  <legacyDrawing r:id="rId133"/>
  <tableParts>
    <tablePart r:id="rId1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4B34F-F6DF-4CAE-8A3A-E059C4C7EAC4}">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769</v>
      </c>
      <c r="B2" s="110" t="s">
        <v>770</v>
      </c>
      <c r="C2" s="53" t="s">
        <v>771</v>
      </c>
    </row>
    <row r="3" spans="1:3" ht="15">
      <c r="A3" s="109" t="s">
        <v>719</v>
      </c>
      <c r="B3" s="109" t="s">
        <v>719</v>
      </c>
      <c r="C3" s="34">
        <v>95</v>
      </c>
    </row>
    <row r="4" spans="1:3" ht="15">
      <c r="A4" s="118" t="s">
        <v>720</v>
      </c>
      <c r="B4" s="117" t="s">
        <v>720</v>
      </c>
      <c r="C4" s="34">
        <v>6</v>
      </c>
    </row>
    <row r="5" spans="1:3" ht="15">
      <c r="A5" s="118" t="s">
        <v>721</v>
      </c>
      <c r="B5" s="117" t="s">
        <v>721</v>
      </c>
      <c r="C5" s="34">
        <v>3</v>
      </c>
    </row>
    <row r="6" spans="1:3" ht="15">
      <c r="A6" s="118" t="s">
        <v>722</v>
      </c>
      <c r="B6" s="117" t="s">
        <v>722</v>
      </c>
      <c r="C6" s="34">
        <v>3</v>
      </c>
    </row>
    <row r="7" spans="1:3" ht="15">
      <c r="A7" s="118" t="s">
        <v>723</v>
      </c>
      <c r="B7" s="117" t="s">
        <v>723</v>
      </c>
      <c r="C7" s="34">
        <v>2</v>
      </c>
    </row>
    <row r="8" spans="1:3" ht="15">
      <c r="A8" s="118" t="s">
        <v>724</v>
      </c>
      <c r="B8" s="117" t="s">
        <v>724</v>
      </c>
      <c r="C8" s="34">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5A58D-6F6D-4319-B038-FF79D74AB14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v>
      </c>
      <c r="B1" s="13" t="s">
        <v>17</v>
      </c>
    </row>
    <row r="2" spans="1:2" ht="15">
      <c r="A2" s="80" t="s">
        <v>778</v>
      </c>
      <c r="B2" s="80" t="s">
        <v>784</v>
      </c>
    </row>
    <row r="3" spans="1:2" ht="15">
      <c r="A3" s="80" t="s">
        <v>779</v>
      </c>
      <c r="B3" s="80" t="s">
        <v>785</v>
      </c>
    </row>
    <row r="4" spans="1:2" ht="15">
      <c r="A4" s="80" t="s">
        <v>780</v>
      </c>
      <c r="B4" s="80" t="s">
        <v>786</v>
      </c>
    </row>
    <row r="5" spans="1:2" ht="15">
      <c r="A5" s="80" t="s">
        <v>781</v>
      </c>
      <c r="B5" s="80" t="s">
        <v>787</v>
      </c>
    </row>
    <row r="6" spans="1:2" ht="15">
      <c r="A6" s="80" t="s">
        <v>782</v>
      </c>
      <c r="B6" s="80" t="s">
        <v>788</v>
      </c>
    </row>
    <row r="7" spans="1:2" ht="15">
      <c r="A7" s="80" t="s">
        <v>783</v>
      </c>
      <c r="B7" s="80" t="s">
        <v>787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1AB6-1A63-4522-830B-03ACB23CDD11}">
  <dimension ref="A1:N55"/>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s>
  <sheetData>
    <row r="1" spans="1:14" ht="15" customHeight="1">
      <c r="A1" s="13" t="s">
        <v>1277</v>
      </c>
      <c r="B1" s="13" t="s">
        <v>789</v>
      </c>
      <c r="C1" s="13" t="s">
        <v>1288</v>
      </c>
      <c r="D1" s="13" t="s">
        <v>790</v>
      </c>
      <c r="E1" s="80" t="s">
        <v>1293</v>
      </c>
      <c r="F1" s="80" t="s">
        <v>791</v>
      </c>
      <c r="G1" s="80" t="s">
        <v>1294</v>
      </c>
      <c r="H1" s="80" t="s">
        <v>792</v>
      </c>
      <c r="I1" s="80" t="s">
        <v>1295</v>
      </c>
      <c r="J1" s="80" t="s">
        <v>793</v>
      </c>
      <c r="K1" s="80" t="s">
        <v>1296</v>
      </c>
      <c r="L1" s="80" t="s">
        <v>794</v>
      </c>
      <c r="M1" s="13" t="s">
        <v>1297</v>
      </c>
      <c r="N1" s="13" t="s">
        <v>795</v>
      </c>
    </row>
    <row r="2" spans="1:14" ht="15">
      <c r="A2" s="82" t="s">
        <v>1278</v>
      </c>
      <c r="B2" s="80">
        <v>18</v>
      </c>
      <c r="C2" s="82" t="s">
        <v>1278</v>
      </c>
      <c r="D2" s="80">
        <v>18</v>
      </c>
      <c r="E2" s="80"/>
      <c r="F2" s="80"/>
      <c r="G2" s="80"/>
      <c r="H2" s="80"/>
      <c r="I2" s="80"/>
      <c r="J2" s="80"/>
      <c r="K2" s="80"/>
      <c r="L2" s="80"/>
      <c r="M2" s="82" t="s">
        <v>1279</v>
      </c>
      <c r="N2" s="80">
        <v>2</v>
      </c>
    </row>
    <row r="3" spans="1:14" ht="15">
      <c r="A3" s="82" t="s">
        <v>1279</v>
      </c>
      <c r="B3" s="80">
        <v>4</v>
      </c>
      <c r="C3" s="82" t="s">
        <v>1280</v>
      </c>
      <c r="D3" s="80">
        <v>3</v>
      </c>
      <c r="E3" s="80"/>
      <c r="F3" s="80"/>
      <c r="G3" s="80"/>
      <c r="H3" s="80"/>
      <c r="I3" s="80"/>
      <c r="J3" s="80"/>
      <c r="K3" s="80"/>
      <c r="L3" s="80"/>
      <c r="M3" s="80"/>
      <c r="N3" s="80"/>
    </row>
    <row r="4" spans="1:14" ht="15" customHeight="1">
      <c r="A4" s="82" t="s">
        <v>1280</v>
      </c>
      <c r="B4" s="80">
        <v>3</v>
      </c>
      <c r="C4" s="82" t="s">
        <v>1279</v>
      </c>
      <c r="D4" s="80">
        <v>2</v>
      </c>
      <c r="E4" s="80"/>
      <c r="F4" s="80"/>
      <c r="G4" s="80"/>
      <c r="H4" s="80"/>
      <c r="I4" s="80"/>
      <c r="J4" s="80"/>
      <c r="K4" s="80"/>
      <c r="L4" s="80"/>
      <c r="M4" s="80"/>
      <c r="N4" s="80"/>
    </row>
    <row r="5" spans="1:14" ht="15">
      <c r="A5" s="82" t="s">
        <v>1281</v>
      </c>
      <c r="B5" s="80">
        <v>2</v>
      </c>
      <c r="C5" s="82" t="s">
        <v>1282</v>
      </c>
      <c r="D5" s="80">
        <v>2</v>
      </c>
      <c r="E5" s="80"/>
      <c r="F5" s="80"/>
      <c r="G5" s="80"/>
      <c r="H5" s="80"/>
      <c r="I5" s="80"/>
      <c r="J5" s="80"/>
      <c r="K5" s="80"/>
      <c r="L5" s="80"/>
      <c r="M5" s="80"/>
      <c r="N5" s="80"/>
    </row>
    <row r="6" spans="1:14" ht="15">
      <c r="A6" s="82" t="s">
        <v>1282</v>
      </c>
      <c r="B6" s="80">
        <v>2</v>
      </c>
      <c r="C6" s="82" t="s">
        <v>1283</v>
      </c>
      <c r="D6" s="80">
        <v>2</v>
      </c>
      <c r="E6" s="80"/>
      <c r="F6" s="80"/>
      <c r="G6" s="80"/>
      <c r="H6" s="80"/>
      <c r="I6" s="80"/>
      <c r="J6" s="80"/>
      <c r="K6" s="80"/>
      <c r="L6" s="80"/>
      <c r="M6" s="80"/>
      <c r="N6" s="80"/>
    </row>
    <row r="7" spans="1:14" ht="15" customHeight="1">
      <c r="A7" s="82" t="s">
        <v>1283</v>
      </c>
      <c r="B7" s="80">
        <v>2</v>
      </c>
      <c r="C7" s="82" t="s">
        <v>1281</v>
      </c>
      <c r="D7" s="80">
        <v>2</v>
      </c>
      <c r="E7" s="80"/>
      <c r="F7" s="80"/>
      <c r="G7" s="80"/>
      <c r="H7" s="80"/>
      <c r="I7" s="80"/>
      <c r="J7" s="80"/>
      <c r="K7" s="80"/>
      <c r="L7" s="80"/>
      <c r="M7" s="80"/>
      <c r="N7" s="80"/>
    </row>
    <row r="8" spans="1:14" ht="15">
      <c r="A8" s="82" t="s">
        <v>1284</v>
      </c>
      <c r="B8" s="80">
        <v>1</v>
      </c>
      <c r="C8" s="82" t="s">
        <v>1289</v>
      </c>
      <c r="D8" s="80">
        <v>1</v>
      </c>
      <c r="E8" s="80"/>
      <c r="F8" s="80"/>
      <c r="G8" s="80"/>
      <c r="H8" s="80"/>
      <c r="I8" s="80"/>
      <c r="J8" s="80"/>
      <c r="K8" s="80"/>
      <c r="L8" s="80"/>
      <c r="M8" s="80"/>
      <c r="N8" s="80"/>
    </row>
    <row r="9" spans="1:14" ht="15">
      <c r="A9" s="82" t="s">
        <v>1285</v>
      </c>
      <c r="B9" s="80">
        <v>1</v>
      </c>
      <c r="C9" s="82" t="s">
        <v>1290</v>
      </c>
      <c r="D9" s="80">
        <v>1</v>
      </c>
      <c r="E9" s="80"/>
      <c r="F9" s="80"/>
      <c r="G9" s="80"/>
      <c r="H9" s="80"/>
      <c r="I9" s="80"/>
      <c r="J9" s="80"/>
      <c r="K9" s="80"/>
      <c r="L9" s="80"/>
      <c r="M9" s="80"/>
      <c r="N9" s="80"/>
    </row>
    <row r="10" spans="1:14" ht="15" customHeight="1">
      <c r="A10" s="82" t="s">
        <v>1286</v>
      </c>
      <c r="B10" s="80">
        <v>1</v>
      </c>
      <c r="C10" s="82" t="s">
        <v>1291</v>
      </c>
      <c r="D10" s="80">
        <v>1</v>
      </c>
      <c r="E10" s="80"/>
      <c r="F10" s="80"/>
      <c r="G10" s="80"/>
      <c r="H10" s="80"/>
      <c r="I10" s="80"/>
      <c r="J10" s="80"/>
      <c r="K10" s="80"/>
      <c r="L10" s="80"/>
      <c r="M10" s="80"/>
      <c r="N10" s="80"/>
    </row>
    <row r="11" spans="1:14" ht="15">
      <c r="A11" s="82" t="s">
        <v>1287</v>
      </c>
      <c r="B11" s="80">
        <v>1</v>
      </c>
      <c r="C11" s="82" t="s">
        <v>1292</v>
      </c>
      <c r="D11" s="80">
        <v>1</v>
      </c>
      <c r="E11" s="80"/>
      <c r="F11" s="80"/>
      <c r="G11" s="80"/>
      <c r="H11" s="80"/>
      <c r="I11" s="80"/>
      <c r="J11" s="80"/>
      <c r="K11" s="80"/>
      <c r="L11" s="80"/>
      <c r="M11" s="80"/>
      <c r="N11" s="80"/>
    </row>
    <row r="14" spans="1:14" ht="15" customHeight="1">
      <c r="A14" s="13" t="s">
        <v>1300</v>
      </c>
      <c r="B14" s="13" t="s">
        <v>789</v>
      </c>
      <c r="C14" s="13" t="s">
        <v>1301</v>
      </c>
      <c r="D14" s="13" t="s">
        <v>790</v>
      </c>
      <c r="E14" s="80" t="s">
        <v>1302</v>
      </c>
      <c r="F14" s="80" t="s">
        <v>791</v>
      </c>
      <c r="G14" s="80" t="s">
        <v>1303</v>
      </c>
      <c r="H14" s="80" t="s">
        <v>792</v>
      </c>
      <c r="I14" s="80" t="s">
        <v>1304</v>
      </c>
      <c r="J14" s="80" t="s">
        <v>793</v>
      </c>
      <c r="K14" s="80" t="s">
        <v>1305</v>
      </c>
      <c r="L14" s="80" t="s">
        <v>794</v>
      </c>
      <c r="M14" s="13" t="s">
        <v>1306</v>
      </c>
      <c r="N14" s="13" t="s">
        <v>795</v>
      </c>
    </row>
    <row r="15" spans="1:14" ht="15">
      <c r="A15" s="80" t="s">
        <v>274</v>
      </c>
      <c r="B15" s="80">
        <v>49</v>
      </c>
      <c r="C15" s="80" t="s">
        <v>274</v>
      </c>
      <c r="D15" s="80">
        <v>47</v>
      </c>
      <c r="E15" s="80"/>
      <c r="F15" s="80"/>
      <c r="G15" s="80"/>
      <c r="H15" s="80"/>
      <c r="I15" s="80"/>
      <c r="J15" s="80"/>
      <c r="K15" s="80"/>
      <c r="L15" s="80"/>
      <c r="M15" s="80" t="s">
        <v>274</v>
      </c>
      <c r="N15" s="80">
        <v>2</v>
      </c>
    </row>
    <row r="16" spans="1:14" ht="15">
      <c r="A16" s="80" t="s">
        <v>709</v>
      </c>
      <c r="B16" s="80">
        <v>6</v>
      </c>
      <c r="C16" s="80" t="s">
        <v>709</v>
      </c>
      <c r="D16" s="80">
        <v>6</v>
      </c>
      <c r="E16" s="80"/>
      <c r="F16" s="80"/>
      <c r="G16" s="80"/>
      <c r="H16" s="80"/>
      <c r="I16" s="80"/>
      <c r="J16" s="80"/>
      <c r="K16" s="80"/>
      <c r="L16" s="80"/>
      <c r="M16" s="80"/>
      <c r="N16" s="80"/>
    </row>
    <row r="19" spans="1:14" ht="15" customHeight="1">
      <c r="A19" s="13" t="s">
        <v>1309</v>
      </c>
      <c r="B19" s="13" t="s">
        <v>789</v>
      </c>
      <c r="C19" s="13" t="s">
        <v>1318</v>
      </c>
      <c r="D19" s="13" t="s">
        <v>790</v>
      </c>
      <c r="E19" s="13" t="s">
        <v>1326</v>
      </c>
      <c r="F19" s="13" t="s">
        <v>791</v>
      </c>
      <c r="G19" s="80" t="s">
        <v>1327</v>
      </c>
      <c r="H19" s="80" t="s">
        <v>792</v>
      </c>
      <c r="I19" s="80" t="s">
        <v>1328</v>
      </c>
      <c r="J19" s="80" t="s">
        <v>793</v>
      </c>
      <c r="K19" s="13" t="s">
        <v>1329</v>
      </c>
      <c r="L19" s="13" t="s">
        <v>794</v>
      </c>
      <c r="M19" s="80" t="s">
        <v>1330</v>
      </c>
      <c r="N19" s="80" t="s">
        <v>795</v>
      </c>
    </row>
    <row r="20" spans="1:14" ht="15">
      <c r="A20" s="80" t="s">
        <v>1310</v>
      </c>
      <c r="B20" s="80">
        <v>15</v>
      </c>
      <c r="C20" s="80" t="s">
        <v>1310</v>
      </c>
      <c r="D20" s="80">
        <v>11</v>
      </c>
      <c r="E20" s="80" t="s">
        <v>1310</v>
      </c>
      <c r="F20" s="80">
        <v>4</v>
      </c>
      <c r="G20" s="80"/>
      <c r="H20" s="80"/>
      <c r="I20" s="80"/>
      <c r="J20" s="80"/>
      <c r="K20" s="80" t="s">
        <v>1312</v>
      </c>
      <c r="L20" s="80">
        <v>2</v>
      </c>
      <c r="M20" s="80"/>
      <c r="N20" s="80"/>
    </row>
    <row r="21" spans="1:14" ht="15">
      <c r="A21" s="80" t="s">
        <v>1094</v>
      </c>
      <c r="B21" s="80">
        <v>2</v>
      </c>
      <c r="C21" s="80" t="s">
        <v>1311</v>
      </c>
      <c r="D21" s="80">
        <v>2</v>
      </c>
      <c r="E21" s="80"/>
      <c r="F21" s="80"/>
      <c r="G21" s="80"/>
      <c r="H21" s="80"/>
      <c r="I21" s="80"/>
      <c r="J21" s="80"/>
      <c r="K21" s="80" t="s">
        <v>1313</v>
      </c>
      <c r="L21" s="80">
        <v>2</v>
      </c>
      <c r="M21" s="80"/>
      <c r="N21" s="80"/>
    </row>
    <row r="22" spans="1:14" ht="15">
      <c r="A22" s="80" t="s">
        <v>1311</v>
      </c>
      <c r="B22" s="80">
        <v>2</v>
      </c>
      <c r="C22" s="80" t="s">
        <v>1094</v>
      </c>
      <c r="D22" s="80">
        <v>2</v>
      </c>
      <c r="E22" s="80"/>
      <c r="F22" s="80"/>
      <c r="G22" s="80"/>
      <c r="H22" s="80"/>
      <c r="I22" s="80"/>
      <c r="J22" s="80"/>
      <c r="K22" s="80" t="s">
        <v>1210</v>
      </c>
      <c r="L22" s="80">
        <v>2</v>
      </c>
      <c r="M22" s="80"/>
      <c r="N22" s="80"/>
    </row>
    <row r="23" spans="1:14" ht="15" customHeight="1">
      <c r="A23" s="80" t="s">
        <v>1312</v>
      </c>
      <c r="B23" s="80">
        <v>2</v>
      </c>
      <c r="C23" s="80" t="s">
        <v>1319</v>
      </c>
      <c r="D23" s="80">
        <v>1</v>
      </c>
      <c r="E23" s="80"/>
      <c r="F23" s="80"/>
      <c r="G23" s="80"/>
      <c r="H23" s="80"/>
      <c r="I23" s="80"/>
      <c r="J23" s="80"/>
      <c r="K23" s="80" t="s">
        <v>1314</v>
      </c>
      <c r="L23" s="80">
        <v>2</v>
      </c>
      <c r="M23" s="80"/>
      <c r="N23" s="80"/>
    </row>
    <row r="24" spans="1:14" ht="15">
      <c r="A24" s="80" t="s">
        <v>1313</v>
      </c>
      <c r="B24" s="80">
        <v>2</v>
      </c>
      <c r="C24" s="80" t="s">
        <v>1320</v>
      </c>
      <c r="D24" s="80">
        <v>1</v>
      </c>
      <c r="E24" s="80"/>
      <c r="F24" s="80"/>
      <c r="G24" s="80"/>
      <c r="H24" s="80"/>
      <c r="I24" s="80"/>
      <c r="J24" s="80"/>
      <c r="K24" s="80" t="s">
        <v>1315</v>
      </c>
      <c r="L24" s="80">
        <v>2</v>
      </c>
      <c r="M24" s="80"/>
      <c r="N24" s="80"/>
    </row>
    <row r="25" spans="1:14" ht="15">
      <c r="A25" s="80" t="s">
        <v>1210</v>
      </c>
      <c r="B25" s="80">
        <v>2</v>
      </c>
      <c r="C25" s="80" t="s">
        <v>1321</v>
      </c>
      <c r="D25" s="80">
        <v>1</v>
      </c>
      <c r="E25" s="80"/>
      <c r="F25" s="80"/>
      <c r="G25" s="80"/>
      <c r="H25" s="80"/>
      <c r="I25" s="80"/>
      <c r="J25" s="80"/>
      <c r="K25" s="80" t="s">
        <v>1316</v>
      </c>
      <c r="L25" s="80">
        <v>2</v>
      </c>
      <c r="M25" s="80"/>
      <c r="N25" s="80"/>
    </row>
    <row r="26" spans="1:14" ht="15">
      <c r="A26" s="80" t="s">
        <v>1314</v>
      </c>
      <c r="B26" s="80">
        <v>2</v>
      </c>
      <c r="C26" s="80" t="s">
        <v>1322</v>
      </c>
      <c r="D26" s="80">
        <v>1</v>
      </c>
      <c r="E26" s="80"/>
      <c r="F26" s="80"/>
      <c r="G26" s="80"/>
      <c r="H26" s="80"/>
      <c r="I26" s="80"/>
      <c r="J26" s="80"/>
      <c r="K26" s="80" t="s">
        <v>1317</v>
      </c>
      <c r="L26" s="80">
        <v>2</v>
      </c>
      <c r="M26" s="80"/>
      <c r="N26" s="80"/>
    </row>
    <row r="27" spans="1:14" ht="15">
      <c r="A27" s="80" t="s">
        <v>1315</v>
      </c>
      <c r="B27" s="80">
        <v>2</v>
      </c>
      <c r="C27" s="80" t="s">
        <v>1323</v>
      </c>
      <c r="D27" s="80">
        <v>1</v>
      </c>
      <c r="E27" s="80"/>
      <c r="F27" s="80"/>
      <c r="G27" s="80"/>
      <c r="H27" s="80"/>
      <c r="I27" s="80"/>
      <c r="J27" s="80"/>
      <c r="K27" s="80"/>
      <c r="L27" s="80"/>
      <c r="M27" s="80"/>
      <c r="N27" s="80"/>
    </row>
    <row r="28" spans="1:14" ht="15">
      <c r="A28" s="80" t="s">
        <v>1316</v>
      </c>
      <c r="B28" s="80">
        <v>2</v>
      </c>
      <c r="C28" s="80" t="s">
        <v>1324</v>
      </c>
      <c r="D28" s="80">
        <v>1</v>
      </c>
      <c r="E28" s="80"/>
      <c r="F28" s="80"/>
      <c r="G28" s="80"/>
      <c r="H28" s="80"/>
      <c r="I28" s="80"/>
      <c r="J28" s="80"/>
      <c r="K28" s="80"/>
      <c r="L28" s="80"/>
      <c r="M28" s="80"/>
      <c r="N28" s="80"/>
    </row>
    <row r="29" spans="1:14" ht="15">
      <c r="A29" s="80" t="s">
        <v>1317</v>
      </c>
      <c r="B29" s="80">
        <v>2</v>
      </c>
      <c r="C29" s="80" t="s">
        <v>1325</v>
      </c>
      <c r="D29" s="80">
        <v>1</v>
      </c>
      <c r="E29" s="80"/>
      <c r="F29" s="80"/>
      <c r="G29" s="80"/>
      <c r="H29" s="80"/>
      <c r="I29" s="80"/>
      <c r="J29" s="80"/>
      <c r="K29" s="80"/>
      <c r="L29" s="80"/>
      <c r="M29" s="80"/>
      <c r="N29" s="80"/>
    </row>
    <row r="32" spans="1:14" ht="15" customHeight="1">
      <c r="A32" s="13" t="s">
        <v>1334</v>
      </c>
      <c r="B32" s="13" t="s">
        <v>789</v>
      </c>
      <c r="C32" s="13" t="s">
        <v>1335</v>
      </c>
      <c r="D32" s="13" t="s">
        <v>790</v>
      </c>
      <c r="E32" s="80" t="s">
        <v>1336</v>
      </c>
      <c r="F32" s="80" t="s">
        <v>791</v>
      </c>
      <c r="G32" s="80" t="s">
        <v>1337</v>
      </c>
      <c r="H32" s="80" t="s">
        <v>792</v>
      </c>
      <c r="I32" s="13" t="s">
        <v>1338</v>
      </c>
      <c r="J32" s="13" t="s">
        <v>793</v>
      </c>
      <c r="K32" s="80" t="s">
        <v>1339</v>
      </c>
      <c r="L32" s="80" t="s">
        <v>794</v>
      </c>
      <c r="M32" s="13" t="s">
        <v>1340</v>
      </c>
      <c r="N32" s="13" t="s">
        <v>795</v>
      </c>
    </row>
    <row r="33" spans="1:14" ht="15">
      <c r="A33" s="105" t="s">
        <v>736</v>
      </c>
      <c r="B33" s="105">
        <v>1</v>
      </c>
      <c r="C33" s="105" t="s">
        <v>914</v>
      </c>
      <c r="D33" s="105">
        <v>123</v>
      </c>
      <c r="E33" s="105"/>
      <c r="F33" s="105"/>
      <c r="G33" s="105"/>
      <c r="H33" s="105"/>
      <c r="I33" s="105" t="s">
        <v>1276</v>
      </c>
      <c r="J33" s="105">
        <v>2</v>
      </c>
      <c r="K33" s="105"/>
      <c r="L33" s="105"/>
      <c r="M33" s="105" t="s">
        <v>914</v>
      </c>
      <c r="N33" s="105">
        <v>3</v>
      </c>
    </row>
    <row r="34" spans="1:14" ht="15">
      <c r="A34" s="105" t="s">
        <v>737</v>
      </c>
      <c r="B34" s="105">
        <v>1</v>
      </c>
      <c r="C34" s="105" t="s">
        <v>915</v>
      </c>
      <c r="D34" s="105">
        <v>105</v>
      </c>
      <c r="E34" s="105"/>
      <c r="F34" s="105"/>
      <c r="G34" s="105"/>
      <c r="H34" s="105"/>
      <c r="I34" s="105"/>
      <c r="J34" s="105"/>
      <c r="K34" s="105"/>
      <c r="L34" s="105"/>
      <c r="M34" s="105" t="s">
        <v>948</v>
      </c>
      <c r="N34" s="105">
        <v>2</v>
      </c>
    </row>
    <row r="35" spans="1:14" ht="15">
      <c r="A35" s="105" t="s">
        <v>738</v>
      </c>
      <c r="B35" s="105">
        <v>0</v>
      </c>
      <c r="C35" s="105" t="s">
        <v>916</v>
      </c>
      <c r="D35" s="105">
        <v>92</v>
      </c>
      <c r="E35" s="105"/>
      <c r="F35" s="105"/>
      <c r="G35" s="105"/>
      <c r="H35" s="105"/>
      <c r="I35" s="105"/>
      <c r="J35" s="105"/>
      <c r="K35" s="105"/>
      <c r="L35" s="105"/>
      <c r="M35" s="105" t="s">
        <v>961</v>
      </c>
      <c r="N35" s="105">
        <v>2</v>
      </c>
    </row>
    <row r="36" spans="1:14" ht="15">
      <c r="A36" s="105" t="s">
        <v>739</v>
      </c>
      <c r="B36" s="105">
        <v>2654</v>
      </c>
      <c r="C36" s="105" t="s">
        <v>917</v>
      </c>
      <c r="D36" s="105">
        <v>43</v>
      </c>
      <c r="E36" s="105"/>
      <c r="F36" s="105"/>
      <c r="G36" s="105"/>
      <c r="H36" s="105"/>
      <c r="I36" s="105"/>
      <c r="J36" s="105"/>
      <c r="K36" s="105"/>
      <c r="L36" s="105"/>
      <c r="M36" s="105"/>
      <c r="N36" s="105"/>
    </row>
    <row r="37" spans="1:14" ht="15">
      <c r="A37" s="105" t="s">
        <v>740</v>
      </c>
      <c r="B37" s="105">
        <v>2656</v>
      </c>
      <c r="C37" s="105" t="s">
        <v>918</v>
      </c>
      <c r="D37" s="105">
        <v>36</v>
      </c>
      <c r="E37" s="105"/>
      <c r="F37" s="105"/>
      <c r="G37" s="105"/>
      <c r="H37" s="105"/>
      <c r="I37" s="105"/>
      <c r="J37" s="105"/>
      <c r="K37" s="105"/>
      <c r="L37" s="105"/>
      <c r="M37" s="105"/>
      <c r="N37" s="105"/>
    </row>
    <row r="38" spans="1:14" ht="15">
      <c r="A38" s="105" t="s">
        <v>914</v>
      </c>
      <c r="B38" s="105">
        <v>127</v>
      </c>
      <c r="C38" s="105" t="s">
        <v>919</v>
      </c>
      <c r="D38" s="105">
        <v>28</v>
      </c>
      <c r="E38" s="105"/>
      <c r="F38" s="105"/>
      <c r="G38" s="105"/>
      <c r="H38" s="105"/>
      <c r="I38" s="105"/>
      <c r="J38" s="105"/>
      <c r="K38" s="105"/>
      <c r="L38" s="105"/>
      <c r="M38" s="105"/>
      <c r="N38" s="105"/>
    </row>
    <row r="39" spans="1:14" ht="15">
      <c r="A39" s="105" t="s">
        <v>915</v>
      </c>
      <c r="B39" s="105">
        <v>106</v>
      </c>
      <c r="C39" s="105" t="s">
        <v>920</v>
      </c>
      <c r="D39" s="105">
        <v>27</v>
      </c>
      <c r="E39" s="105"/>
      <c r="F39" s="105"/>
      <c r="G39" s="105"/>
      <c r="H39" s="105"/>
      <c r="I39" s="105"/>
      <c r="J39" s="105"/>
      <c r="K39" s="105"/>
      <c r="L39" s="105"/>
      <c r="M39" s="105"/>
      <c r="N39" s="105"/>
    </row>
    <row r="40" spans="1:14" ht="15">
      <c r="A40" s="105" t="s">
        <v>916</v>
      </c>
      <c r="B40" s="105">
        <v>93</v>
      </c>
      <c r="C40" s="105" t="s">
        <v>921</v>
      </c>
      <c r="D40" s="105">
        <v>24</v>
      </c>
      <c r="E40" s="105"/>
      <c r="F40" s="105"/>
      <c r="G40" s="105"/>
      <c r="H40" s="105"/>
      <c r="I40" s="105"/>
      <c r="J40" s="105"/>
      <c r="K40" s="105"/>
      <c r="L40" s="105"/>
      <c r="M40" s="105"/>
      <c r="N40" s="105"/>
    </row>
    <row r="41" spans="1:14" ht="15">
      <c r="A41" s="105" t="s">
        <v>917</v>
      </c>
      <c r="B41" s="105">
        <v>44</v>
      </c>
      <c r="C41" s="105" t="s">
        <v>922</v>
      </c>
      <c r="D41" s="105">
        <v>24</v>
      </c>
      <c r="E41" s="105"/>
      <c r="F41" s="105"/>
      <c r="G41" s="105"/>
      <c r="H41" s="105"/>
      <c r="I41" s="105"/>
      <c r="J41" s="105"/>
      <c r="K41" s="105"/>
      <c r="L41" s="105"/>
      <c r="M41" s="105"/>
      <c r="N41" s="105"/>
    </row>
    <row r="42" spans="1:14" ht="15">
      <c r="A42" s="105" t="s">
        <v>918</v>
      </c>
      <c r="B42" s="105">
        <v>36</v>
      </c>
      <c r="C42" s="105" t="s">
        <v>923</v>
      </c>
      <c r="D42" s="105">
        <v>23</v>
      </c>
      <c r="E42" s="105"/>
      <c r="F42" s="105"/>
      <c r="G42" s="105"/>
      <c r="H42" s="105"/>
      <c r="I42" s="105"/>
      <c r="J42" s="105"/>
      <c r="K42" s="105"/>
      <c r="L42" s="105"/>
      <c r="M42" s="105"/>
      <c r="N42" s="105"/>
    </row>
    <row r="45" spans="1:14" ht="15" customHeight="1">
      <c r="A45" s="13" t="s">
        <v>1344</v>
      </c>
      <c r="B45" s="13" t="s">
        <v>789</v>
      </c>
      <c r="C45" s="13" t="s">
        <v>1355</v>
      </c>
      <c r="D45" s="13" t="s">
        <v>790</v>
      </c>
      <c r="E45" s="80" t="s">
        <v>1356</v>
      </c>
      <c r="F45" s="80" t="s">
        <v>791</v>
      </c>
      <c r="G45" s="80" t="s">
        <v>1357</v>
      </c>
      <c r="H45" s="80" t="s">
        <v>792</v>
      </c>
      <c r="I45" s="80" t="s">
        <v>1358</v>
      </c>
      <c r="J45" s="80" t="s">
        <v>793</v>
      </c>
      <c r="K45" s="80" t="s">
        <v>1359</v>
      </c>
      <c r="L45" s="80" t="s">
        <v>794</v>
      </c>
      <c r="M45" s="13" t="s">
        <v>1360</v>
      </c>
      <c r="N45" s="13" t="s">
        <v>795</v>
      </c>
    </row>
    <row r="46" spans="1:14" ht="15">
      <c r="A46" s="105" t="s">
        <v>1345</v>
      </c>
      <c r="B46" s="105">
        <v>44</v>
      </c>
      <c r="C46" s="105" t="s">
        <v>1345</v>
      </c>
      <c r="D46" s="105">
        <v>43</v>
      </c>
      <c r="E46" s="105"/>
      <c r="F46" s="105"/>
      <c r="G46" s="105"/>
      <c r="H46" s="105"/>
      <c r="I46" s="105"/>
      <c r="J46" s="105"/>
      <c r="K46" s="105"/>
      <c r="L46" s="105"/>
      <c r="M46" s="105" t="s">
        <v>1361</v>
      </c>
      <c r="N46" s="105">
        <v>2</v>
      </c>
    </row>
    <row r="47" spans="1:14" ht="15">
      <c r="A47" s="105" t="s">
        <v>1346</v>
      </c>
      <c r="B47" s="105">
        <v>31</v>
      </c>
      <c r="C47" s="105" t="s">
        <v>1346</v>
      </c>
      <c r="D47" s="105">
        <v>31</v>
      </c>
      <c r="E47" s="105"/>
      <c r="F47" s="105"/>
      <c r="G47" s="105"/>
      <c r="H47" s="105"/>
      <c r="I47" s="105"/>
      <c r="J47" s="105"/>
      <c r="K47" s="105"/>
      <c r="L47" s="105"/>
      <c r="M47" s="105"/>
      <c r="N47" s="105"/>
    </row>
    <row r="48" spans="1:14" ht="15">
      <c r="A48" s="105" t="s">
        <v>1347</v>
      </c>
      <c r="B48" s="105">
        <v>30</v>
      </c>
      <c r="C48" s="105" t="s">
        <v>1347</v>
      </c>
      <c r="D48" s="105">
        <v>30</v>
      </c>
      <c r="E48" s="105"/>
      <c r="F48" s="105"/>
      <c r="G48" s="105"/>
      <c r="H48" s="105"/>
      <c r="I48" s="105"/>
      <c r="J48" s="105"/>
      <c r="K48" s="105"/>
      <c r="L48" s="105"/>
      <c r="M48" s="105"/>
      <c r="N48" s="105"/>
    </row>
    <row r="49" spans="1:14" ht="15">
      <c r="A49" s="105" t="s">
        <v>1348</v>
      </c>
      <c r="B49" s="105">
        <v>29</v>
      </c>
      <c r="C49" s="105" t="s">
        <v>1348</v>
      </c>
      <c r="D49" s="105">
        <v>29</v>
      </c>
      <c r="E49" s="105"/>
      <c r="F49" s="105"/>
      <c r="G49" s="105"/>
      <c r="H49" s="105"/>
      <c r="I49" s="105"/>
      <c r="J49" s="105"/>
      <c r="K49" s="105"/>
      <c r="L49" s="105"/>
      <c r="M49" s="105"/>
      <c r="N49" s="105"/>
    </row>
    <row r="50" spans="1:14" ht="15">
      <c r="A50" s="105" t="s">
        <v>1349</v>
      </c>
      <c r="B50" s="105">
        <v>27</v>
      </c>
      <c r="C50" s="105" t="s">
        <v>1349</v>
      </c>
      <c r="D50" s="105">
        <v>27</v>
      </c>
      <c r="E50" s="105"/>
      <c r="F50" s="105"/>
      <c r="G50" s="105"/>
      <c r="H50" s="105"/>
      <c r="I50" s="105"/>
      <c r="J50" s="105"/>
      <c r="K50" s="105"/>
      <c r="L50" s="105"/>
      <c r="M50" s="105"/>
      <c r="N50" s="105"/>
    </row>
    <row r="51" spans="1:14" ht="15">
      <c r="A51" s="105" t="s">
        <v>1350</v>
      </c>
      <c r="B51" s="105">
        <v>24</v>
      </c>
      <c r="C51" s="105" t="s">
        <v>1350</v>
      </c>
      <c r="D51" s="105">
        <v>23</v>
      </c>
      <c r="E51" s="105"/>
      <c r="F51" s="105"/>
      <c r="G51" s="105"/>
      <c r="H51" s="105"/>
      <c r="I51" s="105"/>
      <c r="J51" s="105"/>
      <c r="K51" s="105"/>
      <c r="L51" s="105"/>
      <c r="M51" s="105"/>
      <c r="N51" s="105"/>
    </row>
    <row r="52" spans="1:14" ht="15">
      <c r="A52" s="105" t="s">
        <v>1351</v>
      </c>
      <c r="B52" s="105">
        <v>19</v>
      </c>
      <c r="C52" s="105" t="s">
        <v>1351</v>
      </c>
      <c r="D52" s="105">
        <v>19</v>
      </c>
      <c r="E52" s="105"/>
      <c r="F52" s="105"/>
      <c r="G52" s="105"/>
      <c r="H52" s="105"/>
      <c r="I52" s="105"/>
      <c r="J52" s="105"/>
      <c r="K52" s="105"/>
      <c r="L52" s="105"/>
      <c r="M52" s="105"/>
      <c r="N52" s="105"/>
    </row>
    <row r="53" spans="1:14" ht="15">
      <c r="A53" s="105" t="s">
        <v>1352</v>
      </c>
      <c r="B53" s="105">
        <v>18</v>
      </c>
      <c r="C53" s="105" t="s">
        <v>1352</v>
      </c>
      <c r="D53" s="105">
        <v>18</v>
      </c>
      <c r="E53" s="105"/>
      <c r="F53" s="105"/>
      <c r="G53" s="105"/>
      <c r="H53" s="105"/>
      <c r="I53" s="105"/>
      <c r="J53" s="105"/>
      <c r="K53" s="105"/>
      <c r="L53" s="105"/>
      <c r="M53" s="105"/>
      <c r="N53" s="105"/>
    </row>
    <row r="54" spans="1:14" ht="15">
      <c r="A54" s="105" t="s">
        <v>1353</v>
      </c>
      <c r="B54" s="105">
        <v>15</v>
      </c>
      <c r="C54" s="105" t="s">
        <v>1353</v>
      </c>
      <c r="D54" s="105">
        <v>15</v>
      </c>
      <c r="E54" s="105"/>
      <c r="F54" s="105"/>
      <c r="G54" s="105"/>
      <c r="H54" s="105"/>
      <c r="I54" s="105"/>
      <c r="J54" s="105"/>
      <c r="K54" s="105"/>
      <c r="L54" s="105"/>
      <c r="M54" s="105"/>
      <c r="N54" s="105"/>
    </row>
    <row r="55" spans="1:14" ht="15">
      <c r="A55" s="105" t="s">
        <v>1354</v>
      </c>
      <c r="B55" s="105">
        <v>15</v>
      </c>
      <c r="C55" s="105" t="s">
        <v>1354</v>
      </c>
      <c r="D55" s="105">
        <v>15</v>
      </c>
      <c r="E55" s="105"/>
      <c r="F55" s="105"/>
      <c r="G55" s="105"/>
      <c r="H55" s="105"/>
      <c r="I55" s="105"/>
      <c r="J55" s="105"/>
      <c r="K55" s="105"/>
      <c r="L55" s="105"/>
      <c r="M55" s="105"/>
      <c r="N55" s="105"/>
    </row>
  </sheetData>
  <hyperlinks>
    <hyperlink ref="A2" r:id="rId1" display="http://bit.ly/Bilgi_Lisans"/>
    <hyperlink ref="A3" r:id="rId2" display="http://bit.ly/BİLGİ_DOGADA"/>
    <hyperlink ref="A4" r:id="rId3" display="https://lite.bilgi.edu.tr/"/>
    <hyperlink ref="A5" r:id="rId4" display="http://bit.ly/2KmD38B"/>
    <hyperlink ref="A6" r:id="rId5" display="https://bit.ly/2MbCFfZ"/>
    <hyperlink ref="A7" r:id="rId6" display="https://bit.ly/2VPBRgl"/>
    <hyperlink ref="A8" r:id="rId7" display="https://bit.ly/2Zkek9h"/>
    <hyperlink ref="A9" r:id="rId8" display="http://bit.ly/2KMbHsS"/>
    <hyperlink ref="A10" r:id="rId9" display="http://bit.ly/2NNor69"/>
    <hyperlink ref="A11" r:id="rId10" display="https://bit.ly/2P9JjF6"/>
    <hyperlink ref="C2" r:id="rId11" display="http://bit.ly/Bilgi_Lisans"/>
    <hyperlink ref="C3" r:id="rId12" display="https://lite.bilgi.edu.tr/"/>
    <hyperlink ref="C4" r:id="rId13" display="http://bit.ly/BİLGİ_DOGADA"/>
    <hyperlink ref="C5" r:id="rId14" display="https://bit.ly/2MbCFfZ"/>
    <hyperlink ref="C6" r:id="rId15" display="https://bit.ly/2VPBRgl"/>
    <hyperlink ref="C7" r:id="rId16" display="http://bit.ly/2KmD38B"/>
    <hyperlink ref="C8" r:id="rId17" display="http://bit.ly/Bilgi_sbf"/>
    <hyperlink ref="C9" r:id="rId18" display="https://library.bilgi.edu.tr/"/>
    <hyperlink ref="C10" r:id="rId19" display="http://bit.ly/Bilgi_Voleybol"/>
    <hyperlink ref="C11" r:id="rId20" display="http://bit.ly/Bilgi_Y"/>
    <hyperlink ref="M2" r:id="rId21" display="http://bit.ly/BİLGİ_DOGADA"/>
  </hyperlinks>
  <printOptions/>
  <pageMargins left="0.7" right="0.7" top="0.75" bottom="0.75" header="0.3" footer="0.3"/>
  <pageSetup orientation="portrait" paperSize="9"/>
  <tableParts>
    <tablePart r:id="rId23"/>
    <tablePart r:id="rId26"/>
    <tablePart r:id="rId25"/>
    <tablePart r:id="rId22"/>
    <tablePart r:id="rId2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0AD61-5325-4D76-B513-91A908A853AE}">
  <dimension ref="A25:B87"/>
  <sheetViews>
    <sheetView tabSelected="1" workbookViewId="0" topLeftCell="K1"/>
  </sheetViews>
  <sheetFormatPr defaultColWidth="9.140625" defaultRowHeight="15"/>
  <cols>
    <col min="1" max="1" width="13.140625" style="0" bestFit="1" customWidth="1"/>
    <col min="2" max="2" width="13.57421875" style="0" bestFit="1" customWidth="1"/>
  </cols>
  <sheetData>
    <row r="25" spans="1:2" ht="15">
      <c r="A25" s="113" t="s">
        <v>833</v>
      </c>
      <c r="B25" t="s">
        <v>832</v>
      </c>
    </row>
    <row r="26" spans="1:2" ht="15">
      <c r="A26" s="114" t="s">
        <v>835</v>
      </c>
      <c r="B26" s="3">
        <v>111</v>
      </c>
    </row>
    <row r="27" spans="1:2" ht="15">
      <c r="A27" s="115" t="s">
        <v>836</v>
      </c>
      <c r="B27" s="3">
        <v>13</v>
      </c>
    </row>
    <row r="28" spans="1:2" ht="15">
      <c r="A28" s="116" t="s">
        <v>837</v>
      </c>
      <c r="B28" s="3">
        <v>1</v>
      </c>
    </row>
    <row r="29" spans="1:2" ht="15">
      <c r="A29" s="116" t="s">
        <v>838</v>
      </c>
      <c r="B29" s="3">
        <v>4</v>
      </c>
    </row>
    <row r="30" spans="1:2" ht="15">
      <c r="A30" s="116" t="s">
        <v>839</v>
      </c>
      <c r="B30" s="3">
        <v>2</v>
      </c>
    </row>
    <row r="31" spans="1:2" ht="15">
      <c r="A31" s="116" t="s">
        <v>840</v>
      </c>
      <c r="B31" s="3">
        <v>3</v>
      </c>
    </row>
    <row r="32" spans="1:2" ht="15">
      <c r="A32" s="116" t="s">
        <v>841</v>
      </c>
      <c r="B32" s="3">
        <v>3</v>
      </c>
    </row>
    <row r="33" spans="1:2" ht="15">
      <c r="A33" s="115" t="s">
        <v>842</v>
      </c>
      <c r="B33" s="3">
        <v>32</v>
      </c>
    </row>
    <row r="34" spans="1:2" ht="15">
      <c r="A34" s="116" t="s">
        <v>843</v>
      </c>
      <c r="B34" s="3">
        <v>1</v>
      </c>
    </row>
    <row r="35" spans="1:2" ht="15">
      <c r="A35" s="116" t="s">
        <v>844</v>
      </c>
      <c r="B35" s="3">
        <v>1</v>
      </c>
    </row>
    <row r="36" spans="1:2" ht="15">
      <c r="A36" s="116" t="s">
        <v>845</v>
      </c>
      <c r="B36" s="3">
        <v>1</v>
      </c>
    </row>
    <row r="37" spans="1:2" ht="15">
      <c r="A37" s="116" t="s">
        <v>846</v>
      </c>
      <c r="B37" s="3">
        <v>3</v>
      </c>
    </row>
    <row r="38" spans="1:2" ht="15">
      <c r="A38" s="116" t="s">
        <v>847</v>
      </c>
      <c r="B38" s="3">
        <v>3</v>
      </c>
    </row>
    <row r="39" spans="1:2" ht="15">
      <c r="A39" s="116" t="s">
        <v>848</v>
      </c>
      <c r="B39" s="3">
        <v>2</v>
      </c>
    </row>
    <row r="40" spans="1:2" ht="15">
      <c r="A40" s="116" t="s">
        <v>849</v>
      </c>
      <c r="B40" s="3">
        <v>1</v>
      </c>
    </row>
    <row r="41" spans="1:2" ht="15">
      <c r="A41" s="116" t="s">
        <v>850</v>
      </c>
      <c r="B41" s="3">
        <v>3</v>
      </c>
    </row>
    <row r="42" spans="1:2" ht="15">
      <c r="A42" s="116" t="s">
        <v>851</v>
      </c>
      <c r="B42" s="3">
        <v>1</v>
      </c>
    </row>
    <row r="43" spans="1:2" ht="15">
      <c r="A43" s="116" t="s">
        <v>852</v>
      </c>
      <c r="B43" s="3">
        <v>2</v>
      </c>
    </row>
    <row r="44" spans="1:2" ht="15">
      <c r="A44" s="116" t="s">
        <v>853</v>
      </c>
      <c r="B44" s="3">
        <v>3</v>
      </c>
    </row>
    <row r="45" spans="1:2" ht="15">
      <c r="A45" s="116" t="s">
        <v>854</v>
      </c>
      <c r="B45" s="3">
        <v>4</v>
      </c>
    </row>
    <row r="46" spans="1:2" ht="15">
      <c r="A46" s="116" t="s">
        <v>855</v>
      </c>
      <c r="B46" s="3">
        <v>4</v>
      </c>
    </row>
    <row r="47" spans="1:2" ht="15">
      <c r="A47" s="116" t="s">
        <v>856</v>
      </c>
      <c r="B47" s="3">
        <v>1</v>
      </c>
    </row>
    <row r="48" spans="1:2" ht="15">
      <c r="A48" s="116" t="s">
        <v>857</v>
      </c>
      <c r="B48" s="3">
        <v>1</v>
      </c>
    </row>
    <row r="49" spans="1:2" ht="15">
      <c r="A49" s="116" t="s">
        <v>858</v>
      </c>
      <c r="B49" s="3">
        <v>1</v>
      </c>
    </row>
    <row r="50" spans="1:2" ht="15">
      <c r="A50" s="115" t="s">
        <v>859</v>
      </c>
      <c r="B50" s="3">
        <v>40</v>
      </c>
    </row>
    <row r="51" spans="1:2" ht="15">
      <c r="A51" s="116" t="s">
        <v>860</v>
      </c>
      <c r="B51" s="3">
        <v>1</v>
      </c>
    </row>
    <row r="52" spans="1:2" ht="15">
      <c r="A52" s="116" t="s">
        <v>861</v>
      </c>
      <c r="B52" s="3">
        <v>1</v>
      </c>
    </row>
    <row r="53" spans="1:2" ht="15">
      <c r="A53" s="116" t="s">
        <v>862</v>
      </c>
      <c r="B53" s="3">
        <v>2</v>
      </c>
    </row>
    <row r="54" spans="1:2" ht="15">
      <c r="A54" s="116" t="s">
        <v>863</v>
      </c>
      <c r="B54" s="3">
        <v>1</v>
      </c>
    </row>
    <row r="55" spans="1:2" ht="15">
      <c r="A55" s="116" t="s">
        <v>864</v>
      </c>
      <c r="B55" s="3">
        <v>2</v>
      </c>
    </row>
    <row r="56" spans="1:2" ht="15">
      <c r="A56" s="116" t="s">
        <v>865</v>
      </c>
      <c r="B56" s="3">
        <v>1</v>
      </c>
    </row>
    <row r="57" spans="1:2" ht="15">
      <c r="A57" s="116" t="s">
        <v>866</v>
      </c>
      <c r="B57" s="3">
        <v>2</v>
      </c>
    </row>
    <row r="58" spans="1:2" ht="15">
      <c r="A58" s="116" t="s">
        <v>867</v>
      </c>
      <c r="B58" s="3">
        <v>2</v>
      </c>
    </row>
    <row r="59" spans="1:2" ht="15">
      <c r="A59" s="116" t="s">
        <v>868</v>
      </c>
      <c r="B59" s="3">
        <v>5</v>
      </c>
    </row>
    <row r="60" spans="1:2" ht="15">
      <c r="A60" s="116" t="s">
        <v>869</v>
      </c>
      <c r="B60" s="3">
        <v>1</v>
      </c>
    </row>
    <row r="61" spans="1:2" ht="15">
      <c r="A61" s="116" t="s">
        <v>870</v>
      </c>
      <c r="B61" s="3">
        <v>1</v>
      </c>
    </row>
    <row r="62" spans="1:2" ht="15">
      <c r="A62" s="116" t="s">
        <v>871</v>
      </c>
      <c r="B62" s="3">
        <v>2</v>
      </c>
    </row>
    <row r="63" spans="1:2" ht="15">
      <c r="A63" s="116" t="s">
        <v>872</v>
      </c>
      <c r="B63" s="3">
        <v>2</v>
      </c>
    </row>
    <row r="64" spans="1:2" ht="15">
      <c r="A64" s="116" t="s">
        <v>873</v>
      </c>
      <c r="B64" s="3">
        <v>2</v>
      </c>
    </row>
    <row r="65" spans="1:2" ht="15">
      <c r="A65" s="116" t="s">
        <v>874</v>
      </c>
      <c r="B65" s="3">
        <v>1</v>
      </c>
    </row>
    <row r="66" spans="1:2" ht="15">
      <c r="A66" s="116" t="s">
        <v>875</v>
      </c>
      <c r="B66" s="3">
        <v>2</v>
      </c>
    </row>
    <row r="67" spans="1:2" ht="15">
      <c r="A67" s="116" t="s">
        <v>876</v>
      </c>
      <c r="B67" s="3">
        <v>1</v>
      </c>
    </row>
    <row r="68" spans="1:2" ht="15">
      <c r="A68" s="116" t="s">
        <v>877</v>
      </c>
      <c r="B68" s="3">
        <v>1</v>
      </c>
    </row>
    <row r="69" spans="1:2" ht="15">
      <c r="A69" s="116" t="s">
        <v>878</v>
      </c>
      <c r="B69" s="3">
        <v>2</v>
      </c>
    </row>
    <row r="70" spans="1:2" ht="15">
      <c r="A70" s="116" t="s">
        <v>879</v>
      </c>
      <c r="B70" s="3">
        <v>1</v>
      </c>
    </row>
    <row r="71" spans="1:2" ht="15">
      <c r="A71" s="116" t="s">
        <v>880</v>
      </c>
      <c r="B71" s="3">
        <v>3</v>
      </c>
    </row>
    <row r="72" spans="1:2" ht="15">
      <c r="A72" s="116" t="s">
        <v>881</v>
      </c>
      <c r="B72" s="3">
        <v>2</v>
      </c>
    </row>
    <row r="73" spans="1:2" ht="15">
      <c r="A73" s="116" t="s">
        <v>882</v>
      </c>
      <c r="B73" s="3">
        <v>1</v>
      </c>
    </row>
    <row r="74" spans="1:2" ht="15">
      <c r="A74" s="116" t="s">
        <v>883</v>
      </c>
      <c r="B74" s="3">
        <v>1</v>
      </c>
    </row>
    <row r="75" spans="1:2" ht="15">
      <c r="A75" s="115" t="s">
        <v>884</v>
      </c>
      <c r="B75" s="3">
        <v>26</v>
      </c>
    </row>
    <row r="76" spans="1:2" ht="15">
      <c r="A76" s="116" t="s">
        <v>885</v>
      </c>
      <c r="B76" s="3">
        <v>2</v>
      </c>
    </row>
    <row r="77" spans="1:2" ht="15">
      <c r="A77" s="116" t="s">
        <v>886</v>
      </c>
      <c r="B77" s="3">
        <v>2</v>
      </c>
    </row>
    <row r="78" spans="1:2" ht="15">
      <c r="A78" s="116" t="s">
        <v>887</v>
      </c>
      <c r="B78" s="3">
        <v>7</v>
      </c>
    </row>
    <row r="79" spans="1:2" ht="15">
      <c r="A79" s="116" t="s">
        <v>888</v>
      </c>
      <c r="B79" s="3">
        <v>1</v>
      </c>
    </row>
    <row r="80" spans="1:2" ht="15">
      <c r="A80" s="116" t="s">
        <v>889</v>
      </c>
      <c r="B80" s="3">
        <v>2</v>
      </c>
    </row>
    <row r="81" spans="1:2" ht="15">
      <c r="A81" s="116" t="s">
        <v>890</v>
      </c>
      <c r="B81" s="3">
        <v>2</v>
      </c>
    </row>
    <row r="82" spans="1:2" ht="15">
      <c r="A82" s="116" t="s">
        <v>891</v>
      </c>
      <c r="B82" s="3">
        <v>1</v>
      </c>
    </row>
    <row r="83" spans="1:2" ht="15">
      <c r="A83" s="116" t="s">
        <v>892</v>
      </c>
      <c r="B83" s="3">
        <v>2</v>
      </c>
    </row>
    <row r="84" spans="1:2" ht="15">
      <c r="A84" s="116" t="s">
        <v>893</v>
      </c>
      <c r="B84" s="3">
        <v>3</v>
      </c>
    </row>
    <row r="85" spans="1:2" ht="15">
      <c r="A85" s="116" t="s">
        <v>894</v>
      </c>
      <c r="B85" s="3">
        <v>2</v>
      </c>
    </row>
    <row r="86" spans="1:2" ht="15">
      <c r="A86" s="116" t="s">
        <v>895</v>
      </c>
      <c r="B86" s="3">
        <v>2</v>
      </c>
    </row>
    <row r="87" spans="1:2" ht="15">
      <c r="A87" s="114" t="s">
        <v>834</v>
      </c>
      <c r="B87" s="3">
        <v>111</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7.7109375" style="0" bestFit="1" customWidth="1"/>
    <col min="40" max="40" width="12.8515625" style="0" bestFit="1" customWidth="1"/>
    <col min="42" max="42" width="13.7109375" style="0" bestFit="1" customWidth="1"/>
    <col min="43" max="45" width="13.00390625" style="0" bestFit="1" customWidth="1"/>
    <col min="46" max="46" width="11.421875" style="0" bestFit="1" customWidth="1"/>
    <col min="47" max="48" width="12.00390625" style="0" bestFit="1" customWidth="1"/>
    <col min="49" max="49" width="9.28125" style="0" bestFit="1" customWidth="1"/>
    <col min="50" max="50" width="21.7109375" style="0" bestFit="1" customWidth="1"/>
    <col min="51" max="51" width="27.00390625" style="0" bestFit="1" customWidth="1"/>
    <col min="52" max="52" width="22.57421875" style="0" bestFit="1" customWidth="1"/>
    <col min="53" max="53" width="28.00390625" style="0" bestFit="1" customWidth="1"/>
    <col min="54" max="54" width="23.28125" style="0" bestFit="1" customWidth="1"/>
    <col min="55" max="55" width="28.7109375" style="0" bestFit="1" customWidth="1"/>
    <col min="56" max="56" width="18.140625" style="0" bestFit="1" customWidth="1"/>
    <col min="57" max="57" width="22.28125" style="0" bestFit="1" customWidth="1"/>
    <col min="58" max="58" width="17.00390625" style="0" bestFit="1" customWidth="1"/>
    <col min="59" max="60" width="18.8515625" style="0" bestFit="1" customWidth="1"/>
    <col min="61" max="61" width="20.57421875" style="0" bestFit="1" customWidth="1"/>
    <col min="62" max="62" width="22.57421875" style="0" bestFit="1" customWidth="1"/>
    <col min="63" max="63" width="20.57421875" style="0" bestFit="1" customWidth="1"/>
    <col min="64" max="64" width="22.7109375" style="0" bestFit="1" customWidth="1"/>
    <col min="65" max="65" width="20.57421875" style="0" bestFit="1" customWidth="1"/>
    <col min="66" max="66" width="22.7109375" style="0" bestFit="1" customWidth="1"/>
    <col min="67" max="67" width="20.57421875" style="0" bestFit="1" customWidth="1"/>
    <col min="68" max="68" width="22.7109375" style="0" bestFit="1" customWidth="1"/>
    <col min="69" max="70" width="13.8515625" style="0" bestFit="1" customWidth="1"/>
    <col min="71" max="71" width="15.57421875" style="0" bestFit="1" customWidth="1"/>
    <col min="72" max="72" width="17.57421875" style="0" bestFit="1" customWidth="1"/>
    <col min="73" max="73" width="15.57421875" style="0" bestFit="1" customWidth="1"/>
    <col min="74" max="74" width="17.7109375" style="0" bestFit="1" customWidth="1"/>
    <col min="75" max="75" width="19.28125" style="0" bestFit="1" customWidth="1"/>
    <col min="76" max="76" width="21.140625" style="0" bestFit="1" customWidth="1"/>
    <col min="77" max="78" width="23.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8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401</v>
      </c>
      <c r="AE2" s="13" t="s">
        <v>402</v>
      </c>
      <c r="AF2" s="13" t="s">
        <v>403</v>
      </c>
      <c r="AG2" s="13" t="s">
        <v>404</v>
      </c>
      <c r="AH2" s="13" t="s">
        <v>405</v>
      </c>
      <c r="AI2" s="13" t="s">
        <v>215</v>
      </c>
      <c r="AJ2" s="13" t="s">
        <v>216</v>
      </c>
      <c r="AK2" s="13" t="s">
        <v>64</v>
      </c>
      <c r="AL2" s="13" t="s">
        <v>198</v>
      </c>
      <c r="AM2" s="13" t="s">
        <v>200</v>
      </c>
      <c r="AN2" s="13" t="s">
        <v>201</v>
      </c>
      <c r="AO2" s="13" t="s">
        <v>406</v>
      </c>
      <c r="AP2" s="13" t="s">
        <v>206</v>
      </c>
      <c r="AQ2" s="13" t="s">
        <v>207</v>
      </c>
      <c r="AR2" s="13" t="s">
        <v>208</v>
      </c>
      <c r="AS2" s="13" t="s">
        <v>209</v>
      </c>
      <c r="AT2" s="13" t="s">
        <v>407</v>
      </c>
      <c r="AU2" s="13" t="s">
        <v>408</v>
      </c>
      <c r="AV2" s="13" t="s">
        <v>211</v>
      </c>
      <c r="AW2" s="13" t="s">
        <v>731</v>
      </c>
      <c r="AX2" s="108" t="s">
        <v>758</v>
      </c>
      <c r="AY2" s="108" t="s">
        <v>759</v>
      </c>
      <c r="AZ2" s="108" t="s">
        <v>760</v>
      </c>
      <c r="BA2" s="108" t="s">
        <v>761</v>
      </c>
      <c r="BB2" s="108" t="s">
        <v>762</v>
      </c>
      <c r="BC2" s="108" t="s">
        <v>763</v>
      </c>
      <c r="BD2" s="108" t="s">
        <v>764</v>
      </c>
      <c r="BE2" s="108" t="s">
        <v>765</v>
      </c>
      <c r="BF2" s="108" t="s">
        <v>767</v>
      </c>
      <c r="BG2" s="108" t="s">
        <v>804</v>
      </c>
      <c r="BH2" s="108" t="s">
        <v>805</v>
      </c>
      <c r="BI2" s="108" t="s">
        <v>806</v>
      </c>
      <c r="BJ2" s="108" t="s">
        <v>807</v>
      </c>
      <c r="BK2" s="108" t="s">
        <v>808</v>
      </c>
      <c r="BL2" s="108" t="s">
        <v>809</v>
      </c>
      <c r="BM2" s="108" t="s">
        <v>810</v>
      </c>
      <c r="BN2" s="108" t="s">
        <v>820</v>
      </c>
      <c r="BO2" s="108" t="s">
        <v>821</v>
      </c>
      <c r="BP2" s="108" t="s">
        <v>831</v>
      </c>
      <c r="BQ2" s="108" t="s">
        <v>1364</v>
      </c>
      <c r="BR2" s="108" t="s">
        <v>1381</v>
      </c>
      <c r="BS2" s="108" t="s">
        <v>1382</v>
      </c>
      <c r="BT2" s="108" t="s">
        <v>1383</v>
      </c>
      <c r="BU2" s="108" t="s">
        <v>1384</v>
      </c>
      <c r="BV2" s="108" t="s">
        <v>1389</v>
      </c>
      <c r="BW2" s="108" t="s">
        <v>1390</v>
      </c>
      <c r="BX2" s="108" t="s">
        <v>1483</v>
      </c>
      <c r="BY2" s="108" t="s">
        <v>1484</v>
      </c>
      <c r="BZ2" s="108" t="s">
        <v>1575</v>
      </c>
      <c r="CA2" s="3"/>
      <c r="CB2" s="3"/>
    </row>
    <row r="3" spans="1:80" ht="15" customHeight="1">
      <c r="A3" s="66" t="s">
        <v>251</v>
      </c>
      <c r="B3" s="67"/>
      <c r="C3" s="67"/>
      <c r="D3" s="68">
        <v>200</v>
      </c>
      <c r="E3" s="70"/>
      <c r="F3" s="67"/>
      <c r="G3" s="67"/>
      <c r="H3" s="71" t="s">
        <v>277</v>
      </c>
      <c r="I3" s="72"/>
      <c r="J3" s="72"/>
      <c r="K3" s="71" t="s">
        <v>277</v>
      </c>
      <c r="L3" s="75">
        <v>1</v>
      </c>
      <c r="M3" s="76">
        <v>9303.7412109375</v>
      </c>
      <c r="N3" s="76">
        <v>2496.1376953125</v>
      </c>
      <c r="O3" s="77"/>
      <c r="P3" s="78"/>
      <c r="Q3" s="78"/>
      <c r="R3" s="48"/>
      <c r="S3" s="48">
        <v>0</v>
      </c>
      <c r="T3" s="48">
        <v>1</v>
      </c>
      <c r="U3" s="49">
        <v>0</v>
      </c>
      <c r="V3" s="49">
        <v>1</v>
      </c>
      <c r="W3" s="49">
        <v>0</v>
      </c>
      <c r="X3" s="49">
        <v>0.701751</v>
      </c>
      <c r="Y3" s="49">
        <v>0</v>
      </c>
      <c r="Z3" s="49">
        <v>0</v>
      </c>
      <c r="AA3" s="73">
        <v>3</v>
      </c>
      <c r="AB3" s="73"/>
      <c r="AC3" s="74"/>
      <c r="AD3" s="80" t="s">
        <v>409</v>
      </c>
      <c r="AE3" s="82" t="s">
        <v>286</v>
      </c>
      <c r="AF3" s="80" t="s">
        <v>277</v>
      </c>
      <c r="AG3" s="80" t="s">
        <v>205</v>
      </c>
      <c r="AH3" s="80" t="s">
        <v>205</v>
      </c>
      <c r="AI3" s="80"/>
      <c r="AJ3" s="80"/>
      <c r="AK3" s="80"/>
      <c r="AL3" s="80"/>
      <c r="AM3" s="80">
        <v>0</v>
      </c>
      <c r="AN3" s="80">
        <v>0</v>
      </c>
      <c r="AO3" s="80"/>
      <c r="AP3" s="80"/>
      <c r="AQ3" s="80"/>
      <c r="AR3" s="80"/>
      <c r="AS3" s="80"/>
      <c r="AT3" s="80"/>
      <c r="AU3" s="84">
        <v>43641.045335648145</v>
      </c>
      <c r="AV3" s="82" t="s">
        <v>286</v>
      </c>
      <c r="AW3" s="80" t="str">
        <f>REPLACE(INDEX(GroupVertices[Group],MATCH(Vertices[[#This Row],[Vertex]],GroupVertices[Vertex],0)),1,1,"")</f>
        <v>6</v>
      </c>
      <c r="AX3" s="48"/>
      <c r="AY3" s="49"/>
      <c r="AZ3" s="48"/>
      <c r="BA3" s="49"/>
      <c r="BB3" s="48"/>
      <c r="BC3" s="49"/>
      <c r="BD3" s="48"/>
      <c r="BE3" s="49"/>
      <c r="BF3" s="48"/>
      <c r="BG3" s="48"/>
      <c r="BH3" s="48"/>
      <c r="BI3" s="48"/>
      <c r="BJ3" s="48"/>
      <c r="BK3" s="48"/>
      <c r="BL3" s="48"/>
      <c r="BM3" s="112" t="s">
        <v>811</v>
      </c>
      <c r="BN3" s="112" t="s">
        <v>811</v>
      </c>
      <c r="BO3" s="112" t="s">
        <v>822</v>
      </c>
      <c r="BP3" s="112" t="s">
        <v>822</v>
      </c>
      <c r="BQ3" s="112" t="s">
        <v>1279</v>
      </c>
      <c r="BR3" s="112" t="s">
        <v>1279</v>
      </c>
      <c r="BS3" s="112" t="s">
        <v>274</v>
      </c>
      <c r="BT3" s="112" t="s">
        <v>274</v>
      </c>
      <c r="BU3" s="112"/>
      <c r="BV3" s="112"/>
      <c r="BW3" s="112" t="s">
        <v>800</v>
      </c>
      <c r="BX3" s="112" t="s">
        <v>800</v>
      </c>
      <c r="BY3" s="112" t="s">
        <v>800</v>
      </c>
      <c r="BZ3" s="112" t="s">
        <v>800</v>
      </c>
      <c r="CA3" s="3"/>
      <c r="CB3" s="3"/>
    </row>
    <row r="4" spans="1:83" ht="15">
      <c r="A4" s="66" t="s">
        <v>260</v>
      </c>
      <c r="B4" s="67"/>
      <c r="C4" s="67"/>
      <c r="D4" s="68">
        <v>380.64516129032256</v>
      </c>
      <c r="E4" s="89"/>
      <c r="F4" s="88" t="s">
        <v>301</v>
      </c>
      <c r="G4" s="90"/>
      <c r="H4" s="71" t="s">
        <v>295</v>
      </c>
      <c r="I4" s="91"/>
      <c r="J4" s="91"/>
      <c r="K4" s="71" t="s">
        <v>295</v>
      </c>
      <c r="L4" s="92">
        <v>535.2442748091603</v>
      </c>
      <c r="M4" s="76">
        <v>9303.7412109375</v>
      </c>
      <c r="N4" s="76">
        <v>1882.0372314453125</v>
      </c>
      <c r="O4" s="77"/>
      <c r="P4" s="78"/>
      <c r="Q4" s="78"/>
      <c r="R4" s="86"/>
      <c r="S4" s="48">
        <v>2</v>
      </c>
      <c r="T4" s="48">
        <v>1</v>
      </c>
      <c r="U4" s="49">
        <v>0</v>
      </c>
      <c r="V4" s="49">
        <v>1</v>
      </c>
      <c r="W4" s="49">
        <v>0</v>
      </c>
      <c r="X4" s="49">
        <v>1.298239</v>
      </c>
      <c r="Y4" s="49">
        <v>0</v>
      </c>
      <c r="Z4" s="49">
        <v>0</v>
      </c>
      <c r="AA4" s="73">
        <v>4</v>
      </c>
      <c r="AB4" s="73"/>
      <c r="AC4" s="74"/>
      <c r="AD4" s="81" t="s">
        <v>410</v>
      </c>
      <c r="AE4" s="83" t="s">
        <v>268</v>
      </c>
      <c r="AF4" s="81" t="s">
        <v>295</v>
      </c>
      <c r="AG4" s="81" t="s">
        <v>214</v>
      </c>
      <c r="AH4" s="81"/>
      <c r="AI4" s="81" t="s">
        <v>300</v>
      </c>
      <c r="AJ4" s="85">
        <v>43636.37559027778</v>
      </c>
      <c r="AK4" s="83" t="s">
        <v>301</v>
      </c>
      <c r="AL4" s="83" t="s">
        <v>268</v>
      </c>
      <c r="AM4" s="81">
        <v>7</v>
      </c>
      <c r="AN4" s="81">
        <v>1</v>
      </c>
      <c r="AO4" s="81"/>
      <c r="AP4" s="81"/>
      <c r="AQ4" s="81"/>
      <c r="AR4" s="81"/>
      <c r="AS4" s="81"/>
      <c r="AT4" s="81"/>
      <c r="AU4" s="81"/>
      <c r="AV4" s="81"/>
      <c r="AW4" s="80" t="str">
        <f>REPLACE(INDEX(GroupVertices[Group],MATCH(Vertices[[#This Row],[Vertex]],GroupVertices[Vertex],0)),1,1,"")</f>
        <v>6</v>
      </c>
      <c r="AX4" s="48">
        <v>0</v>
      </c>
      <c r="AY4" s="49">
        <v>0</v>
      </c>
      <c r="AZ4" s="48">
        <v>0</v>
      </c>
      <c r="BA4" s="49">
        <v>0</v>
      </c>
      <c r="BB4" s="48">
        <v>0</v>
      </c>
      <c r="BC4" s="49">
        <v>0</v>
      </c>
      <c r="BD4" s="48">
        <v>20</v>
      </c>
      <c r="BE4" s="49">
        <v>100</v>
      </c>
      <c r="BF4" s="48">
        <v>20</v>
      </c>
      <c r="BG4" s="48"/>
      <c r="BH4" s="48"/>
      <c r="BI4" s="48"/>
      <c r="BJ4" s="48"/>
      <c r="BK4" s="48"/>
      <c r="BL4" s="48"/>
      <c r="BM4" s="112" t="s">
        <v>800</v>
      </c>
      <c r="BN4" s="112" t="s">
        <v>800</v>
      </c>
      <c r="BO4" s="112" t="s">
        <v>800</v>
      </c>
      <c r="BP4" s="112" t="s">
        <v>800</v>
      </c>
      <c r="BQ4" s="112" t="s">
        <v>1279</v>
      </c>
      <c r="BR4" s="112" t="s">
        <v>1279</v>
      </c>
      <c r="BS4" s="112" t="s">
        <v>274</v>
      </c>
      <c r="BT4" s="112" t="s">
        <v>274</v>
      </c>
      <c r="BU4" s="112"/>
      <c r="BV4" s="112"/>
      <c r="BW4" s="112" t="s">
        <v>1391</v>
      </c>
      <c r="BX4" s="112" t="s">
        <v>1391</v>
      </c>
      <c r="BY4" s="112" t="s">
        <v>1485</v>
      </c>
      <c r="BZ4" s="112" t="s">
        <v>1485</v>
      </c>
      <c r="CA4" s="2"/>
      <c r="CB4" s="3"/>
      <c r="CC4" s="3"/>
      <c r="CD4" s="3"/>
      <c r="CE4" s="3"/>
    </row>
    <row r="5" spans="1:83" ht="15">
      <c r="A5" s="66" t="s">
        <v>252</v>
      </c>
      <c r="B5" s="67"/>
      <c r="C5" s="67"/>
      <c r="D5" s="68">
        <v>200</v>
      </c>
      <c r="E5" s="89"/>
      <c r="F5" s="67"/>
      <c r="G5" s="90"/>
      <c r="H5" s="71" t="s">
        <v>278</v>
      </c>
      <c r="I5" s="91"/>
      <c r="J5" s="91"/>
      <c r="K5" s="71" t="s">
        <v>278</v>
      </c>
      <c r="L5" s="92">
        <v>1</v>
      </c>
      <c r="M5" s="76">
        <v>9019.7978515625</v>
      </c>
      <c r="N5" s="76">
        <v>6538.36328125</v>
      </c>
      <c r="O5" s="77"/>
      <c r="P5" s="78"/>
      <c r="Q5" s="78"/>
      <c r="R5" s="86"/>
      <c r="S5" s="48">
        <v>0</v>
      </c>
      <c r="T5" s="48">
        <v>1</v>
      </c>
      <c r="U5" s="49">
        <v>0</v>
      </c>
      <c r="V5" s="49">
        <v>0.333333</v>
      </c>
      <c r="W5" s="49">
        <v>0</v>
      </c>
      <c r="X5" s="49">
        <v>0.638295</v>
      </c>
      <c r="Y5" s="49">
        <v>0</v>
      </c>
      <c r="Z5" s="49">
        <v>0</v>
      </c>
      <c r="AA5" s="73">
        <v>5</v>
      </c>
      <c r="AB5" s="73"/>
      <c r="AC5" s="74"/>
      <c r="AD5" s="81" t="s">
        <v>409</v>
      </c>
      <c r="AE5" s="83" t="s">
        <v>287</v>
      </c>
      <c r="AF5" s="81" t="s">
        <v>278</v>
      </c>
      <c r="AG5" s="81" t="s">
        <v>205</v>
      </c>
      <c r="AH5" s="81" t="s">
        <v>205</v>
      </c>
      <c r="AI5" s="81"/>
      <c r="AJ5" s="81"/>
      <c r="AK5" s="81"/>
      <c r="AL5" s="81"/>
      <c r="AM5" s="81">
        <v>0</v>
      </c>
      <c r="AN5" s="81">
        <v>0</v>
      </c>
      <c r="AO5" s="81"/>
      <c r="AP5" s="81"/>
      <c r="AQ5" s="81"/>
      <c r="AR5" s="81"/>
      <c r="AS5" s="81"/>
      <c r="AT5" s="81"/>
      <c r="AU5" s="85">
        <v>43643.815347222226</v>
      </c>
      <c r="AV5" s="83" t="s">
        <v>287</v>
      </c>
      <c r="AW5" s="80" t="str">
        <f>REPLACE(INDEX(GroupVertices[Group],MATCH(Vertices[[#This Row],[Vertex]],GroupVertices[Vertex],0)),1,1,"")</f>
        <v>4</v>
      </c>
      <c r="AX5" s="48"/>
      <c r="AY5" s="49"/>
      <c r="AZ5" s="48"/>
      <c r="BA5" s="49"/>
      <c r="BB5" s="48"/>
      <c r="BC5" s="49"/>
      <c r="BD5" s="48"/>
      <c r="BE5" s="49"/>
      <c r="BF5" s="48"/>
      <c r="BG5" s="48"/>
      <c r="BH5" s="48"/>
      <c r="BI5" s="48"/>
      <c r="BJ5" s="48"/>
      <c r="BK5" s="48"/>
      <c r="BL5" s="48"/>
      <c r="BM5" s="112" t="s">
        <v>812</v>
      </c>
      <c r="BN5" s="112" t="s">
        <v>812</v>
      </c>
      <c r="BO5" s="112" t="s">
        <v>823</v>
      </c>
      <c r="BP5" s="112" t="s">
        <v>823</v>
      </c>
      <c r="BQ5" s="112"/>
      <c r="BR5" s="112"/>
      <c r="BS5" s="112"/>
      <c r="BT5" s="112"/>
      <c r="BU5" s="112"/>
      <c r="BV5" s="112"/>
      <c r="BW5" s="112" t="s">
        <v>800</v>
      </c>
      <c r="BX5" s="112" t="s">
        <v>800</v>
      </c>
      <c r="BY5" s="112" t="s">
        <v>800</v>
      </c>
      <c r="BZ5" s="112" t="s">
        <v>800</v>
      </c>
      <c r="CA5" s="2"/>
      <c r="CB5" s="3"/>
      <c r="CC5" s="3"/>
      <c r="CD5" s="3"/>
      <c r="CE5" s="3"/>
    </row>
    <row r="6" spans="1:83" ht="15">
      <c r="A6" s="66" t="s">
        <v>261</v>
      </c>
      <c r="B6" s="67"/>
      <c r="C6" s="67"/>
      <c r="D6" s="68">
        <v>638.7096774193549</v>
      </c>
      <c r="E6" s="89"/>
      <c r="F6" s="88" t="s">
        <v>302</v>
      </c>
      <c r="G6" s="90"/>
      <c r="H6" s="71" t="s">
        <v>296</v>
      </c>
      <c r="I6" s="91"/>
      <c r="J6" s="91"/>
      <c r="K6" s="71" t="s">
        <v>296</v>
      </c>
      <c r="L6" s="92">
        <v>1298.4503816793892</v>
      </c>
      <c r="M6" s="76">
        <v>9019.7978515625</v>
      </c>
      <c r="N6" s="76">
        <v>5570.251953125</v>
      </c>
      <c r="O6" s="77"/>
      <c r="P6" s="78"/>
      <c r="Q6" s="78"/>
      <c r="R6" s="86"/>
      <c r="S6" s="48">
        <v>3</v>
      </c>
      <c r="T6" s="48">
        <v>1</v>
      </c>
      <c r="U6" s="49">
        <v>2</v>
      </c>
      <c r="V6" s="49">
        <v>0.5</v>
      </c>
      <c r="W6" s="49">
        <v>0</v>
      </c>
      <c r="X6" s="49">
        <v>1.723395</v>
      </c>
      <c r="Y6" s="49">
        <v>0</v>
      </c>
      <c r="Z6" s="49">
        <v>0</v>
      </c>
      <c r="AA6" s="73">
        <v>6</v>
      </c>
      <c r="AB6" s="73"/>
      <c r="AC6" s="74"/>
      <c r="AD6" s="81" t="s">
        <v>410</v>
      </c>
      <c r="AE6" s="83" t="s">
        <v>269</v>
      </c>
      <c r="AF6" s="81" t="s">
        <v>296</v>
      </c>
      <c r="AG6" s="81" t="s">
        <v>214</v>
      </c>
      <c r="AH6" s="81"/>
      <c r="AI6" s="81" t="s">
        <v>300</v>
      </c>
      <c r="AJ6" s="85">
        <v>43643.33976851852</v>
      </c>
      <c r="AK6" s="83" t="s">
        <v>302</v>
      </c>
      <c r="AL6" s="83" t="s">
        <v>269</v>
      </c>
      <c r="AM6" s="81">
        <v>17</v>
      </c>
      <c r="AN6" s="81">
        <v>2</v>
      </c>
      <c r="AO6" s="81">
        <v>2</v>
      </c>
      <c r="AP6" s="81"/>
      <c r="AQ6" s="81"/>
      <c r="AR6" s="81"/>
      <c r="AS6" s="81"/>
      <c r="AT6" s="81"/>
      <c r="AU6" s="81"/>
      <c r="AV6" s="81"/>
      <c r="AW6" s="80" t="str">
        <f>REPLACE(INDEX(GroupVertices[Group],MATCH(Vertices[[#This Row],[Vertex]],GroupVertices[Vertex],0)),1,1,"")</f>
        <v>4</v>
      </c>
      <c r="AX6" s="48">
        <v>0</v>
      </c>
      <c r="AY6" s="49">
        <v>0</v>
      </c>
      <c r="AZ6" s="48">
        <v>0</v>
      </c>
      <c r="BA6" s="49">
        <v>0</v>
      </c>
      <c r="BB6" s="48">
        <v>0</v>
      </c>
      <c r="BC6" s="49">
        <v>0</v>
      </c>
      <c r="BD6" s="48">
        <v>33</v>
      </c>
      <c r="BE6" s="49">
        <v>100</v>
      </c>
      <c r="BF6" s="48">
        <v>33</v>
      </c>
      <c r="BG6" s="48"/>
      <c r="BH6" s="48"/>
      <c r="BI6" s="48"/>
      <c r="BJ6" s="48"/>
      <c r="BK6" s="48"/>
      <c r="BL6" s="48"/>
      <c r="BM6" s="112" t="s">
        <v>800</v>
      </c>
      <c r="BN6" s="112" t="s">
        <v>800</v>
      </c>
      <c r="BO6" s="112" t="s">
        <v>800</v>
      </c>
      <c r="BP6" s="112" t="s">
        <v>800</v>
      </c>
      <c r="BQ6" s="112"/>
      <c r="BR6" s="112"/>
      <c r="BS6" s="112"/>
      <c r="BT6" s="112"/>
      <c r="BU6" s="112"/>
      <c r="BV6" s="112"/>
      <c r="BW6" s="112" t="s">
        <v>1392</v>
      </c>
      <c r="BX6" s="112" t="s">
        <v>1392</v>
      </c>
      <c r="BY6" s="112" t="s">
        <v>1486</v>
      </c>
      <c r="BZ6" s="112" t="s">
        <v>1486</v>
      </c>
      <c r="CA6" s="2"/>
      <c r="CB6" s="3"/>
      <c r="CC6" s="3"/>
      <c r="CD6" s="3"/>
      <c r="CE6" s="3"/>
    </row>
    <row r="7" spans="1:83" ht="15">
      <c r="A7" s="66" t="s">
        <v>253</v>
      </c>
      <c r="B7" s="67"/>
      <c r="C7" s="67"/>
      <c r="D7" s="68">
        <v>200</v>
      </c>
      <c r="E7" s="89"/>
      <c r="F7" s="67"/>
      <c r="G7" s="90"/>
      <c r="H7" s="71" t="s">
        <v>279</v>
      </c>
      <c r="I7" s="91"/>
      <c r="J7" s="91"/>
      <c r="K7" s="71" t="s">
        <v>279</v>
      </c>
      <c r="L7" s="92">
        <v>1</v>
      </c>
      <c r="M7" s="76">
        <v>9587.6826171875</v>
      </c>
      <c r="N7" s="76">
        <v>6538.36328125</v>
      </c>
      <c r="O7" s="77"/>
      <c r="P7" s="78"/>
      <c r="Q7" s="78"/>
      <c r="R7" s="86"/>
      <c r="S7" s="48">
        <v>0</v>
      </c>
      <c r="T7" s="48">
        <v>1</v>
      </c>
      <c r="U7" s="49">
        <v>0</v>
      </c>
      <c r="V7" s="49">
        <v>0.333333</v>
      </c>
      <c r="W7" s="49">
        <v>0</v>
      </c>
      <c r="X7" s="49">
        <v>0.638295</v>
      </c>
      <c r="Y7" s="49">
        <v>0</v>
      </c>
      <c r="Z7" s="49">
        <v>0</v>
      </c>
      <c r="AA7" s="73">
        <v>7</v>
      </c>
      <c r="AB7" s="73"/>
      <c r="AC7" s="74"/>
      <c r="AD7" s="81" t="s">
        <v>409</v>
      </c>
      <c r="AE7" s="83" t="s">
        <v>288</v>
      </c>
      <c r="AF7" s="81" t="s">
        <v>279</v>
      </c>
      <c r="AG7" s="81" t="s">
        <v>205</v>
      </c>
      <c r="AH7" s="81" t="s">
        <v>205</v>
      </c>
      <c r="AI7" s="81"/>
      <c r="AJ7" s="81"/>
      <c r="AK7" s="81"/>
      <c r="AL7" s="81"/>
      <c r="AM7" s="81">
        <v>0</v>
      </c>
      <c r="AN7" s="81">
        <v>0</v>
      </c>
      <c r="AO7" s="81"/>
      <c r="AP7" s="81"/>
      <c r="AQ7" s="81"/>
      <c r="AR7" s="81"/>
      <c r="AS7" s="81"/>
      <c r="AT7" s="81"/>
      <c r="AU7" s="85">
        <v>43643.49185185185</v>
      </c>
      <c r="AV7" s="83" t="s">
        <v>288</v>
      </c>
      <c r="AW7" s="80" t="str">
        <f>REPLACE(INDEX(GroupVertices[Group],MATCH(Vertices[[#This Row],[Vertex]],GroupVertices[Vertex],0)),1,1,"")</f>
        <v>4</v>
      </c>
      <c r="AX7" s="48"/>
      <c r="AY7" s="49"/>
      <c r="AZ7" s="48"/>
      <c r="BA7" s="49"/>
      <c r="BB7" s="48"/>
      <c r="BC7" s="49"/>
      <c r="BD7" s="48"/>
      <c r="BE7" s="49"/>
      <c r="BF7" s="48"/>
      <c r="BG7" s="48"/>
      <c r="BH7" s="48"/>
      <c r="BI7" s="48"/>
      <c r="BJ7" s="48"/>
      <c r="BK7" s="48"/>
      <c r="BL7" s="48"/>
      <c r="BM7" s="112" t="s">
        <v>813</v>
      </c>
      <c r="BN7" s="112" t="s">
        <v>813</v>
      </c>
      <c r="BO7" s="112" t="s">
        <v>824</v>
      </c>
      <c r="BP7" s="112" t="s">
        <v>824</v>
      </c>
      <c r="BQ7" s="112"/>
      <c r="BR7" s="112"/>
      <c r="BS7" s="112"/>
      <c r="BT7" s="112"/>
      <c r="BU7" s="112"/>
      <c r="BV7" s="112"/>
      <c r="BW7" s="112" t="s">
        <v>800</v>
      </c>
      <c r="BX7" s="112" t="s">
        <v>800</v>
      </c>
      <c r="BY7" s="112" t="s">
        <v>800</v>
      </c>
      <c r="BZ7" s="112" t="s">
        <v>800</v>
      </c>
      <c r="CA7" s="2"/>
      <c r="CB7" s="3"/>
      <c r="CC7" s="3"/>
      <c r="CD7" s="3"/>
      <c r="CE7" s="3"/>
    </row>
    <row r="8" spans="1:83" ht="15">
      <c r="A8" s="66" t="s">
        <v>254</v>
      </c>
      <c r="B8" s="67"/>
      <c r="C8" s="67"/>
      <c r="D8" s="68">
        <v>200</v>
      </c>
      <c r="E8" s="89"/>
      <c r="F8" s="67"/>
      <c r="G8" s="90"/>
      <c r="H8" s="71" t="s">
        <v>280</v>
      </c>
      <c r="I8" s="91"/>
      <c r="J8" s="91"/>
      <c r="K8" s="71" t="s">
        <v>280</v>
      </c>
      <c r="L8" s="92">
        <v>1</v>
      </c>
      <c r="M8" s="76">
        <v>9019.7978515625</v>
      </c>
      <c r="N8" s="76">
        <v>4428.748046875</v>
      </c>
      <c r="O8" s="77"/>
      <c r="P8" s="78"/>
      <c r="Q8" s="78"/>
      <c r="R8" s="86"/>
      <c r="S8" s="48">
        <v>0</v>
      </c>
      <c r="T8" s="48">
        <v>1</v>
      </c>
      <c r="U8" s="49">
        <v>0</v>
      </c>
      <c r="V8" s="49">
        <v>0.333333</v>
      </c>
      <c r="W8" s="49">
        <v>0</v>
      </c>
      <c r="X8" s="49">
        <v>0.638295</v>
      </c>
      <c r="Y8" s="49">
        <v>0</v>
      </c>
      <c r="Z8" s="49">
        <v>0</v>
      </c>
      <c r="AA8" s="73">
        <v>8</v>
      </c>
      <c r="AB8" s="73"/>
      <c r="AC8" s="74"/>
      <c r="AD8" s="81" t="s">
        <v>409</v>
      </c>
      <c r="AE8" s="83" t="s">
        <v>289</v>
      </c>
      <c r="AF8" s="81" t="s">
        <v>280</v>
      </c>
      <c r="AG8" s="81" t="s">
        <v>205</v>
      </c>
      <c r="AH8" s="81" t="s">
        <v>205</v>
      </c>
      <c r="AI8" s="81"/>
      <c r="AJ8" s="81"/>
      <c r="AK8" s="81"/>
      <c r="AL8" s="81"/>
      <c r="AM8" s="81">
        <v>0</v>
      </c>
      <c r="AN8" s="81">
        <v>0</v>
      </c>
      <c r="AO8" s="81"/>
      <c r="AP8" s="81"/>
      <c r="AQ8" s="81"/>
      <c r="AR8" s="81"/>
      <c r="AS8" s="81"/>
      <c r="AT8" s="81"/>
      <c r="AU8" s="85">
        <v>43657.66851851852</v>
      </c>
      <c r="AV8" s="83" t="s">
        <v>289</v>
      </c>
      <c r="AW8" s="80" t="str">
        <f>REPLACE(INDEX(GroupVertices[Group],MATCH(Vertices[[#This Row],[Vertex]],GroupVertices[Vertex],0)),1,1,"")</f>
        <v>3</v>
      </c>
      <c r="AX8" s="48"/>
      <c r="AY8" s="49"/>
      <c r="AZ8" s="48"/>
      <c r="BA8" s="49"/>
      <c r="BB8" s="48"/>
      <c r="BC8" s="49"/>
      <c r="BD8" s="48"/>
      <c r="BE8" s="49"/>
      <c r="BF8" s="48"/>
      <c r="BG8" s="48"/>
      <c r="BH8" s="48"/>
      <c r="BI8" s="48"/>
      <c r="BJ8" s="48"/>
      <c r="BK8" s="48"/>
      <c r="BL8" s="48"/>
      <c r="BM8" s="112" t="s">
        <v>814</v>
      </c>
      <c r="BN8" s="112" t="s">
        <v>814</v>
      </c>
      <c r="BO8" s="112" t="s">
        <v>825</v>
      </c>
      <c r="BP8" s="112" t="s">
        <v>825</v>
      </c>
      <c r="BQ8" s="112"/>
      <c r="BR8" s="112"/>
      <c r="BS8" s="112"/>
      <c r="BT8" s="112"/>
      <c r="BU8" s="112"/>
      <c r="BV8" s="112"/>
      <c r="BW8" s="112" t="s">
        <v>800</v>
      </c>
      <c r="BX8" s="112" t="s">
        <v>800</v>
      </c>
      <c r="BY8" s="112" t="s">
        <v>800</v>
      </c>
      <c r="BZ8" s="112" t="s">
        <v>800</v>
      </c>
      <c r="CA8" s="2"/>
      <c r="CB8" s="3"/>
      <c r="CC8" s="3"/>
      <c r="CD8" s="3"/>
      <c r="CE8" s="3"/>
    </row>
    <row r="9" spans="1:83" ht="15">
      <c r="A9" s="66" t="s">
        <v>262</v>
      </c>
      <c r="B9" s="67"/>
      <c r="C9" s="67"/>
      <c r="D9" s="68">
        <v>1000</v>
      </c>
      <c r="E9" s="89"/>
      <c r="F9" s="88" t="s">
        <v>303</v>
      </c>
      <c r="G9" s="90"/>
      <c r="H9" s="71" t="s">
        <v>297</v>
      </c>
      <c r="I9" s="91"/>
      <c r="J9" s="91"/>
      <c r="K9" s="71" t="s">
        <v>297</v>
      </c>
      <c r="L9" s="92">
        <v>9999</v>
      </c>
      <c r="M9" s="76">
        <v>9019.7978515625</v>
      </c>
      <c r="N9" s="76">
        <v>3460.636474609375</v>
      </c>
      <c r="O9" s="77"/>
      <c r="P9" s="78"/>
      <c r="Q9" s="78"/>
      <c r="R9" s="86"/>
      <c r="S9" s="48">
        <v>3</v>
      </c>
      <c r="T9" s="48">
        <v>1</v>
      </c>
      <c r="U9" s="49">
        <v>2</v>
      </c>
      <c r="V9" s="49">
        <v>0.5</v>
      </c>
      <c r="W9" s="49">
        <v>0</v>
      </c>
      <c r="X9" s="49">
        <v>1.723395</v>
      </c>
      <c r="Y9" s="49">
        <v>0</v>
      </c>
      <c r="Z9" s="49">
        <v>0</v>
      </c>
      <c r="AA9" s="73">
        <v>9</v>
      </c>
      <c r="AB9" s="73"/>
      <c r="AC9" s="74"/>
      <c r="AD9" s="81" t="s">
        <v>410</v>
      </c>
      <c r="AE9" s="83" t="s">
        <v>270</v>
      </c>
      <c r="AF9" s="81" t="s">
        <v>297</v>
      </c>
      <c r="AG9" s="81" t="s">
        <v>214</v>
      </c>
      <c r="AH9" s="81"/>
      <c r="AI9" s="81" t="s">
        <v>300</v>
      </c>
      <c r="AJ9" s="85">
        <v>43654.55436342592</v>
      </c>
      <c r="AK9" s="83" t="s">
        <v>303</v>
      </c>
      <c r="AL9" s="83" t="s">
        <v>270</v>
      </c>
      <c r="AM9" s="81">
        <v>131</v>
      </c>
      <c r="AN9" s="81">
        <v>2</v>
      </c>
      <c r="AO9" s="81">
        <v>1</v>
      </c>
      <c r="AP9" s="81"/>
      <c r="AQ9" s="81"/>
      <c r="AR9" s="81"/>
      <c r="AS9" s="81"/>
      <c r="AT9" s="81"/>
      <c r="AU9" s="81"/>
      <c r="AV9" s="81"/>
      <c r="AW9" s="80" t="str">
        <f>REPLACE(INDEX(GroupVertices[Group],MATCH(Vertices[[#This Row],[Vertex]],GroupVertices[Vertex],0)),1,1,"")</f>
        <v>3</v>
      </c>
      <c r="AX9" s="48">
        <v>0</v>
      </c>
      <c r="AY9" s="49">
        <v>0</v>
      </c>
      <c r="AZ9" s="48">
        <v>0</v>
      </c>
      <c r="BA9" s="49">
        <v>0</v>
      </c>
      <c r="BB9" s="48">
        <v>0</v>
      </c>
      <c r="BC9" s="49">
        <v>0</v>
      </c>
      <c r="BD9" s="48">
        <v>9</v>
      </c>
      <c r="BE9" s="49">
        <v>100</v>
      </c>
      <c r="BF9" s="48">
        <v>9</v>
      </c>
      <c r="BG9" s="48"/>
      <c r="BH9" s="48"/>
      <c r="BI9" s="48"/>
      <c r="BJ9" s="48"/>
      <c r="BK9" s="48"/>
      <c r="BL9" s="48"/>
      <c r="BM9" s="112" t="s">
        <v>800</v>
      </c>
      <c r="BN9" s="112" t="s">
        <v>800</v>
      </c>
      <c r="BO9" s="112" t="s">
        <v>800</v>
      </c>
      <c r="BP9" s="112" t="s">
        <v>800</v>
      </c>
      <c r="BQ9" s="112"/>
      <c r="BR9" s="112"/>
      <c r="BS9" s="112"/>
      <c r="BT9" s="112"/>
      <c r="BU9" s="112"/>
      <c r="BV9" s="112"/>
      <c r="BW9" s="112" t="s">
        <v>1393</v>
      </c>
      <c r="BX9" s="112" t="s">
        <v>1393</v>
      </c>
      <c r="BY9" s="112" t="s">
        <v>1487</v>
      </c>
      <c r="BZ9" s="112" t="s">
        <v>1487</v>
      </c>
      <c r="CA9" s="2"/>
      <c r="CB9" s="3"/>
      <c r="CC9" s="3"/>
      <c r="CD9" s="3"/>
      <c r="CE9" s="3"/>
    </row>
    <row r="10" spans="1:83" ht="15">
      <c r="A10" s="66" t="s">
        <v>255</v>
      </c>
      <c r="B10" s="67"/>
      <c r="C10" s="67"/>
      <c r="D10" s="68">
        <v>225.80645161290323</v>
      </c>
      <c r="E10" s="89"/>
      <c r="F10" s="67"/>
      <c r="G10" s="90"/>
      <c r="H10" s="71" t="s">
        <v>281</v>
      </c>
      <c r="I10" s="91"/>
      <c r="J10" s="91"/>
      <c r="K10" s="71" t="s">
        <v>281</v>
      </c>
      <c r="L10" s="92">
        <v>77.3206106870229</v>
      </c>
      <c r="M10" s="76">
        <v>9587.6826171875</v>
      </c>
      <c r="N10" s="76">
        <v>4428.748046875</v>
      </c>
      <c r="O10" s="77"/>
      <c r="P10" s="78"/>
      <c r="Q10" s="78"/>
      <c r="R10" s="86"/>
      <c r="S10" s="48">
        <v>0</v>
      </c>
      <c r="T10" s="48">
        <v>1</v>
      </c>
      <c r="U10" s="49">
        <v>0</v>
      </c>
      <c r="V10" s="49">
        <v>0.333333</v>
      </c>
      <c r="W10" s="49">
        <v>0</v>
      </c>
      <c r="X10" s="49">
        <v>0.638295</v>
      </c>
      <c r="Y10" s="49">
        <v>0</v>
      </c>
      <c r="Z10" s="49">
        <v>0</v>
      </c>
      <c r="AA10" s="73">
        <v>10</v>
      </c>
      <c r="AB10" s="73"/>
      <c r="AC10" s="74"/>
      <c r="AD10" s="81" t="s">
        <v>409</v>
      </c>
      <c r="AE10" s="83" t="s">
        <v>290</v>
      </c>
      <c r="AF10" s="81" t="s">
        <v>281</v>
      </c>
      <c r="AG10" s="81" t="s">
        <v>205</v>
      </c>
      <c r="AH10" s="81" t="s">
        <v>205</v>
      </c>
      <c r="AI10" s="81"/>
      <c r="AJ10" s="81"/>
      <c r="AK10" s="81"/>
      <c r="AL10" s="81"/>
      <c r="AM10" s="81">
        <v>1</v>
      </c>
      <c r="AN10" s="81">
        <v>0</v>
      </c>
      <c r="AO10" s="81"/>
      <c r="AP10" s="81"/>
      <c r="AQ10" s="81"/>
      <c r="AR10" s="81"/>
      <c r="AS10" s="81"/>
      <c r="AT10" s="81"/>
      <c r="AU10" s="85">
        <v>43656.83263888889</v>
      </c>
      <c r="AV10" s="83" t="s">
        <v>290</v>
      </c>
      <c r="AW10" s="80" t="str">
        <f>REPLACE(INDEX(GroupVertices[Group],MATCH(Vertices[[#This Row],[Vertex]],GroupVertices[Vertex],0)),1,1,"")</f>
        <v>3</v>
      </c>
      <c r="AX10" s="48"/>
      <c r="AY10" s="49"/>
      <c r="AZ10" s="48"/>
      <c r="BA10" s="49"/>
      <c r="BB10" s="48"/>
      <c r="BC10" s="49"/>
      <c r="BD10" s="48"/>
      <c r="BE10" s="49"/>
      <c r="BF10" s="48"/>
      <c r="BG10" s="48"/>
      <c r="BH10" s="48"/>
      <c r="BI10" s="48"/>
      <c r="BJ10" s="48"/>
      <c r="BK10" s="48"/>
      <c r="BL10" s="48"/>
      <c r="BM10" s="112" t="s">
        <v>815</v>
      </c>
      <c r="BN10" s="112" t="s">
        <v>815</v>
      </c>
      <c r="BO10" s="112" t="s">
        <v>826</v>
      </c>
      <c r="BP10" s="112" t="s">
        <v>826</v>
      </c>
      <c r="BQ10" s="112"/>
      <c r="BR10" s="112"/>
      <c r="BS10" s="112"/>
      <c r="BT10" s="112"/>
      <c r="BU10" s="112"/>
      <c r="BV10" s="112"/>
      <c r="BW10" s="112" t="s">
        <v>800</v>
      </c>
      <c r="BX10" s="112" t="s">
        <v>800</v>
      </c>
      <c r="BY10" s="112" t="s">
        <v>800</v>
      </c>
      <c r="BZ10" s="112" t="s">
        <v>800</v>
      </c>
      <c r="CA10" s="2"/>
      <c r="CB10" s="3"/>
      <c r="CC10" s="3"/>
      <c r="CD10" s="3"/>
      <c r="CE10" s="3"/>
    </row>
    <row r="11" spans="1:83" ht="15">
      <c r="A11" s="66" t="s">
        <v>256</v>
      </c>
      <c r="B11" s="67"/>
      <c r="C11" s="67"/>
      <c r="D11" s="68">
        <v>200</v>
      </c>
      <c r="E11" s="89"/>
      <c r="F11" s="67"/>
      <c r="G11" s="90"/>
      <c r="H11" s="71" t="s">
        <v>282</v>
      </c>
      <c r="I11" s="91"/>
      <c r="J11" s="91"/>
      <c r="K11" s="71" t="s">
        <v>282</v>
      </c>
      <c r="L11" s="92">
        <v>1</v>
      </c>
      <c r="M11" s="76">
        <v>9303.7412109375</v>
      </c>
      <c r="N11" s="76">
        <v>1094.543701171875</v>
      </c>
      <c r="O11" s="77"/>
      <c r="P11" s="78"/>
      <c r="Q11" s="78"/>
      <c r="R11" s="86"/>
      <c r="S11" s="48">
        <v>0</v>
      </c>
      <c r="T11" s="48">
        <v>1</v>
      </c>
      <c r="U11" s="49">
        <v>0</v>
      </c>
      <c r="V11" s="49">
        <v>1</v>
      </c>
      <c r="W11" s="49">
        <v>0</v>
      </c>
      <c r="X11" s="49">
        <v>0.701751</v>
      </c>
      <c r="Y11" s="49">
        <v>0</v>
      </c>
      <c r="Z11" s="49">
        <v>0</v>
      </c>
      <c r="AA11" s="73">
        <v>11</v>
      </c>
      <c r="AB11" s="73"/>
      <c r="AC11" s="74"/>
      <c r="AD11" s="81" t="s">
        <v>409</v>
      </c>
      <c r="AE11" s="83" t="s">
        <v>291</v>
      </c>
      <c r="AF11" s="81" t="s">
        <v>282</v>
      </c>
      <c r="AG11" s="81" t="s">
        <v>205</v>
      </c>
      <c r="AH11" s="81" t="s">
        <v>205</v>
      </c>
      <c r="AI11" s="81"/>
      <c r="AJ11" s="81"/>
      <c r="AK11" s="81"/>
      <c r="AL11" s="81"/>
      <c r="AM11" s="81">
        <v>0</v>
      </c>
      <c r="AN11" s="81">
        <v>0</v>
      </c>
      <c r="AO11" s="81"/>
      <c r="AP11" s="81"/>
      <c r="AQ11" s="81"/>
      <c r="AR11" s="81"/>
      <c r="AS11" s="81"/>
      <c r="AT11" s="81"/>
      <c r="AU11" s="85">
        <v>43657.73771990741</v>
      </c>
      <c r="AV11" s="83" t="s">
        <v>291</v>
      </c>
      <c r="AW11" s="80" t="str">
        <f>REPLACE(INDEX(GroupVertices[Group],MATCH(Vertices[[#This Row],[Vertex]],GroupVertices[Vertex],0)),1,1,"")</f>
        <v>5</v>
      </c>
      <c r="AX11" s="48"/>
      <c r="AY11" s="49"/>
      <c r="AZ11" s="48"/>
      <c r="BA11" s="49"/>
      <c r="BB11" s="48"/>
      <c r="BC11" s="49"/>
      <c r="BD11" s="48"/>
      <c r="BE11" s="49"/>
      <c r="BF11" s="48"/>
      <c r="BG11" s="48"/>
      <c r="BH11" s="48"/>
      <c r="BI11" s="48"/>
      <c r="BJ11" s="48"/>
      <c r="BK11" s="48"/>
      <c r="BL11" s="48"/>
      <c r="BM11" s="112" t="s">
        <v>816</v>
      </c>
      <c r="BN11" s="112" t="s">
        <v>816</v>
      </c>
      <c r="BO11" s="112" t="s">
        <v>827</v>
      </c>
      <c r="BP11" s="112" t="s">
        <v>827</v>
      </c>
      <c r="BQ11" s="112"/>
      <c r="BR11" s="112"/>
      <c r="BS11" s="112"/>
      <c r="BT11" s="112"/>
      <c r="BU11" s="112" t="s">
        <v>1333</v>
      </c>
      <c r="BV11" s="112" t="s">
        <v>1333</v>
      </c>
      <c r="BW11" s="112" t="s">
        <v>800</v>
      </c>
      <c r="BX11" s="112" t="s">
        <v>800</v>
      </c>
      <c r="BY11" s="112" t="s">
        <v>800</v>
      </c>
      <c r="BZ11" s="112" t="s">
        <v>800</v>
      </c>
      <c r="CA11" s="2"/>
      <c r="CB11" s="3"/>
      <c r="CC11" s="3"/>
      <c r="CD11" s="3"/>
      <c r="CE11" s="3"/>
    </row>
    <row r="12" spans="1:83" ht="409.5">
      <c r="A12" s="66" t="s">
        <v>263</v>
      </c>
      <c r="B12" s="67"/>
      <c r="C12" s="67"/>
      <c r="D12" s="68">
        <v>1000</v>
      </c>
      <c r="E12" s="89"/>
      <c r="F12" s="88" t="s">
        <v>304</v>
      </c>
      <c r="G12" s="90"/>
      <c r="H12" s="50" t="s">
        <v>298</v>
      </c>
      <c r="I12" s="91"/>
      <c r="J12" s="91"/>
      <c r="K12" s="50" t="s">
        <v>298</v>
      </c>
      <c r="L12" s="92">
        <v>4809.198473282443</v>
      </c>
      <c r="M12" s="76">
        <v>9303.7412109375</v>
      </c>
      <c r="N12" s="76">
        <v>480.4432678222656</v>
      </c>
      <c r="O12" s="77"/>
      <c r="P12" s="78"/>
      <c r="Q12" s="78"/>
      <c r="R12" s="86"/>
      <c r="S12" s="48">
        <v>2</v>
      </c>
      <c r="T12" s="48">
        <v>1</v>
      </c>
      <c r="U12" s="49">
        <v>0</v>
      </c>
      <c r="V12" s="49">
        <v>1</v>
      </c>
      <c r="W12" s="49">
        <v>0</v>
      </c>
      <c r="X12" s="49">
        <v>1.298239</v>
      </c>
      <c r="Y12" s="49">
        <v>0</v>
      </c>
      <c r="Z12" s="49">
        <v>0</v>
      </c>
      <c r="AA12" s="73">
        <v>12</v>
      </c>
      <c r="AB12" s="73"/>
      <c r="AC12" s="74"/>
      <c r="AD12" s="81" t="s">
        <v>410</v>
      </c>
      <c r="AE12" s="83" t="s">
        <v>271</v>
      </c>
      <c r="AF12" s="81" t="s">
        <v>298</v>
      </c>
      <c r="AG12" s="81" t="s">
        <v>214</v>
      </c>
      <c r="AH12" s="81"/>
      <c r="AI12" s="81" t="s">
        <v>300</v>
      </c>
      <c r="AJ12" s="85">
        <v>43657.54965277778</v>
      </c>
      <c r="AK12" s="83" t="s">
        <v>304</v>
      </c>
      <c r="AL12" s="83" t="s">
        <v>271</v>
      </c>
      <c r="AM12" s="81">
        <v>63</v>
      </c>
      <c r="AN12" s="81">
        <v>1</v>
      </c>
      <c r="AO12" s="81">
        <v>8</v>
      </c>
      <c r="AP12" s="81"/>
      <c r="AQ12" s="81"/>
      <c r="AR12" s="81"/>
      <c r="AS12" s="81"/>
      <c r="AT12" s="81"/>
      <c r="AU12" s="81"/>
      <c r="AV12" s="81"/>
      <c r="AW12" s="80" t="str">
        <f>REPLACE(INDEX(GroupVertices[Group],MATCH(Vertices[[#This Row],[Vertex]],GroupVertices[Vertex],0)),1,1,"")</f>
        <v>5</v>
      </c>
      <c r="AX12" s="48">
        <v>0</v>
      </c>
      <c r="AY12" s="49">
        <v>0</v>
      </c>
      <c r="AZ12" s="48">
        <v>0</v>
      </c>
      <c r="BA12" s="49">
        <v>0</v>
      </c>
      <c r="BB12" s="48">
        <v>0</v>
      </c>
      <c r="BC12" s="49">
        <v>0</v>
      </c>
      <c r="BD12" s="48">
        <v>18</v>
      </c>
      <c r="BE12" s="49">
        <v>100</v>
      </c>
      <c r="BF12" s="48">
        <v>18</v>
      </c>
      <c r="BG12" s="48"/>
      <c r="BH12" s="48"/>
      <c r="BI12" s="48"/>
      <c r="BJ12" s="48"/>
      <c r="BK12" s="48"/>
      <c r="BL12" s="48"/>
      <c r="BM12" s="112" t="s">
        <v>800</v>
      </c>
      <c r="BN12" s="112" t="s">
        <v>800</v>
      </c>
      <c r="BO12" s="112" t="s">
        <v>800</v>
      </c>
      <c r="BP12" s="112" t="s">
        <v>800</v>
      </c>
      <c r="BQ12" s="112"/>
      <c r="BR12" s="112"/>
      <c r="BS12" s="112"/>
      <c r="BT12" s="112"/>
      <c r="BU12" s="112" t="s">
        <v>1333</v>
      </c>
      <c r="BV12" s="112" t="s">
        <v>1333</v>
      </c>
      <c r="BW12" s="112" t="s">
        <v>1394</v>
      </c>
      <c r="BX12" s="112" t="s">
        <v>1394</v>
      </c>
      <c r="BY12" s="112" t="s">
        <v>1488</v>
      </c>
      <c r="BZ12" s="112" t="s">
        <v>1488</v>
      </c>
      <c r="CA12" s="2"/>
      <c r="CB12" s="3"/>
      <c r="CC12" s="3"/>
      <c r="CD12" s="3"/>
      <c r="CE12" s="3"/>
    </row>
    <row r="13" spans="1:83" ht="15">
      <c r="A13" s="66" t="s">
        <v>257</v>
      </c>
      <c r="B13" s="67"/>
      <c r="C13" s="67"/>
      <c r="D13" s="68">
        <v>200</v>
      </c>
      <c r="E13" s="89"/>
      <c r="F13" s="67"/>
      <c r="G13" s="90"/>
      <c r="H13" s="71" t="s">
        <v>283</v>
      </c>
      <c r="I13" s="91"/>
      <c r="J13" s="91"/>
      <c r="K13" s="71" t="s">
        <v>283</v>
      </c>
      <c r="L13" s="92">
        <v>1</v>
      </c>
      <c r="M13" s="76">
        <v>9860.255859375</v>
      </c>
      <c r="N13" s="76">
        <v>8904.4716796875</v>
      </c>
      <c r="O13" s="77"/>
      <c r="P13" s="78"/>
      <c r="Q13" s="78"/>
      <c r="R13" s="86"/>
      <c r="S13" s="48">
        <v>0</v>
      </c>
      <c r="T13" s="48">
        <v>2</v>
      </c>
      <c r="U13" s="49">
        <v>0</v>
      </c>
      <c r="V13" s="49">
        <v>0.25</v>
      </c>
      <c r="W13" s="49">
        <v>0.202616</v>
      </c>
      <c r="X13" s="49">
        <v>0.755917</v>
      </c>
      <c r="Y13" s="49">
        <v>0.5</v>
      </c>
      <c r="Z13" s="49">
        <v>0</v>
      </c>
      <c r="AA13" s="73">
        <v>13</v>
      </c>
      <c r="AB13" s="73"/>
      <c r="AC13" s="74"/>
      <c r="AD13" s="81" t="s">
        <v>409</v>
      </c>
      <c r="AE13" s="83" t="s">
        <v>292</v>
      </c>
      <c r="AF13" s="81" t="s">
        <v>283</v>
      </c>
      <c r="AG13" s="81" t="s">
        <v>205</v>
      </c>
      <c r="AH13" s="81" t="s">
        <v>205</v>
      </c>
      <c r="AI13" s="81"/>
      <c r="AJ13" s="81"/>
      <c r="AK13" s="81"/>
      <c r="AL13" s="81"/>
      <c r="AM13" s="81">
        <v>0</v>
      </c>
      <c r="AN13" s="81">
        <v>0</v>
      </c>
      <c r="AO13" s="81"/>
      <c r="AP13" s="81"/>
      <c r="AQ13" s="81"/>
      <c r="AR13" s="81"/>
      <c r="AS13" s="81"/>
      <c r="AT13" s="81"/>
      <c r="AU13" s="85">
        <v>43683.86405092593</v>
      </c>
      <c r="AV13" s="83" t="s">
        <v>292</v>
      </c>
      <c r="AW13" s="80" t="str">
        <f>REPLACE(INDEX(GroupVertices[Group],MATCH(Vertices[[#This Row],[Vertex]],GroupVertices[Vertex],0)),1,1,"")</f>
        <v>2</v>
      </c>
      <c r="AX13" s="48"/>
      <c r="AY13" s="49"/>
      <c r="AZ13" s="48"/>
      <c r="BA13" s="49"/>
      <c r="BB13" s="48"/>
      <c r="BC13" s="49"/>
      <c r="BD13" s="48"/>
      <c r="BE13" s="49"/>
      <c r="BF13" s="48"/>
      <c r="BG13" s="48"/>
      <c r="BH13" s="48"/>
      <c r="BI13" s="48"/>
      <c r="BJ13" s="48"/>
      <c r="BK13" s="48"/>
      <c r="BL13" s="48"/>
      <c r="BM13" s="112" t="s">
        <v>817</v>
      </c>
      <c r="BN13" s="112" t="s">
        <v>817</v>
      </c>
      <c r="BO13" s="112" t="s">
        <v>828</v>
      </c>
      <c r="BP13" s="112" t="s">
        <v>828</v>
      </c>
      <c r="BQ13" s="112"/>
      <c r="BR13" s="112"/>
      <c r="BS13" s="112"/>
      <c r="BT13" s="112"/>
      <c r="BU13" s="112" t="s">
        <v>1310</v>
      </c>
      <c r="BV13" s="112" t="s">
        <v>1310</v>
      </c>
      <c r="BW13" s="112" t="s">
        <v>800</v>
      </c>
      <c r="BX13" s="112" t="s">
        <v>800</v>
      </c>
      <c r="BY13" s="112" t="s">
        <v>800</v>
      </c>
      <c r="BZ13" s="112" t="s">
        <v>800</v>
      </c>
      <c r="CA13" s="2"/>
      <c r="CB13" s="3"/>
      <c r="CC13" s="3"/>
      <c r="CD13" s="3"/>
      <c r="CE13" s="3"/>
    </row>
    <row r="14" spans="1:83" ht="15">
      <c r="A14" s="66" t="s">
        <v>259</v>
      </c>
      <c r="B14" s="67"/>
      <c r="C14" s="67"/>
      <c r="D14" s="68">
        <v>200</v>
      </c>
      <c r="E14" s="89"/>
      <c r="F14" s="67"/>
      <c r="G14" s="90"/>
      <c r="H14" s="71" t="s">
        <v>285</v>
      </c>
      <c r="I14" s="91"/>
      <c r="J14" s="91"/>
      <c r="K14" s="71" t="s">
        <v>285</v>
      </c>
      <c r="L14" s="92">
        <v>1</v>
      </c>
      <c r="M14" s="76">
        <v>8735.8564453125</v>
      </c>
      <c r="N14" s="76">
        <v>9810.130859375</v>
      </c>
      <c r="O14" s="77"/>
      <c r="P14" s="78"/>
      <c r="Q14" s="78"/>
      <c r="R14" s="86"/>
      <c r="S14" s="48">
        <v>2</v>
      </c>
      <c r="T14" s="48">
        <v>1</v>
      </c>
      <c r="U14" s="49">
        <v>1</v>
      </c>
      <c r="V14" s="49">
        <v>0.333333</v>
      </c>
      <c r="W14" s="49">
        <v>0.254101</v>
      </c>
      <c r="X14" s="49">
        <v>1.089699</v>
      </c>
      <c r="Y14" s="49">
        <v>0.3333333333333333</v>
      </c>
      <c r="Z14" s="49">
        <v>0</v>
      </c>
      <c r="AA14" s="73">
        <v>14</v>
      </c>
      <c r="AB14" s="73"/>
      <c r="AC14" s="74"/>
      <c r="AD14" s="81" t="s">
        <v>409</v>
      </c>
      <c r="AE14" s="83" t="s">
        <v>294</v>
      </c>
      <c r="AF14" s="81" t="s">
        <v>285</v>
      </c>
      <c r="AG14" s="81" t="s">
        <v>205</v>
      </c>
      <c r="AH14" s="81" t="s">
        <v>205</v>
      </c>
      <c r="AI14" s="81"/>
      <c r="AJ14" s="81"/>
      <c r="AK14" s="81"/>
      <c r="AL14" s="81"/>
      <c r="AM14" s="81">
        <v>0</v>
      </c>
      <c r="AN14" s="81">
        <v>2</v>
      </c>
      <c r="AO14" s="81"/>
      <c r="AP14" s="81"/>
      <c r="AQ14" s="81"/>
      <c r="AR14" s="81"/>
      <c r="AS14" s="81"/>
      <c r="AT14" s="81"/>
      <c r="AU14" s="85">
        <v>43683.68209490741</v>
      </c>
      <c r="AV14" s="83" t="s">
        <v>294</v>
      </c>
      <c r="AW14" s="80" t="str">
        <f>REPLACE(INDEX(GroupVertices[Group],MATCH(Vertices[[#This Row],[Vertex]],GroupVertices[Vertex],0)),1,1,"")</f>
        <v>2</v>
      </c>
      <c r="AX14" s="48"/>
      <c r="AY14" s="49"/>
      <c r="AZ14" s="48"/>
      <c r="BA14" s="49"/>
      <c r="BB14" s="48"/>
      <c r="BC14" s="49"/>
      <c r="BD14" s="48"/>
      <c r="BE14" s="49"/>
      <c r="BF14" s="48"/>
      <c r="BG14" s="48"/>
      <c r="BH14" s="48"/>
      <c r="BI14" s="48"/>
      <c r="BJ14" s="48"/>
      <c r="BK14" s="48"/>
      <c r="BL14" s="48"/>
      <c r="BM14" s="112" t="s">
        <v>818</v>
      </c>
      <c r="BN14" s="112" t="s">
        <v>818</v>
      </c>
      <c r="BO14" s="112" t="s">
        <v>829</v>
      </c>
      <c r="BP14" s="112" t="s">
        <v>829</v>
      </c>
      <c r="BQ14" s="112"/>
      <c r="BR14" s="112"/>
      <c r="BS14" s="112"/>
      <c r="BT14" s="112"/>
      <c r="BU14" s="112" t="s">
        <v>1310</v>
      </c>
      <c r="BV14" s="112" t="s">
        <v>1310</v>
      </c>
      <c r="BW14" s="112" t="s">
        <v>800</v>
      </c>
      <c r="BX14" s="112" t="s">
        <v>800</v>
      </c>
      <c r="BY14" s="112" t="s">
        <v>800</v>
      </c>
      <c r="BZ14" s="112" t="s">
        <v>800</v>
      </c>
      <c r="CA14" s="2"/>
      <c r="CB14" s="3"/>
      <c r="CC14" s="3"/>
      <c r="CD14" s="3"/>
      <c r="CE14" s="3"/>
    </row>
    <row r="15" spans="1:83" ht="15">
      <c r="A15" s="66" t="s">
        <v>264</v>
      </c>
      <c r="B15" s="67"/>
      <c r="C15" s="67"/>
      <c r="D15" s="68">
        <v>1000</v>
      </c>
      <c r="E15" s="89"/>
      <c r="F15" s="88" t="s">
        <v>305</v>
      </c>
      <c r="G15" s="90"/>
      <c r="H15" s="71" t="s">
        <v>299</v>
      </c>
      <c r="I15" s="91"/>
      <c r="J15" s="91"/>
      <c r="K15" s="71" t="s">
        <v>299</v>
      </c>
      <c r="L15" s="92">
        <v>4503.916030534351</v>
      </c>
      <c r="M15" s="76">
        <v>9205.2646484375</v>
      </c>
      <c r="N15" s="76">
        <v>7195.81201171875</v>
      </c>
      <c r="O15" s="77"/>
      <c r="P15" s="78"/>
      <c r="Q15" s="78"/>
      <c r="R15" s="86"/>
      <c r="S15" s="48">
        <v>4</v>
      </c>
      <c r="T15" s="48">
        <v>1</v>
      </c>
      <c r="U15" s="49">
        <v>1</v>
      </c>
      <c r="V15" s="49">
        <v>0.333333</v>
      </c>
      <c r="W15" s="49">
        <v>0.340665</v>
      </c>
      <c r="X15" s="49">
        <v>1.398446</v>
      </c>
      <c r="Y15" s="49">
        <v>0.3333333333333333</v>
      </c>
      <c r="Z15" s="49">
        <v>0</v>
      </c>
      <c r="AA15" s="73">
        <v>15</v>
      </c>
      <c r="AB15" s="73"/>
      <c r="AC15" s="74"/>
      <c r="AD15" s="81" t="s">
        <v>410</v>
      </c>
      <c r="AE15" s="83" t="s">
        <v>272</v>
      </c>
      <c r="AF15" s="81" t="s">
        <v>299</v>
      </c>
      <c r="AG15" s="81" t="s">
        <v>214</v>
      </c>
      <c r="AH15" s="81"/>
      <c r="AI15" s="81" t="s">
        <v>300</v>
      </c>
      <c r="AJ15" s="85">
        <v>43683.38655092593</v>
      </c>
      <c r="AK15" s="83" t="s">
        <v>305</v>
      </c>
      <c r="AL15" s="83" t="s">
        <v>272</v>
      </c>
      <c r="AM15" s="81">
        <v>59</v>
      </c>
      <c r="AN15" s="81">
        <v>3</v>
      </c>
      <c r="AO15" s="81">
        <v>2</v>
      </c>
      <c r="AP15" s="81"/>
      <c r="AQ15" s="81"/>
      <c r="AR15" s="81"/>
      <c r="AS15" s="81"/>
      <c r="AT15" s="81"/>
      <c r="AU15" s="81"/>
      <c r="AV15" s="81"/>
      <c r="AW15" s="80" t="str">
        <f>REPLACE(INDEX(GroupVertices[Group],MATCH(Vertices[[#This Row],[Vertex]],GroupVertices[Vertex],0)),1,1,"")</f>
        <v>2</v>
      </c>
      <c r="AX15" s="48">
        <v>0</v>
      </c>
      <c r="AY15" s="49">
        <v>0</v>
      </c>
      <c r="AZ15" s="48">
        <v>0</v>
      </c>
      <c r="BA15" s="49">
        <v>0</v>
      </c>
      <c r="BB15" s="48">
        <v>0</v>
      </c>
      <c r="BC15" s="49">
        <v>0</v>
      </c>
      <c r="BD15" s="48">
        <v>13</v>
      </c>
      <c r="BE15" s="49">
        <v>100</v>
      </c>
      <c r="BF15" s="48">
        <v>13</v>
      </c>
      <c r="BG15" s="48"/>
      <c r="BH15" s="48"/>
      <c r="BI15" s="48"/>
      <c r="BJ15" s="48"/>
      <c r="BK15" s="48"/>
      <c r="BL15" s="48"/>
      <c r="BM15" s="112" t="s">
        <v>800</v>
      </c>
      <c r="BN15" s="112" t="s">
        <v>800</v>
      </c>
      <c r="BO15" s="112" t="s">
        <v>800</v>
      </c>
      <c r="BP15" s="112" t="s">
        <v>800</v>
      </c>
      <c r="BQ15" s="112"/>
      <c r="BR15" s="112"/>
      <c r="BS15" s="112"/>
      <c r="BT15" s="112"/>
      <c r="BU15" s="112" t="s">
        <v>1310</v>
      </c>
      <c r="BV15" s="112" t="s">
        <v>1310</v>
      </c>
      <c r="BW15" s="112" t="s">
        <v>1395</v>
      </c>
      <c r="BX15" s="112" t="s">
        <v>1395</v>
      </c>
      <c r="BY15" s="112" t="s">
        <v>1489</v>
      </c>
      <c r="BZ15" s="112" t="s">
        <v>1489</v>
      </c>
      <c r="CA15" s="2"/>
      <c r="CB15" s="3"/>
      <c r="CC15" s="3"/>
      <c r="CD15" s="3"/>
      <c r="CE15" s="3"/>
    </row>
    <row r="16" spans="1:83" ht="15">
      <c r="A16" s="66" t="s">
        <v>258</v>
      </c>
      <c r="B16" s="67"/>
      <c r="C16" s="67"/>
      <c r="D16" s="68">
        <v>200</v>
      </c>
      <c r="E16" s="89"/>
      <c r="F16" s="67"/>
      <c r="G16" s="90"/>
      <c r="H16" s="71" t="s">
        <v>284</v>
      </c>
      <c r="I16" s="91"/>
      <c r="J16" s="91"/>
      <c r="K16" s="71" t="s">
        <v>284</v>
      </c>
      <c r="L16" s="92">
        <v>1</v>
      </c>
      <c r="M16" s="76">
        <v>9051.134765625</v>
      </c>
      <c r="N16" s="76">
        <v>9344.87109375</v>
      </c>
      <c r="O16" s="77"/>
      <c r="P16" s="78"/>
      <c r="Q16" s="78"/>
      <c r="R16" s="86"/>
      <c r="S16" s="48">
        <v>0</v>
      </c>
      <c r="T16" s="48">
        <v>2</v>
      </c>
      <c r="U16" s="49">
        <v>0</v>
      </c>
      <c r="V16" s="49">
        <v>0.25</v>
      </c>
      <c r="W16" s="49">
        <v>0.202616</v>
      </c>
      <c r="X16" s="49">
        <v>0.755917</v>
      </c>
      <c r="Y16" s="49">
        <v>0.5</v>
      </c>
      <c r="Z16" s="49">
        <v>0</v>
      </c>
      <c r="AA16" s="73">
        <v>16</v>
      </c>
      <c r="AB16" s="73"/>
      <c r="AC16" s="74"/>
      <c r="AD16" s="81" t="s">
        <v>409</v>
      </c>
      <c r="AE16" s="83" t="s">
        <v>293</v>
      </c>
      <c r="AF16" s="81" t="s">
        <v>284</v>
      </c>
      <c r="AG16" s="81" t="s">
        <v>205</v>
      </c>
      <c r="AH16" s="81" t="s">
        <v>205</v>
      </c>
      <c r="AI16" s="81"/>
      <c r="AJ16" s="81"/>
      <c r="AK16" s="81"/>
      <c r="AL16" s="81"/>
      <c r="AM16" s="81">
        <v>0</v>
      </c>
      <c r="AN16" s="81">
        <v>0</v>
      </c>
      <c r="AO16" s="81"/>
      <c r="AP16" s="81"/>
      <c r="AQ16" s="81"/>
      <c r="AR16" s="81"/>
      <c r="AS16" s="81"/>
      <c r="AT16" s="81"/>
      <c r="AU16" s="85">
        <v>43683.84693287037</v>
      </c>
      <c r="AV16" s="83" t="s">
        <v>293</v>
      </c>
      <c r="AW16" s="80" t="str">
        <f>REPLACE(INDEX(GroupVertices[Group],MATCH(Vertices[[#This Row],[Vertex]],GroupVertices[Vertex],0)),1,1,"")</f>
        <v>2</v>
      </c>
      <c r="AX16" s="48"/>
      <c r="AY16" s="49"/>
      <c r="AZ16" s="48"/>
      <c r="BA16" s="49"/>
      <c r="BB16" s="48"/>
      <c r="BC16" s="49"/>
      <c r="BD16" s="48"/>
      <c r="BE16" s="49"/>
      <c r="BF16" s="48"/>
      <c r="BG16" s="48"/>
      <c r="BH16" s="48"/>
      <c r="BI16" s="48"/>
      <c r="BJ16" s="48"/>
      <c r="BK16" s="48"/>
      <c r="BL16" s="48"/>
      <c r="BM16" s="112" t="s">
        <v>819</v>
      </c>
      <c r="BN16" s="112" t="s">
        <v>819</v>
      </c>
      <c r="BO16" s="112" t="s">
        <v>830</v>
      </c>
      <c r="BP16" s="112" t="s">
        <v>830</v>
      </c>
      <c r="BQ16" s="112"/>
      <c r="BR16" s="112"/>
      <c r="BS16" s="112"/>
      <c r="BT16" s="112"/>
      <c r="BU16" s="112" t="s">
        <v>1310</v>
      </c>
      <c r="BV16" s="112" t="s">
        <v>1310</v>
      </c>
      <c r="BW16" s="112" t="s">
        <v>800</v>
      </c>
      <c r="BX16" s="112" t="s">
        <v>800</v>
      </c>
      <c r="BY16" s="112" t="s">
        <v>800</v>
      </c>
      <c r="BZ16" s="112" t="s">
        <v>800</v>
      </c>
      <c r="CA16" s="2"/>
      <c r="CB16" s="3"/>
      <c r="CC16" s="3"/>
      <c r="CD16" s="3"/>
      <c r="CE16" s="3"/>
    </row>
    <row r="17" spans="1:83" ht="15">
      <c r="A17" s="66" t="s">
        <v>400</v>
      </c>
      <c r="B17" s="67"/>
      <c r="C17" s="67"/>
      <c r="D17" s="68">
        <v>380.64516129032256</v>
      </c>
      <c r="E17" s="89"/>
      <c r="F17" s="88" t="s">
        <v>591</v>
      </c>
      <c r="G17" s="90"/>
      <c r="H17" s="71" t="s">
        <v>295</v>
      </c>
      <c r="I17" s="91"/>
      <c r="J17" s="91"/>
      <c r="K17" s="71" t="s">
        <v>295</v>
      </c>
      <c r="L17" s="92">
        <v>535.2442748091603</v>
      </c>
      <c r="M17" s="76">
        <v>2054.899658203125</v>
      </c>
      <c r="N17" s="76">
        <v>4999.5</v>
      </c>
      <c r="O17" s="77"/>
      <c r="P17" s="78"/>
      <c r="Q17" s="78"/>
      <c r="R17" s="86"/>
      <c r="S17" s="48">
        <v>1</v>
      </c>
      <c r="T17" s="48">
        <v>1</v>
      </c>
      <c r="U17" s="49">
        <v>0</v>
      </c>
      <c r="V17" s="49">
        <v>0</v>
      </c>
      <c r="W17" s="49">
        <v>0</v>
      </c>
      <c r="X17" s="49">
        <v>0.999995</v>
      </c>
      <c r="Y17" s="49">
        <v>0</v>
      </c>
      <c r="Z17" s="49" t="s">
        <v>734</v>
      </c>
      <c r="AA17" s="73">
        <v>17</v>
      </c>
      <c r="AB17" s="73"/>
      <c r="AC17" s="74"/>
      <c r="AD17" s="81" t="s">
        <v>410</v>
      </c>
      <c r="AE17" s="83" t="s">
        <v>505</v>
      </c>
      <c r="AF17" s="81" t="s">
        <v>295</v>
      </c>
      <c r="AG17" s="81" t="s">
        <v>214</v>
      </c>
      <c r="AH17" s="81"/>
      <c r="AI17" s="81" t="s">
        <v>300</v>
      </c>
      <c r="AJ17" s="85">
        <v>43612.57539351852</v>
      </c>
      <c r="AK17" s="83" t="s">
        <v>591</v>
      </c>
      <c r="AL17" s="83" t="s">
        <v>505</v>
      </c>
      <c r="AM17" s="81">
        <v>7</v>
      </c>
      <c r="AN17" s="81">
        <v>0</v>
      </c>
      <c r="AO17" s="81">
        <v>1</v>
      </c>
      <c r="AP17" s="81"/>
      <c r="AQ17" s="81"/>
      <c r="AR17" s="81"/>
      <c r="AS17" s="81"/>
      <c r="AT17" s="81"/>
      <c r="AU17" s="81"/>
      <c r="AV17" s="81"/>
      <c r="AW17" s="80" t="str">
        <f>REPLACE(INDEX(GroupVertices[Group],MATCH(Vertices[[#This Row],[Vertex]],GroupVertices[Vertex],0)),1,1,"")</f>
        <v>1</v>
      </c>
      <c r="AX17" s="48">
        <v>0</v>
      </c>
      <c r="AY17" s="49">
        <v>0</v>
      </c>
      <c r="AZ17" s="48">
        <v>0</v>
      </c>
      <c r="BA17" s="49">
        <v>0</v>
      </c>
      <c r="BB17" s="48">
        <v>0</v>
      </c>
      <c r="BC17" s="49">
        <v>0</v>
      </c>
      <c r="BD17" s="48">
        <v>20</v>
      </c>
      <c r="BE17" s="49">
        <v>100</v>
      </c>
      <c r="BF17" s="48">
        <v>20</v>
      </c>
      <c r="BG17" s="48"/>
      <c r="BH17" s="48"/>
      <c r="BI17" s="48"/>
      <c r="BJ17" s="48"/>
      <c r="BK17" s="48"/>
      <c r="BL17" s="48"/>
      <c r="BM17" s="112" t="s">
        <v>800</v>
      </c>
      <c r="BN17" s="112" t="s">
        <v>800</v>
      </c>
      <c r="BO17" s="112" t="s">
        <v>800</v>
      </c>
      <c r="BP17" s="112" t="s">
        <v>800</v>
      </c>
      <c r="BQ17" s="112" t="s">
        <v>1279</v>
      </c>
      <c r="BR17" s="112" t="s">
        <v>1279</v>
      </c>
      <c r="BS17" s="112" t="s">
        <v>274</v>
      </c>
      <c r="BT17" s="112" t="s">
        <v>274</v>
      </c>
      <c r="BU17" s="112"/>
      <c r="BV17" s="112"/>
      <c r="BW17" s="112" t="s">
        <v>1391</v>
      </c>
      <c r="BX17" s="112" t="s">
        <v>1391</v>
      </c>
      <c r="BY17" s="112" t="s">
        <v>1485</v>
      </c>
      <c r="BZ17" s="112" t="s">
        <v>1485</v>
      </c>
      <c r="CA17" s="2"/>
      <c r="CB17" s="3"/>
      <c r="CC17" s="3"/>
      <c r="CD17" s="3"/>
      <c r="CE17" s="3"/>
    </row>
    <row r="18" spans="1:83" ht="15">
      <c r="A18" s="66" t="s">
        <v>399</v>
      </c>
      <c r="B18" s="67"/>
      <c r="C18" s="67"/>
      <c r="D18" s="68">
        <v>200</v>
      </c>
      <c r="E18" s="89"/>
      <c r="F18" s="88" t="s">
        <v>590</v>
      </c>
      <c r="G18" s="90"/>
      <c r="H18" s="71" t="s">
        <v>679</v>
      </c>
      <c r="I18" s="91"/>
      <c r="J18" s="91"/>
      <c r="K18" s="71" t="s">
        <v>679</v>
      </c>
      <c r="L18" s="92">
        <v>1</v>
      </c>
      <c r="M18" s="76">
        <v>512.8805541992188</v>
      </c>
      <c r="N18" s="76">
        <v>9289.3740234375</v>
      </c>
      <c r="O18" s="77"/>
      <c r="P18" s="78"/>
      <c r="Q18" s="78"/>
      <c r="R18" s="86"/>
      <c r="S18" s="48">
        <v>1</v>
      </c>
      <c r="T18" s="48">
        <v>1</v>
      </c>
      <c r="U18" s="49">
        <v>0</v>
      </c>
      <c r="V18" s="49">
        <v>0</v>
      </c>
      <c r="W18" s="49">
        <v>0</v>
      </c>
      <c r="X18" s="49">
        <v>0.999995</v>
      </c>
      <c r="Y18" s="49">
        <v>0</v>
      </c>
      <c r="Z18" s="49" t="s">
        <v>734</v>
      </c>
      <c r="AA18" s="73">
        <v>18</v>
      </c>
      <c r="AB18" s="73"/>
      <c r="AC18" s="74"/>
      <c r="AD18" s="81" t="s">
        <v>410</v>
      </c>
      <c r="AE18" s="83" t="s">
        <v>504</v>
      </c>
      <c r="AF18" s="81" t="s">
        <v>679</v>
      </c>
      <c r="AG18" s="81" t="s">
        <v>214</v>
      </c>
      <c r="AH18" s="81"/>
      <c r="AI18" s="81" t="s">
        <v>300</v>
      </c>
      <c r="AJ18" s="85">
        <v>43613.27568287037</v>
      </c>
      <c r="AK18" s="83" t="s">
        <v>590</v>
      </c>
      <c r="AL18" s="83" t="s">
        <v>504</v>
      </c>
      <c r="AM18" s="81">
        <v>0</v>
      </c>
      <c r="AN18" s="81">
        <v>0</v>
      </c>
      <c r="AO18" s="81"/>
      <c r="AP18" s="81"/>
      <c r="AQ18" s="81"/>
      <c r="AR18" s="81"/>
      <c r="AS18" s="81"/>
      <c r="AT18" s="81"/>
      <c r="AU18" s="81"/>
      <c r="AV18" s="81"/>
      <c r="AW18" s="80" t="str">
        <f>REPLACE(INDEX(GroupVertices[Group],MATCH(Vertices[[#This Row],[Vertex]],GroupVertices[Vertex],0)),1,1,"")</f>
        <v>1</v>
      </c>
      <c r="AX18" s="48">
        <v>0</v>
      </c>
      <c r="AY18" s="49">
        <v>0</v>
      </c>
      <c r="AZ18" s="48">
        <v>0</v>
      </c>
      <c r="BA18" s="49">
        <v>0</v>
      </c>
      <c r="BB18" s="48">
        <v>0</v>
      </c>
      <c r="BC18" s="49">
        <v>0</v>
      </c>
      <c r="BD18" s="48">
        <v>40</v>
      </c>
      <c r="BE18" s="49">
        <v>100</v>
      </c>
      <c r="BF18" s="48">
        <v>40</v>
      </c>
      <c r="BG18" s="48"/>
      <c r="BH18" s="48"/>
      <c r="BI18" s="48"/>
      <c r="BJ18" s="48"/>
      <c r="BK18" s="48"/>
      <c r="BL18" s="48"/>
      <c r="BM18" s="112" t="s">
        <v>800</v>
      </c>
      <c r="BN18" s="112" t="s">
        <v>800</v>
      </c>
      <c r="BO18" s="112" t="s">
        <v>800</v>
      </c>
      <c r="BP18" s="112" t="s">
        <v>800</v>
      </c>
      <c r="BQ18" s="112" t="s">
        <v>1289</v>
      </c>
      <c r="BR18" s="112" t="s">
        <v>1289</v>
      </c>
      <c r="BS18" s="112" t="s">
        <v>274</v>
      </c>
      <c r="BT18" s="112" t="s">
        <v>274</v>
      </c>
      <c r="BU18" s="112"/>
      <c r="BV18" s="112"/>
      <c r="BW18" s="112" t="s">
        <v>1396</v>
      </c>
      <c r="BX18" s="112" t="s">
        <v>1396</v>
      </c>
      <c r="BY18" s="112" t="s">
        <v>1490</v>
      </c>
      <c r="BZ18" s="112" t="s">
        <v>1490</v>
      </c>
      <c r="CA18" s="2"/>
      <c r="CB18" s="3"/>
      <c r="CC18" s="3"/>
      <c r="CD18" s="3"/>
      <c r="CE18" s="3"/>
    </row>
    <row r="19" spans="1:83" ht="15">
      <c r="A19" s="66" t="s">
        <v>398</v>
      </c>
      <c r="B19" s="67"/>
      <c r="C19" s="67"/>
      <c r="D19" s="68">
        <v>329.0322580645161</v>
      </c>
      <c r="E19" s="89"/>
      <c r="F19" s="88" t="s">
        <v>589</v>
      </c>
      <c r="G19" s="90"/>
      <c r="H19" s="71" t="s">
        <v>678</v>
      </c>
      <c r="I19" s="91"/>
      <c r="J19" s="91"/>
      <c r="K19" s="71" t="s">
        <v>678</v>
      </c>
      <c r="L19" s="92">
        <v>382.60305343511453</v>
      </c>
      <c r="M19" s="76">
        <v>1283.89013671875</v>
      </c>
      <c r="N19" s="76">
        <v>6071.96826171875</v>
      </c>
      <c r="O19" s="77"/>
      <c r="P19" s="78"/>
      <c r="Q19" s="78"/>
      <c r="R19" s="86"/>
      <c r="S19" s="48">
        <v>1</v>
      </c>
      <c r="T19" s="48">
        <v>1</v>
      </c>
      <c r="U19" s="49">
        <v>0</v>
      </c>
      <c r="V19" s="49">
        <v>0</v>
      </c>
      <c r="W19" s="49">
        <v>0</v>
      </c>
      <c r="X19" s="49">
        <v>0.999995</v>
      </c>
      <c r="Y19" s="49">
        <v>0</v>
      </c>
      <c r="Z19" s="49" t="s">
        <v>734</v>
      </c>
      <c r="AA19" s="73">
        <v>19</v>
      </c>
      <c r="AB19" s="73"/>
      <c r="AC19" s="74"/>
      <c r="AD19" s="81" t="s">
        <v>410</v>
      </c>
      <c r="AE19" s="83" t="s">
        <v>503</v>
      </c>
      <c r="AF19" s="81" t="s">
        <v>678</v>
      </c>
      <c r="AG19" s="81" t="s">
        <v>214</v>
      </c>
      <c r="AH19" s="81"/>
      <c r="AI19" s="81" t="s">
        <v>300</v>
      </c>
      <c r="AJ19" s="85">
        <v>43613.39740740741</v>
      </c>
      <c r="AK19" s="83" t="s">
        <v>589</v>
      </c>
      <c r="AL19" s="83" t="s">
        <v>503</v>
      </c>
      <c r="AM19" s="81">
        <v>5</v>
      </c>
      <c r="AN19" s="81">
        <v>0</v>
      </c>
      <c r="AO19" s="81"/>
      <c r="AP19" s="81"/>
      <c r="AQ19" s="81"/>
      <c r="AR19" s="81"/>
      <c r="AS19" s="81"/>
      <c r="AT19" s="81"/>
      <c r="AU19" s="81"/>
      <c r="AV19" s="81"/>
      <c r="AW19" s="80" t="str">
        <f>REPLACE(INDEX(GroupVertices[Group],MATCH(Vertices[[#This Row],[Vertex]],GroupVertices[Vertex],0)),1,1,"")</f>
        <v>1</v>
      </c>
      <c r="AX19" s="48">
        <v>0</v>
      </c>
      <c r="AY19" s="49">
        <v>0</v>
      </c>
      <c r="AZ19" s="48">
        <v>0</v>
      </c>
      <c r="BA19" s="49">
        <v>0</v>
      </c>
      <c r="BB19" s="48">
        <v>0</v>
      </c>
      <c r="BC19" s="49">
        <v>0</v>
      </c>
      <c r="BD19" s="48">
        <v>31</v>
      </c>
      <c r="BE19" s="49">
        <v>100</v>
      </c>
      <c r="BF19" s="48">
        <v>31</v>
      </c>
      <c r="BG19" s="48"/>
      <c r="BH19" s="48"/>
      <c r="BI19" s="48"/>
      <c r="BJ19" s="48"/>
      <c r="BK19" s="48"/>
      <c r="BL19" s="48"/>
      <c r="BM19" s="112" t="s">
        <v>800</v>
      </c>
      <c r="BN19" s="112" t="s">
        <v>800</v>
      </c>
      <c r="BO19" s="112" t="s">
        <v>800</v>
      </c>
      <c r="BP19" s="112" t="s">
        <v>800</v>
      </c>
      <c r="BQ19" s="112" t="s">
        <v>1290</v>
      </c>
      <c r="BR19" s="112" t="s">
        <v>1290</v>
      </c>
      <c r="BS19" s="112" t="s">
        <v>709</v>
      </c>
      <c r="BT19" s="112" t="s">
        <v>709</v>
      </c>
      <c r="BU19" s="112"/>
      <c r="BV19" s="112"/>
      <c r="BW19" s="112" t="s">
        <v>1397</v>
      </c>
      <c r="BX19" s="112" t="s">
        <v>1397</v>
      </c>
      <c r="BY19" s="112" t="s">
        <v>1491</v>
      </c>
      <c r="BZ19" s="112" t="s">
        <v>1491</v>
      </c>
      <c r="CA19" s="2"/>
      <c r="CB19" s="3"/>
      <c r="CC19" s="3"/>
      <c r="CD19" s="3"/>
      <c r="CE19" s="3"/>
    </row>
    <row r="20" spans="1:83" ht="15">
      <c r="A20" s="66" t="s">
        <v>397</v>
      </c>
      <c r="B20" s="67"/>
      <c r="C20" s="67"/>
      <c r="D20" s="68">
        <v>612.9032258064516</v>
      </c>
      <c r="E20" s="89"/>
      <c r="F20" s="88" t="s">
        <v>588</v>
      </c>
      <c r="G20" s="90"/>
      <c r="H20" s="71" t="s">
        <v>677</v>
      </c>
      <c r="I20" s="91"/>
      <c r="J20" s="91"/>
      <c r="K20" s="71" t="s">
        <v>677</v>
      </c>
      <c r="L20" s="92">
        <v>1222.1297709923665</v>
      </c>
      <c r="M20" s="76">
        <v>6680.95751953125</v>
      </c>
      <c r="N20" s="76">
        <v>2854.5634765625</v>
      </c>
      <c r="O20" s="77"/>
      <c r="P20" s="78"/>
      <c r="Q20" s="78"/>
      <c r="R20" s="86"/>
      <c r="S20" s="48">
        <v>1</v>
      </c>
      <c r="T20" s="48">
        <v>1</v>
      </c>
      <c r="U20" s="49">
        <v>0</v>
      </c>
      <c r="V20" s="49">
        <v>0</v>
      </c>
      <c r="W20" s="49">
        <v>0</v>
      </c>
      <c r="X20" s="49">
        <v>0.999995</v>
      </c>
      <c r="Y20" s="49">
        <v>0</v>
      </c>
      <c r="Z20" s="49" t="s">
        <v>734</v>
      </c>
      <c r="AA20" s="73">
        <v>20</v>
      </c>
      <c r="AB20" s="73"/>
      <c r="AC20" s="74"/>
      <c r="AD20" s="81" t="s">
        <v>410</v>
      </c>
      <c r="AE20" s="83" t="s">
        <v>502</v>
      </c>
      <c r="AF20" s="81" t="s">
        <v>677</v>
      </c>
      <c r="AG20" s="81" t="s">
        <v>214</v>
      </c>
      <c r="AH20" s="81"/>
      <c r="AI20" s="81" t="s">
        <v>300</v>
      </c>
      <c r="AJ20" s="85">
        <v>43613.500081018516</v>
      </c>
      <c r="AK20" s="83" t="s">
        <v>588</v>
      </c>
      <c r="AL20" s="83" t="s">
        <v>502</v>
      </c>
      <c r="AM20" s="81">
        <v>16</v>
      </c>
      <c r="AN20" s="81">
        <v>0</v>
      </c>
      <c r="AO20" s="81"/>
      <c r="AP20" s="81"/>
      <c r="AQ20" s="81"/>
      <c r="AR20" s="81"/>
      <c r="AS20" s="81"/>
      <c r="AT20" s="81"/>
      <c r="AU20" s="81"/>
      <c r="AV20" s="81"/>
      <c r="AW20" s="80" t="str">
        <f>REPLACE(INDEX(GroupVertices[Group],MATCH(Vertices[[#This Row],[Vertex]],GroupVertices[Vertex],0)),1,1,"")</f>
        <v>1</v>
      </c>
      <c r="AX20" s="48">
        <v>0</v>
      </c>
      <c r="AY20" s="49">
        <v>0</v>
      </c>
      <c r="AZ20" s="48">
        <v>0</v>
      </c>
      <c r="BA20" s="49">
        <v>0</v>
      </c>
      <c r="BB20" s="48">
        <v>0</v>
      </c>
      <c r="BC20" s="49">
        <v>0</v>
      </c>
      <c r="BD20" s="48">
        <v>23</v>
      </c>
      <c r="BE20" s="49">
        <v>100</v>
      </c>
      <c r="BF20" s="48">
        <v>23</v>
      </c>
      <c r="BG20" s="48"/>
      <c r="BH20" s="48"/>
      <c r="BI20" s="48"/>
      <c r="BJ20" s="48"/>
      <c r="BK20" s="48"/>
      <c r="BL20" s="48"/>
      <c r="BM20" s="112" t="s">
        <v>800</v>
      </c>
      <c r="BN20" s="112" t="s">
        <v>800</v>
      </c>
      <c r="BO20" s="112" t="s">
        <v>800</v>
      </c>
      <c r="BP20" s="112" t="s">
        <v>800</v>
      </c>
      <c r="BQ20" s="112" t="s">
        <v>1291</v>
      </c>
      <c r="BR20" s="112" t="s">
        <v>1291</v>
      </c>
      <c r="BS20" s="112" t="s">
        <v>274</v>
      </c>
      <c r="BT20" s="112" t="s">
        <v>274</v>
      </c>
      <c r="BU20" s="112"/>
      <c r="BV20" s="112"/>
      <c r="BW20" s="112" t="s">
        <v>1398</v>
      </c>
      <c r="BX20" s="112" t="s">
        <v>1398</v>
      </c>
      <c r="BY20" s="112" t="s">
        <v>1492</v>
      </c>
      <c r="BZ20" s="112" t="s">
        <v>1492</v>
      </c>
      <c r="CA20" s="2"/>
      <c r="CB20" s="3"/>
      <c r="CC20" s="3"/>
      <c r="CD20" s="3"/>
      <c r="CE20" s="3"/>
    </row>
    <row r="21" spans="1:83" ht="409.5">
      <c r="A21" s="66" t="s">
        <v>396</v>
      </c>
      <c r="B21" s="67"/>
      <c r="C21" s="67"/>
      <c r="D21" s="68">
        <v>561.2903225806451</v>
      </c>
      <c r="E21" s="89"/>
      <c r="F21" s="88" t="s">
        <v>587</v>
      </c>
      <c r="G21" s="90"/>
      <c r="H21" s="50" t="s">
        <v>676</v>
      </c>
      <c r="I21" s="91"/>
      <c r="J21" s="91"/>
      <c r="K21" s="50" t="s">
        <v>676</v>
      </c>
      <c r="L21" s="92">
        <v>1069.4885496183206</v>
      </c>
      <c r="M21" s="76">
        <v>3596.918701171875</v>
      </c>
      <c r="N21" s="76">
        <v>2854.5634765625</v>
      </c>
      <c r="O21" s="77"/>
      <c r="P21" s="78"/>
      <c r="Q21" s="78"/>
      <c r="R21" s="86"/>
      <c r="S21" s="48">
        <v>1</v>
      </c>
      <c r="T21" s="48">
        <v>1</v>
      </c>
      <c r="U21" s="49">
        <v>0</v>
      </c>
      <c r="V21" s="49">
        <v>0</v>
      </c>
      <c r="W21" s="49">
        <v>0</v>
      </c>
      <c r="X21" s="49">
        <v>0.999995</v>
      </c>
      <c r="Y21" s="49">
        <v>0</v>
      </c>
      <c r="Z21" s="49" t="s">
        <v>734</v>
      </c>
      <c r="AA21" s="73">
        <v>21</v>
      </c>
      <c r="AB21" s="73"/>
      <c r="AC21" s="74"/>
      <c r="AD21" s="81" t="s">
        <v>410</v>
      </c>
      <c r="AE21" s="83" t="s">
        <v>501</v>
      </c>
      <c r="AF21" s="81" t="s">
        <v>676</v>
      </c>
      <c r="AG21" s="81" t="s">
        <v>214</v>
      </c>
      <c r="AH21" s="81"/>
      <c r="AI21" s="81" t="s">
        <v>300</v>
      </c>
      <c r="AJ21" s="85">
        <v>43613.50366898148</v>
      </c>
      <c r="AK21" s="83" t="s">
        <v>587</v>
      </c>
      <c r="AL21" s="83" t="s">
        <v>501</v>
      </c>
      <c r="AM21" s="81">
        <v>14</v>
      </c>
      <c r="AN21" s="81">
        <v>0</v>
      </c>
      <c r="AO21" s="81"/>
      <c r="AP21" s="81"/>
      <c r="AQ21" s="81"/>
      <c r="AR21" s="81"/>
      <c r="AS21" s="81"/>
      <c r="AT21" s="81"/>
      <c r="AU21" s="81"/>
      <c r="AV21" s="81"/>
      <c r="AW21" s="80" t="str">
        <f>REPLACE(INDEX(GroupVertices[Group],MATCH(Vertices[[#This Row],[Vertex]],GroupVertices[Vertex],0)),1,1,"")</f>
        <v>1</v>
      </c>
      <c r="AX21" s="48">
        <v>0</v>
      </c>
      <c r="AY21" s="49">
        <v>0</v>
      </c>
      <c r="AZ21" s="48">
        <v>0</v>
      </c>
      <c r="BA21" s="49">
        <v>0</v>
      </c>
      <c r="BB21" s="48">
        <v>0</v>
      </c>
      <c r="BC21" s="49">
        <v>0</v>
      </c>
      <c r="BD21" s="48">
        <v>60</v>
      </c>
      <c r="BE21" s="49">
        <v>100</v>
      </c>
      <c r="BF21" s="48">
        <v>60</v>
      </c>
      <c r="BG21" s="48"/>
      <c r="BH21" s="48"/>
      <c r="BI21" s="48"/>
      <c r="BJ21" s="48"/>
      <c r="BK21" s="48"/>
      <c r="BL21" s="48"/>
      <c r="BM21" s="112" t="s">
        <v>800</v>
      </c>
      <c r="BN21" s="112" t="s">
        <v>800</v>
      </c>
      <c r="BO21" s="112" t="s">
        <v>800</v>
      </c>
      <c r="BP21" s="112" t="s">
        <v>800</v>
      </c>
      <c r="BQ21" s="112" t="s">
        <v>1292</v>
      </c>
      <c r="BR21" s="112" t="s">
        <v>1292</v>
      </c>
      <c r="BS21" s="112" t="s">
        <v>274</v>
      </c>
      <c r="BT21" s="112" t="s">
        <v>274</v>
      </c>
      <c r="BU21" s="112"/>
      <c r="BV21" s="112"/>
      <c r="BW21" s="112" t="s">
        <v>1399</v>
      </c>
      <c r="BX21" s="112" t="s">
        <v>1399</v>
      </c>
      <c r="BY21" s="112" t="s">
        <v>1493</v>
      </c>
      <c r="BZ21" s="112" t="s">
        <v>1493</v>
      </c>
      <c r="CA21" s="2"/>
      <c r="CB21" s="3"/>
      <c r="CC21" s="3"/>
      <c r="CD21" s="3"/>
      <c r="CE21" s="3"/>
    </row>
    <row r="22" spans="1:83" ht="15">
      <c r="A22" s="66" t="s">
        <v>395</v>
      </c>
      <c r="B22" s="67"/>
      <c r="C22" s="67"/>
      <c r="D22" s="68">
        <v>225.80645161290323</v>
      </c>
      <c r="E22" s="89"/>
      <c r="F22" s="88" t="s">
        <v>586</v>
      </c>
      <c r="G22" s="90"/>
      <c r="H22" s="71" t="s">
        <v>675</v>
      </c>
      <c r="I22" s="91"/>
      <c r="J22" s="91"/>
      <c r="K22" s="71" t="s">
        <v>675</v>
      </c>
      <c r="L22" s="92">
        <v>77.3206106870229</v>
      </c>
      <c r="M22" s="76">
        <v>2054.899658203125</v>
      </c>
      <c r="N22" s="76">
        <v>9289.3740234375</v>
      </c>
      <c r="O22" s="77"/>
      <c r="P22" s="78"/>
      <c r="Q22" s="78"/>
      <c r="R22" s="86"/>
      <c r="S22" s="48">
        <v>1</v>
      </c>
      <c r="T22" s="48">
        <v>1</v>
      </c>
      <c r="U22" s="49">
        <v>0</v>
      </c>
      <c r="V22" s="49">
        <v>0</v>
      </c>
      <c r="W22" s="49">
        <v>0</v>
      </c>
      <c r="X22" s="49">
        <v>0.999995</v>
      </c>
      <c r="Y22" s="49">
        <v>0</v>
      </c>
      <c r="Z22" s="49" t="s">
        <v>734</v>
      </c>
      <c r="AA22" s="73">
        <v>22</v>
      </c>
      <c r="AB22" s="73"/>
      <c r="AC22" s="74"/>
      <c r="AD22" s="81" t="s">
        <v>410</v>
      </c>
      <c r="AE22" s="83" t="s">
        <v>500</v>
      </c>
      <c r="AF22" s="81" t="s">
        <v>675</v>
      </c>
      <c r="AG22" s="81" t="s">
        <v>214</v>
      </c>
      <c r="AH22" s="81"/>
      <c r="AI22" s="81" t="s">
        <v>300</v>
      </c>
      <c r="AJ22" s="85">
        <v>43614.36859953704</v>
      </c>
      <c r="AK22" s="83" t="s">
        <v>586</v>
      </c>
      <c r="AL22" s="83" t="s">
        <v>500</v>
      </c>
      <c r="AM22" s="81">
        <v>1</v>
      </c>
      <c r="AN22" s="81">
        <v>0</v>
      </c>
      <c r="AO22" s="81"/>
      <c r="AP22" s="81"/>
      <c r="AQ22" s="81"/>
      <c r="AR22" s="81"/>
      <c r="AS22" s="81"/>
      <c r="AT22" s="81"/>
      <c r="AU22" s="81"/>
      <c r="AV22" s="81"/>
      <c r="AW22" s="80" t="str">
        <f>REPLACE(INDEX(GroupVertices[Group],MATCH(Vertices[[#This Row],[Vertex]],GroupVertices[Vertex],0)),1,1,"")</f>
        <v>1</v>
      </c>
      <c r="AX22" s="48">
        <v>0</v>
      </c>
      <c r="AY22" s="49">
        <v>0</v>
      </c>
      <c r="AZ22" s="48">
        <v>0</v>
      </c>
      <c r="BA22" s="49">
        <v>0</v>
      </c>
      <c r="BB22" s="48">
        <v>0</v>
      </c>
      <c r="BC22" s="49">
        <v>0</v>
      </c>
      <c r="BD22" s="48">
        <v>26</v>
      </c>
      <c r="BE22" s="49">
        <v>100</v>
      </c>
      <c r="BF22" s="48">
        <v>26</v>
      </c>
      <c r="BG22" s="48"/>
      <c r="BH22" s="48"/>
      <c r="BI22" s="48"/>
      <c r="BJ22" s="48"/>
      <c r="BK22" s="48"/>
      <c r="BL22" s="48"/>
      <c r="BM22" s="112" t="s">
        <v>800</v>
      </c>
      <c r="BN22" s="112" t="s">
        <v>800</v>
      </c>
      <c r="BO22" s="112" t="s">
        <v>800</v>
      </c>
      <c r="BP22" s="112" t="s">
        <v>800</v>
      </c>
      <c r="BQ22" s="112" t="s">
        <v>1280</v>
      </c>
      <c r="BR22" s="112" t="s">
        <v>1280</v>
      </c>
      <c r="BS22" s="112" t="s">
        <v>709</v>
      </c>
      <c r="BT22" s="112" t="s">
        <v>709</v>
      </c>
      <c r="BU22" s="112"/>
      <c r="BV22" s="112"/>
      <c r="BW22" s="112" t="s">
        <v>1400</v>
      </c>
      <c r="BX22" s="112" t="s">
        <v>1400</v>
      </c>
      <c r="BY22" s="112" t="s">
        <v>1494</v>
      </c>
      <c r="BZ22" s="112" t="s">
        <v>1494</v>
      </c>
      <c r="CA22" s="2"/>
      <c r="CB22" s="3"/>
      <c r="CC22" s="3"/>
      <c r="CD22" s="3"/>
      <c r="CE22" s="3"/>
    </row>
    <row r="23" spans="1:83" ht="15">
      <c r="A23" s="66" t="s">
        <v>394</v>
      </c>
      <c r="B23" s="67"/>
      <c r="C23" s="67"/>
      <c r="D23" s="68">
        <v>483.8709677419355</v>
      </c>
      <c r="E23" s="89"/>
      <c r="F23" s="88" t="s">
        <v>585</v>
      </c>
      <c r="G23" s="90"/>
      <c r="H23" s="71" t="s">
        <v>674</v>
      </c>
      <c r="I23" s="91"/>
      <c r="J23" s="91"/>
      <c r="K23" s="71" t="s">
        <v>674</v>
      </c>
      <c r="L23" s="92">
        <v>840.5267175572519</v>
      </c>
      <c r="M23" s="76">
        <v>5909.947265625</v>
      </c>
      <c r="N23" s="76">
        <v>3927.03173828125</v>
      </c>
      <c r="O23" s="77"/>
      <c r="P23" s="78"/>
      <c r="Q23" s="78"/>
      <c r="R23" s="86"/>
      <c r="S23" s="48">
        <v>1</v>
      </c>
      <c r="T23" s="48">
        <v>1</v>
      </c>
      <c r="U23" s="49">
        <v>0</v>
      </c>
      <c r="V23" s="49">
        <v>0</v>
      </c>
      <c r="W23" s="49">
        <v>0</v>
      </c>
      <c r="X23" s="49">
        <v>0.999995</v>
      </c>
      <c r="Y23" s="49">
        <v>0</v>
      </c>
      <c r="Z23" s="49" t="s">
        <v>734</v>
      </c>
      <c r="AA23" s="73">
        <v>23</v>
      </c>
      <c r="AB23" s="73"/>
      <c r="AC23" s="74"/>
      <c r="AD23" s="81" t="s">
        <v>410</v>
      </c>
      <c r="AE23" s="83" t="s">
        <v>499</v>
      </c>
      <c r="AF23" s="81" t="s">
        <v>674</v>
      </c>
      <c r="AG23" s="81" t="s">
        <v>214</v>
      </c>
      <c r="AH23" s="81"/>
      <c r="AI23" s="81" t="s">
        <v>300</v>
      </c>
      <c r="AJ23" s="85">
        <v>43614.50146990741</v>
      </c>
      <c r="AK23" s="83" t="s">
        <v>585</v>
      </c>
      <c r="AL23" s="83" t="s">
        <v>499</v>
      </c>
      <c r="AM23" s="81">
        <v>11</v>
      </c>
      <c r="AN23" s="81">
        <v>0</v>
      </c>
      <c r="AO23" s="81">
        <v>2</v>
      </c>
      <c r="AP23" s="81"/>
      <c r="AQ23" s="81"/>
      <c r="AR23" s="81"/>
      <c r="AS23" s="81"/>
      <c r="AT23" s="81"/>
      <c r="AU23" s="81"/>
      <c r="AV23" s="81"/>
      <c r="AW23" s="80" t="str">
        <f>REPLACE(INDEX(GroupVertices[Group],MATCH(Vertices[[#This Row],[Vertex]],GroupVertices[Vertex],0)),1,1,"")</f>
        <v>1</v>
      </c>
      <c r="AX23" s="48">
        <v>0</v>
      </c>
      <c r="AY23" s="49">
        <v>0</v>
      </c>
      <c r="AZ23" s="48">
        <v>0</v>
      </c>
      <c r="BA23" s="49">
        <v>0</v>
      </c>
      <c r="BB23" s="48">
        <v>0</v>
      </c>
      <c r="BC23" s="49">
        <v>0</v>
      </c>
      <c r="BD23" s="48">
        <v>35</v>
      </c>
      <c r="BE23" s="49">
        <v>100</v>
      </c>
      <c r="BF23" s="48">
        <v>35</v>
      </c>
      <c r="BG23" s="48"/>
      <c r="BH23" s="48"/>
      <c r="BI23" s="48"/>
      <c r="BJ23" s="48"/>
      <c r="BK23" s="48"/>
      <c r="BL23" s="48"/>
      <c r="BM23" s="112" t="s">
        <v>800</v>
      </c>
      <c r="BN23" s="112" t="s">
        <v>800</v>
      </c>
      <c r="BO23" s="112" t="s">
        <v>800</v>
      </c>
      <c r="BP23" s="112" t="s">
        <v>800</v>
      </c>
      <c r="BQ23" s="112"/>
      <c r="BR23" s="112"/>
      <c r="BS23" s="112"/>
      <c r="BT23" s="112"/>
      <c r="BU23" s="112"/>
      <c r="BV23" s="112"/>
      <c r="BW23" s="112" t="s">
        <v>1401</v>
      </c>
      <c r="BX23" s="112" t="s">
        <v>1401</v>
      </c>
      <c r="BY23" s="112" t="s">
        <v>1495</v>
      </c>
      <c r="BZ23" s="112" t="s">
        <v>1495</v>
      </c>
      <c r="CA23" s="2"/>
      <c r="CB23" s="3"/>
      <c r="CC23" s="3"/>
      <c r="CD23" s="3"/>
      <c r="CE23" s="3"/>
    </row>
    <row r="24" spans="1:83" ht="15">
      <c r="A24" s="66" t="s">
        <v>393</v>
      </c>
      <c r="B24" s="67"/>
      <c r="C24" s="67"/>
      <c r="D24" s="68">
        <v>251.61290322580646</v>
      </c>
      <c r="E24" s="89"/>
      <c r="F24" s="88" t="s">
        <v>584</v>
      </c>
      <c r="G24" s="90"/>
      <c r="H24" s="71" t="s">
        <v>673</v>
      </c>
      <c r="I24" s="91"/>
      <c r="J24" s="91"/>
      <c r="K24" s="71" t="s">
        <v>673</v>
      </c>
      <c r="L24" s="92">
        <v>153.6412213740458</v>
      </c>
      <c r="M24" s="76">
        <v>7451.966796875</v>
      </c>
      <c r="N24" s="76">
        <v>9289.3740234375</v>
      </c>
      <c r="O24" s="77"/>
      <c r="P24" s="78"/>
      <c r="Q24" s="78"/>
      <c r="R24" s="86"/>
      <c r="S24" s="48">
        <v>1</v>
      </c>
      <c r="T24" s="48">
        <v>1</v>
      </c>
      <c r="U24" s="49">
        <v>0</v>
      </c>
      <c r="V24" s="49">
        <v>0</v>
      </c>
      <c r="W24" s="49">
        <v>0</v>
      </c>
      <c r="X24" s="49">
        <v>0.999995</v>
      </c>
      <c r="Y24" s="49">
        <v>0</v>
      </c>
      <c r="Z24" s="49" t="s">
        <v>734</v>
      </c>
      <c r="AA24" s="73">
        <v>24</v>
      </c>
      <c r="AB24" s="73"/>
      <c r="AC24" s="74"/>
      <c r="AD24" s="81" t="s">
        <v>410</v>
      </c>
      <c r="AE24" s="83" t="s">
        <v>498</v>
      </c>
      <c r="AF24" s="81" t="s">
        <v>673</v>
      </c>
      <c r="AG24" s="81" t="s">
        <v>214</v>
      </c>
      <c r="AH24" s="81"/>
      <c r="AI24" s="81" t="s">
        <v>300</v>
      </c>
      <c r="AJ24" s="85">
        <v>43615.278969907406</v>
      </c>
      <c r="AK24" s="83" t="s">
        <v>584</v>
      </c>
      <c r="AL24" s="83" t="s">
        <v>498</v>
      </c>
      <c r="AM24" s="81">
        <v>2</v>
      </c>
      <c r="AN24" s="81">
        <v>0</v>
      </c>
      <c r="AO24" s="81"/>
      <c r="AP24" s="81"/>
      <c r="AQ24" s="81"/>
      <c r="AR24" s="81"/>
      <c r="AS24" s="81"/>
      <c r="AT24" s="81"/>
      <c r="AU24" s="81"/>
      <c r="AV24" s="81"/>
      <c r="AW24" s="80" t="str">
        <f>REPLACE(INDEX(GroupVertices[Group],MATCH(Vertices[[#This Row],[Vertex]],GroupVertices[Vertex],0)),1,1,"")</f>
        <v>1</v>
      </c>
      <c r="AX24" s="48">
        <v>0</v>
      </c>
      <c r="AY24" s="49">
        <v>0</v>
      </c>
      <c r="AZ24" s="48">
        <v>0</v>
      </c>
      <c r="BA24" s="49">
        <v>0</v>
      </c>
      <c r="BB24" s="48">
        <v>0</v>
      </c>
      <c r="BC24" s="49">
        <v>0</v>
      </c>
      <c r="BD24" s="48">
        <v>15</v>
      </c>
      <c r="BE24" s="49">
        <v>100</v>
      </c>
      <c r="BF24" s="48">
        <v>15</v>
      </c>
      <c r="BG24" s="48"/>
      <c r="BH24" s="48"/>
      <c r="BI24" s="48"/>
      <c r="BJ24" s="48"/>
      <c r="BK24" s="48"/>
      <c r="BL24" s="48"/>
      <c r="BM24" s="112" t="s">
        <v>800</v>
      </c>
      <c r="BN24" s="112" t="s">
        <v>800</v>
      </c>
      <c r="BO24" s="112" t="s">
        <v>800</v>
      </c>
      <c r="BP24" s="112" t="s">
        <v>800</v>
      </c>
      <c r="BQ24" s="112" t="s">
        <v>1282</v>
      </c>
      <c r="BR24" s="112" t="s">
        <v>1282</v>
      </c>
      <c r="BS24" s="112" t="s">
        <v>274</v>
      </c>
      <c r="BT24" s="112" t="s">
        <v>274</v>
      </c>
      <c r="BU24" s="112"/>
      <c r="BV24" s="112"/>
      <c r="BW24" s="112" t="s">
        <v>1402</v>
      </c>
      <c r="BX24" s="112" t="s">
        <v>1402</v>
      </c>
      <c r="BY24" s="112" t="s">
        <v>1496</v>
      </c>
      <c r="BZ24" s="112" t="s">
        <v>1496</v>
      </c>
      <c r="CA24" s="2"/>
      <c r="CB24" s="3"/>
      <c r="CC24" s="3"/>
      <c r="CD24" s="3"/>
      <c r="CE24" s="3"/>
    </row>
    <row r="25" spans="1:83" ht="15">
      <c r="A25" s="66" t="s">
        <v>392</v>
      </c>
      <c r="B25" s="67"/>
      <c r="C25" s="67"/>
      <c r="D25" s="68">
        <v>277.4193548387097</v>
      </c>
      <c r="E25" s="89"/>
      <c r="F25" s="88" t="s">
        <v>583</v>
      </c>
      <c r="G25" s="90"/>
      <c r="H25" s="71" t="s">
        <v>672</v>
      </c>
      <c r="I25" s="91"/>
      <c r="J25" s="91"/>
      <c r="K25" s="71" t="s">
        <v>672</v>
      </c>
      <c r="L25" s="92">
        <v>229.9618320610687</v>
      </c>
      <c r="M25" s="76">
        <v>4367.92822265625</v>
      </c>
      <c r="N25" s="76">
        <v>8216.904296875</v>
      </c>
      <c r="O25" s="77"/>
      <c r="P25" s="78"/>
      <c r="Q25" s="78"/>
      <c r="R25" s="86"/>
      <c r="S25" s="48">
        <v>1</v>
      </c>
      <c r="T25" s="48">
        <v>1</v>
      </c>
      <c r="U25" s="49">
        <v>0</v>
      </c>
      <c r="V25" s="49">
        <v>0</v>
      </c>
      <c r="W25" s="49">
        <v>0</v>
      </c>
      <c r="X25" s="49">
        <v>0.999995</v>
      </c>
      <c r="Y25" s="49">
        <v>0</v>
      </c>
      <c r="Z25" s="49" t="s">
        <v>734</v>
      </c>
      <c r="AA25" s="73">
        <v>25</v>
      </c>
      <c r="AB25" s="73"/>
      <c r="AC25" s="74"/>
      <c r="AD25" s="81" t="s">
        <v>410</v>
      </c>
      <c r="AE25" s="83" t="s">
        <v>497</v>
      </c>
      <c r="AF25" s="81" t="s">
        <v>672</v>
      </c>
      <c r="AG25" s="81" t="s">
        <v>214</v>
      </c>
      <c r="AH25" s="81"/>
      <c r="AI25" s="81" t="s">
        <v>300</v>
      </c>
      <c r="AJ25" s="85">
        <v>43615.35888888889</v>
      </c>
      <c r="AK25" s="83" t="s">
        <v>583</v>
      </c>
      <c r="AL25" s="83" t="s">
        <v>497</v>
      </c>
      <c r="AM25" s="81">
        <v>3</v>
      </c>
      <c r="AN25" s="81">
        <v>0</v>
      </c>
      <c r="AO25" s="81"/>
      <c r="AP25" s="81"/>
      <c r="AQ25" s="81"/>
      <c r="AR25" s="81"/>
      <c r="AS25" s="81"/>
      <c r="AT25" s="81"/>
      <c r="AU25" s="81"/>
      <c r="AV25" s="81"/>
      <c r="AW25" s="80" t="str">
        <f>REPLACE(INDEX(GroupVertices[Group],MATCH(Vertices[[#This Row],[Vertex]],GroupVertices[Vertex],0)),1,1,"")</f>
        <v>1</v>
      </c>
      <c r="AX25" s="48">
        <v>0</v>
      </c>
      <c r="AY25" s="49">
        <v>0</v>
      </c>
      <c r="AZ25" s="48">
        <v>0</v>
      </c>
      <c r="BA25" s="49">
        <v>0</v>
      </c>
      <c r="BB25" s="48">
        <v>0</v>
      </c>
      <c r="BC25" s="49">
        <v>0</v>
      </c>
      <c r="BD25" s="48">
        <v>48</v>
      </c>
      <c r="BE25" s="49">
        <v>100</v>
      </c>
      <c r="BF25" s="48">
        <v>48</v>
      </c>
      <c r="BG25" s="48"/>
      <c r="BH25" s="48"/>
      <c r="BI25" s="48"/>
      <c r="BJ25" s="48"/>
      <c r="BK25" s="48"/>
      <c r="BL25" s="48"/>
      <c r="BM25" s="112" t="s">
        <v>800</v>
      </c>
      <c r="BN25" s="112" t="s">
        <v>800</v>
      </c>
      <c r="BO25" s="112" t="s">
        <v>800</v>
      </c>
      <c r="BP25" s="112" t="s">
        <v>800</v>
      </c>
      <c r="BQ25" s="112"/>
      <c r="BR25" s="112"/>
      <c r="BS25" s="112"/>
      <c r="BT25" s="112"/>
      <c r="BU25" s="112"/>
      <c r="BV25" s="112"/>
      <c r="BW25" s="112" t="s">
        <v>1403</v>
      </c>
      <c r="BX25" s="112" t="s">
        <v>1403</v>
      </c>
      <c r="BY25" s="112" t="s">
        <v>1497</v>
      </c>
      <c r="BZ25" s="112" t="s">
        <v>1497</v>
      </c>
      <c r="CA25" s="2"/>
      <c r="CB25" s="3"/>
      <c r="CC25" s="3"/>
      <c r="CD25" s="3"/>
      <c r="CE25" s="3"/>
    </row>
    <row r="26" spans="1:83" ht="15">
      <c r="A26" s="66" t="s">
        <v>391</v>
      </c>
      <c r="B26" s="67"/>
      <c r="C26" s="67"/>
      <c r="D26" s="68">
        <v>354.8387096774194</v>
      </c>
      <c r="E26" s="89"/>
      <c r="F26" s="88" t="s">
        <v>582</v>
      </c>
      <c r="G26" s="90"/>
      <c r="H26" s="71" t="s">
        <v>671</v>
      </c>
      <c r="I26" s="91"/>
      <c r="J26" s="91"/>
      <c r="K26" s="71" t="s">
        <v>671</v>
      </c>
      <c r="L26" s="92">
        <v>458.9236641221374</v>
      </c>
      <c r="M26" s="76">
        <v>7451.966796875</v>
      </c>
      <c r="N26" s="76">
        <v>6071.96826171875</v>
      </c>
      <c r="O26" s="77"/>
      <c r="P26" s="78"/>
      <c r="Q26" s="78"/>
      <c r="R26" s="86"/>
      <c r="S26" s="48">
        <v>1</v>
      </c>
      <c r="T26" s="48">
        <v>1</v>
      </c>
      <c r="U26" s="49">
        <v>0</v>
      </c>
      <c r="V26" s="49">
        <v>0</v>
      </c>
      <c r="W26" s="49">
        <v>0</v>
      </c>
      <c r="X26" s="49">
        <v>0.999995</v>
      </c>
      <c r="Y26" s="49">
        <v>0</v>
      </c>
      <c r="Z26" s="49" t="s">
        <v>734</v>
      </c>
      <c r="AA26" s="73">
        <v>26</v>
      </c>
      <c r="AB26" s="73"/>
      <c r="AC26" s="74"/>
      <c r="AD26" s="81" t="s">
        <v>410</v>
      </c>
      <c r="AE26" s="83" t="s">
        <v>496</v>
      </c>
      <c r="AF26" s="81" t="s">
        <v>671</v>
      </c>
      <c r="AG26" s="81" t="s">
        <v>214</v>
      </c>
      <c r="AH26" s="81"/>
      <c r="AI26" s="81" t="s">
        <v>300</v>
      </c>
      <c r="AJ26" s="85">
        <v>43615.51831018519</v>
      </c>
      <c r="AK26" s="83" t="s">
        <v>582</v>
      </c>
      <c r="AL26" s="83" t="s">
        <v>496</v>
      </c>
      <c r="AM26" s="81">
        <v>6</v>
      </c>
      <c r="AN26" s="81">
        <v>0</v>
      </c>
      <c r="AO26" s="81">
        <v>3</v>
      </c>
      <c r="AP26" s="81"/>
      <c r="AQ26" s="81"/>
      <c r="AR26" s="81"/>
      <c r="AS26" s="81"/>
      <c r="AT26" s="81"/>
      <c r="AU26" s="81"/>
      <c r="AV26" s="81"/>
      <c r="AW26" s="80" t="str">
        <f>REPLACE(INDEX(GroupVertices[Group],MATCH(Vertices[[#This Row],[Vertex]],GroupVertices[Vertex],0)),1,1,"")</f>
        <v>1</v>
      </c>
      <c r="AX26" s="48">
        <v>0</v>
      </c>
      <c r="AY26" s="49">
        <v>0</v>
      </c>
      <c r="AZ26" s="48">
        <v>0</v>
      </c>
      <c r="BA26" s="49">
        <v>0</v>
      </c>
      <c r="BB26" s="48">
        <v>0</v>
      </c>
      <c r="BC26" s="49">
        <v>0</v>
      </c>
      <c r="BD26" s="48">
        <v>47</v>
      </c>
      <c r="BE26" s="49">
        <v>100</v>
      </c>
      <c r="BF26" s="48">
        <v>47</v>
      </c>
      <c r="BG26" s="48"/>
      <c r="BH26" s="48"/>
      <c r="BI26" s="48"/>
      <c r="BJ26" s="48"/>
      <c r="BK26" s="48"/>
      <c r="BL26" s="48"/>
      <c r="BM26" s="112" t="s">
        <v>800</v>
      </c>
      <c r="BN26" s="112" t="s">
        <v>800</v>
      </c>
      <c r="BO26" s="112" t="s">
        <v>800</v>
      </c>
      <c r="BP26" s="112" t="s">
        <v>800</v>
      </c>
      <c r="BQ26" s="112" t="s">
        <v>1365</v>
      </c>
      <c r="BR26" s="112" t="s">
        <v>1365</v>
      </c>
      <c r="BS26" s="112" t="s">
        <v>274</v>
      </c>
      <c r="BT26" s="112" t="s">
        <v>274</v>
      </c>
      <c r="BU26" s="112"/>
      <c r="BV26" s="112"/>
      <c r="BW26" s="112" t="s">
        <v>1404</v>
      </c>
      <c r="BX26" s="112" t="s">
        <v>1404</v>
      </c>
      <c r="BY26" s="112" t="s">
        <v>1498</v>
      </c>
      <c r="BZ26" s="112" t="s">
        <v>1498</v>
      </c>
      <c r="CA26" s="2"/>
      <c r="CB26" s="3"/>
      <c r="CC26" s="3"/>
      <c r="CD26" s="3"/>
      <c r="CE26" s="3"/>
    </row>
    <row r="27" spans="1:83" ht="15">
      <c r="A27" s="66" t="s">
        <v>390</v>
      </c>
      <c r="B27" s="67"/>
      <c r="C27" s="67"/>
      <c r="D27" s="68">
        <v>225.80645161290323</v>
      </c>
      <c r="E27" s="89"/>
      <c r="F27" s="88" t="s">
        <v>581</v>
      </c>
      <c r="G27" s="90"/>
      <c r="H27" s="71" t="s">
        <v>670</v>
      </c>
      <c r="I27" s="91"/>
      <c r="J27" s="91"/>
      <c r="K27" s="71" t="s">
        <v>670</v>
      </c>
      <c r="L27" s="92">
        <v>77.3206106870229</v>
      </c>
      <c r="M27" s="76">
        <v>1283.89013671875</v>
      </c>
      <c r="N27" s="76">
        <v>9289.3740234375</v>
      </c>
      <c r="O27" s="77"/>
      <c r="P27" s="78"/>
      <c r="Q27" s="78"/>
      <c r="R27" s="86"/>
      <c r="S27" s="48">
        <v>1</v>
      </c>
      <c r="T27" s="48">
        <v>1</v>
      </c>
      <c r="U27" s="49">
        <v>0</v>
      </c>
      <c r="V27" s="49">
        <v>0</v>
      </c>
      <c r="W27" s="49">
        <v>0</v>
      </c>
      <c r="X27" s="49">
        <v>0.999995</v>
      </c>
      <c r="Y27" s="49">
        <v>0</v>
      </c>
      <c r="Z27" s="49" t="s">
        <v>734</v>
      </c>
      <c r="AA27" s="73">
        <v>27</v>
      </c>
      <c r="AB27" s="73"/>
      <c r="AC27" s="74"/>
      <c r="AD27" s="81" t="s">
        <v>410</v>
      </c>
      <c r="AE27" s="83" t="s">
        <v>495</v>
      </c>
      <c r="AF27" s="81" t="s">
        <v>670</v>
      </c>
      <c r="AG27" s="81" t="s">
        <v>214</v>
      </c>
      <c r="AH27" s="81"/>
      <c r="AI27" s="81" t="s">
        <v>300</v>
      </c>
      <c r="AJ27" s="85">
        <v>43616.349490740744</v>
      </c>
      <c r="AK27" s="83" t="s">
        <v>581</v>
      </c>
      <c r="AL27" s="83" t="s">
        <v>495</v>
      </c>
      <c r="AM27" s="81">
        <v>1</v>
      </c>
      <c r="AN27" s="81">
        <v>0</v>
      </c>
      <c r="AO27" s="81">
        <v>1</v>
      </c>
      <c r="AP27" s="81"/>
      <c r="AQ27" s="81"/>
      <c r="AR27" s="81"/>
      <c r="AS27" s="81"/>
      <c r="AT27" s="81"/>
      <c r="AU27" s="81"/>
      <c r="AV27" s="81"/>
      <c r="AW27" s="80" t="str">
        <f>REPLACE(INDEX(GroupVertices[Group],MATCH(Vertices[[#This Row],[Vertex]],GroupVertices[Vertex],0)),1,1,"")</f>
        <v>1</v>
      </c>
      <c r="AX27" s="48">
        <v>1</v>
      </c>
      <c r="AY27" s="49">
        <v>4.3478260869565215</v>
      </c>
      <c r="AZ27" s="48">
        <v>1</v>
      </c>
      <c r="BA27" s="49">
        <v>4.3478260869565215</v>
      </c>
      <c r="BB27" s="48">
        <v>0</v>
      </c>
      <c r="BC27" s="49">
        <v>0</v>
      </c>
      <c r="BD27" s="48">
        <v>21</v>
      </c>
      <c r="BE27" s="49">
        <v>91.30434782608695</v>
      </c>
      <c r="BF27" s="48">
        <v>23</v>
      </c>
      <c r="BG27" s="48"/>
      <c r="BH27" s="48"/>
      <c r="BI27" s="48"/>
      <c r="BJ27" s="48"/>
      <c r="BK27" s="48"/>
      <c r="BL27" s="48"/>
      <c r="BM27" s="112" t="s">
        <v>800</v>
      </c>
      <c r="BN27" s="112" t="s">
        <v>800</v>
      </c>
      <c r="BO27" s="112" t="s">
        <v>800</v>
      </c>
      <c r="BP27" s="112" t="s">
        <v>800</v>
      </c>
      <c r="BQ27" s="112" t="s">
        <v>1366</v>
      </c>
      <c r="BR27" s="112" t="s">
        <v>1366</v>
      </c>
      <c r="BS27" s="112" t="s">
        <v>709</v>
      </c>
      <c r="BT27" s="112" t="s">
        <v>709</v>
      </c>
      <c r="BU27" s="112"/>
      <c r="BV27" s="112"/>
      <c r="BW27" s="112" t="s">
        <v>1405</v>
      </c>
      <c r="BX27" s="112" t="s">
        <v>1405</v>
      </c>
      <c r="BY27" s="112" t="s">
        <v>1499</v>
      </c>
      <c r="BZ27" s="112" t="s">
        <v>1499</v>
      </c>
      <c r="CA27" s="2"/>
      <c r="CB27" s="3"/>
      <c r="CC27" s="3"/>
      <c r="CD27" s="3"/>
      <c r="CE27" s="3"/>
    </row>
    <row r="28" spans="1:83" ht="15">
      <c r="A28" s="66" t="s">
        <v>389</v>
      </c>
      <c r="B28" s="67"/>
      <c r="C28" s="67"/>
      <c r="D28" s="68">
        <v>406.4516129032258</v>
      </c>
      <c r="E28" s="89"/>
      <c r="F28" s="88" t="s">
        <v>580</v>
      </c>
      <c r="G28" s="90"/>
      <c r="H28" s="71" t="s">
        <v>669</v>
      </c>
      <c r="I28" s="91"/>
      <c r="J28" s="91"/>
      <c r="K28" s="71" t="s">
        <v>669</v>
      </c>
      <c r="L28" s="92">
        <v>611.5648854961833</v>
      </c>
      <c r="M28" s="76">
        <v>5909.947265625</v>
      </c>
      <c r="N28" s="76">
        <v>4999.5</v>
      </c>
      <c r="O28" s="77"/>
      <c r="P28" s="78"/>
      <c r="Q28" s="78"/>
      <c r="R28" s="86"/>
      <c r="S28" s="48">
        <v>1</v>
      </c>
      <c r="T28" s="48">
        <v>1</v>
      </c>
      <c r="U28" s="49">
        <v>0</v>
      </c>
      <c r="V28" s="49">
        <v>0</v>
      </c>
      <c r="W28" s="49">
        <v>0</v>
      </c>
      <c r="X28" s="49">
        <v>0.999995</v>
      </c>
      <c r="Y28" s="49">
        <v>0</v>
      </c>
      <c r="Z28" s="49" t="s">
        <v>734</v>
      </c>
      <c r="AA28" s="73">
        <v>28</v>
      </c>
      <c r="AB28" s="73"/>
      <c r="AC28" s="74"/>
      <c r="AD28" s="81" t="s">
        <v>410</v>
      </c>
      <c r="AE28" s="83" t="s">
        <v>494</v>
      </c>
      <c r="AF28" s="81" t="s">
        <v>669</v>
      </c>
      <c r="AG28" s="81" t="s">
        <v>214</v>
      </c>
      <c r="AH28" s="81"/>
      <c r="AI28" s="81" t="s">
        <v>300</v>
      </c>
      <c r="AJ28" s="85">
        <v>43616.452048611114</v>
      </c>
      <c r="AK28" s="83" t="s">
        <v>580</v>
      </c>
      <c r="AL28" s="83" t="s">
        <v>494</v>
      </c>
      <c r="AM28" s="81">
        <v>8</v>
      </c>
      <c r="AN28" s="81">
        <v>0</v>
      </c>
      <c r="AO28" s="81">
        <v>1</v>
      </c>
      <c r="AP28" s="81"/>
      <c r="AQ28" s="81"/>
      <c r="AR28" s="81"/>
      <c r="AS28" s="81"/>
      <c r="AT28" s="81"/>
      <c r="AU28" s="81"/>
      <c r="AV28" s="81"/>
      <c r="AW28" s="80" t="str">
        <f>REPLACE(INDEX(GroupVertices[Group],MATCH(Vertices[[#This Row],[Vertex]],GroupVertices[Vertex],0)),1,1,"")</f>
        <v>1</v>
      </c>
      <c r="AX28" s="48">
        <v>0</v>
      </c>
      <c r="AY28" s="49">
        <v>0</v>
      </c>
      <c r="AZ28" s="48">
        <v>0</v>
      </c>
      <c r="BA28" s="49">
        <v>0</v>
      </c>
      <c r="BB28" s="48">
        <v>0</v>
      </c>
      <c r="BC28" s="49">
        <v>0</v>
      </c>
      <c r="BD28" s="48">
        <v>59</v>
      </c>
      <c r="BE28" s="49">
        <v>100</v>
      </c>
      <c r="BF28" s="48">
        <v>59</v>
      </c>
      <c r="BG28" s="48"/>
      <c r="BH28" s="48"/>
      <c r="BI28" s="48"/>
      <c r="BJ28" s="48"/>
      <c r="BK28" s="48"/>
      <c r="BL28" s="48"/>
      <c r="BM28" s="112" t="s">
        <v>800</v>
      </c>
      <c r="BN28" s="112" t="s">
        <v>800</v>
      </c>
      <c r="BO28" s="112" t="s">
        <v>800</v>
      </c>
      <c r="BP28" s="112" t="s">
        <v>800</v>
      </c>
      <c r="BQ28" s="112" t="s">
        <v>1283</v>
      </c>
      <c r="BR28" s="112" t="s">
        <v>1283</v>
      </c>
      <c r="BS28" s="112" t="s">
        <v>274</v>
      </c>
      <c r="BT28" s="112" t="s">
        <v>274</v>
      </c>
      <c r="BU28" s="112"/>
      <c r="BV28" s="112"/>
      <c r="BW28" s="112" t="s">
        <v>1406</v>
      </c>
      <c r="BX28" s="112" t="s">
        <v>1406</v>
      </c>
      <c r="BY28" s="112" t="s">
        <v>1500</v>
      </c>
      <c r="BZ28" s="112" t="s">
        <v>1500</v>
      </c>
      <c r="CA28" s="2"/>
      <c r="CB28" s="3"/>
      <c r="CC28" s="3"/>
      <c r="CD28" s="3"/>
      <c r="CE28" s="3"/>
    </row>
    <row r="29" spans="1:83" ht="15">
      <c r="A29" s="66" t="s">
        <v>388</v>
      </c>
      <c r="B29" s="67"/>
      <c r="C29" s="67"/>
      <c r="D29" s="68">
        <v>535.483870967742</v>
      </c>
      <c r="E29" s="89"/>
      <c r="F29" s="88" t="s">
        <v>579</v>
      </c>
      <c r="G29" s="90"/>
      <c r="H29" s="71" t="s">
        <v>668</v>
      </c>
      <c r="I29" s="91"/>
      <c r="J29" s="91"/>
      <c r="K29" s="71" t="s">
        <v>668</v>
      </c>
      <c r="L29" s="92">
        <v>993.1679389312977</v>
      </c>
      <c r="M29" s="76">
        <v>2054.899658203125</v>
      </c>
      <c r="N29" s="76">
        <v>2854.5634765625</v>
      </c>
      <c r="O29" s="77"/>
      <c r="P29" s="78"/>
      <c r="Q29" s="78"/>
      <c r="R29" s="86"/>
      <c r="S29" s="48">
        <v>1</v>
      </c>
      <c r="T29" s="48">
        <v>1</v>
      </c>
      <c r="U29" s="49">
        <v>0</v>
      </c>
      <c r="V29" s="49">
        <v>0</v>
      </c>
      <c r="W29" s="49">
        <v>0</v>
      </c>
      <c r="X29" s="49">
        <v>0.999995</v>
      </c>
      <c r="Y29" s="49">
        <v>0</v>
      </c>
      <c r="Z29" s="49" t="s">
        <v>734</v>
      </c>
      <c r="AA29" s="73">
        <v>29</v>
      </c>
      <c r="AB29" s="73"/>
      <c r="AC29" s="74"/>
      <c r="AD29" s="81" t="s">
        <v>410</v>
      </c>
      <c r="AE29" s="83" t="s">
        <v>493</v>
      </c>
      <c r="AF29" s="81" t="s">
        <v>668</v>
      </c>
      <c r="AG29" s="81" t="s">
        <v>214</v>
      </c>
      <c r="AH29" s="81"/>
      <c r="AI29" s="81" t="s">
        <v>300</v>
      </c>
      <c r="AJ29" s="85">
        <v>43616.52402777778</v>
      </c>
      <c r="AK29" s="83" t="s">
        <v>579</v>
      </c>
      <c r="AL29" s="83" t="s">
        <v>493</v>
      </c>
      <c r="AM29" s="81">
        <v>13</v>
      </c>
      <c r="AN29" s="81">
        <v>0</v>
      </c>
      <c r="AO29" s="81"/>
      <c r="AP29" s="81"/>
      <c r="AQ29" s="81"/>
      <c r="AR29" s="81"/>
      <c r="AS29" s="81"/>
      <c r="AT29" s="81"/>
      <c r="AU29" s="81"/>
      <c r="AV29" s="81"/>
      <c r="AW29" s="80" t="str">
        <f>REPLACE(INDEX(GroupVertices[Group],MATCH(Vertices[[#This Row],[Vertex]],GroupVertices[Vertex],0)),1,1,"")</f>
        <v>1</v>
      </c>
      <c r="AX29" s="48">
        <v>0</v>
      </c>
      <c r="AY29" s="49">
        <v>0</v>
      </c>
      <c r="AZ29" s="48">
        <v>0</v>
      </c>
      <c r="BA29" s="49">
        <v>0</v>
      </c>
      <c r="BB29" s="48">
        <v>0</v>
      </c>
      <c r="BC29" s="49">
        <v>0</v>
      </c>
      <c r="BD29" s="48">
        <v>46</v>
      </c>
      <c r="BE29" s="49">
        <v>100</v>
      </c>
      <c r="BF29" s="48">
        <v>46</v>
      </c>
      <c r="BG29" s="48"/>
      <c r="BH29" s="48"/>
      <c r="BI29" s="48"/>
      <c r="BJ29" s="48"/>
      <c r="BK29" s="48"/>
      <c r="BL29" s="48"/>
      <c r="BM29" s="112" t="s">
        <v>800</v>
      </c>
      <c r="BN29" s="112" t="s">
        <v>800</v>
      </c>
      <c r="BO29" s="112" t="s">
        <v>800</v>
      </c>
      <c r="BP29" s="112" t="s">
        <v>800</v>
      </c>
      <c r="BQ29" s="112" t="s">
        <v>1367</v>
      </c>
      <c r="BR29" s="112" t="s">
        <v>1367</v>
      </c>
      <c r="BS29" s="112" t="s">
        <v>274</v>
      </c>
      <c r="BT29" s="112" t="s">
        <v>274</v>
      </c>
      <c r="BU29" s="112"/>
      <c r="BV29" s="112"/>
      <c r="BW29" s="112" t="s">
        <v>1407</v>
      </c>
      <c r="BX29" s="112" t="s">
        <v>1407</v>
      </c>
      <c r="BY29" s="112" t="s">
        <v>1501</v>
      </c>
      <c r="BZ29" s="112" t="s">
        <v>1501</v>
      </c>
      <c r="CA29" s="2"/>
      <c r="CB29" s="3"/>
      <c r="CC29" s="3"/>
      <c r="CD29" s="3"/>
      <c r="CE29" s="3"/>
    </row>
    <row r="30" spans="1:83" ht="15">
      <c r="A30" s="66" t="s">
        <v>387</v>
      </c>
      <c r="B30" s="67"/>
      <c r="C30" s="67"/>
      <c r="D30" s="68">
        <v>303.2258064516129</v>
      </c>
      <c r="E30" s="89"/>
      <c r="F30" s="88" t="s">
        <v>578</v>
      </c>
      <c r="G30" s="90"/>
      <c r="H30" s="71" t="s">
        <v>656</v>
      </c>
      <c r="I30" s="91"/>
      <c r="J30" s="91"/>
      <c r="K30" s="71" t="s">
        <v>656</v>
      </c>
      <c r="L30" s="92">
        <v>306.2824427480916</v>
      </c>
      <c r="M30" s="76">
        <v>2825.9091796875</v>
      </c>
      <c r="N30" s="76">
        <v>7144.4365234375</v>
      </c>
      <c r="O30" s="77"/>
      <c r="P30" s="78"/>
      <c r="Q30" s="78"/>
      <c r="R30" s="86"/>
      <c r="S30" s="48">
        <v>1</v>
      </c>
      <c r="T30" s="48">
        <v>1</v>
      </c>
      <c r="U30" s="49">
        <v>0</v>
      </c>
      <c r="V30" s="49">
        <v>0</v>
      </c>
      <c r="W30" s="49">
        <v>0</v>
      </c>
      <c r="X30" s="49">
        <v>0.999995</v>
      </c>
      <c r="Y30" s="49">
        <v>0</v>
      </c>
      <c r="Z30" s="49" t="s">
        <v>734</v>
      </c>
      <c r="AA30" s="73">
        <v>30</v>
      </c>
      <c r="AB30" s="73"/>
      <c r="AC30" s="74"/>
      <c r="AD30" s="81" t="s">
        <v>410</v>
      </c>
      <c r="AE30" s="83" t="s">
        <v>492</v>
      </c>
      <c r="AF30" s="81" t="s">
        <v>656</v>
      </c>
      <c r="AG30" s="81" t="s">
        <v>214</v>
      </c>
      <c r="AH30" s="81"/>
      <c r="AI30" s="81" t="s">
        <v>300</v>
      </c>
      <c r="AJ30" s="85">
        <v>43626.499814814815</v>
      </c>
      <c r="AK30" s="83" t="s">
        <v>578</v>
      </c>
      <c r="AL30" s="83" t="s">
        <v>492</v>
      </c>
      <c r="AM30" s="81">
        <v>4</v>
      </c>
      <c r="AN30" s="81">
        <v>0</v>
      </c>
      <c r="AO30" s="81"/>
      <c r="AP30" s="81"/>
      <c r="AQ30" s="81"/>
      <c r="AR30" s="81"/>
      <c r="AS30" s="81"/>
      <c r="AT30" s="81"/>
      <c r="AU30" s="81"/>
      <c r="AV30" s="81"/>
      <c r="AW30" s="80" t="str">
        <f>REPLACE(INDEX(GroupVertices[Group],MATCH(Vertices[[#This Row],[Vertex]],GroupVertices[Vertex],0)),1,1,"")</f>
        <v>1</v>
      </c>
      <c r="AX30" s="48">
        <v>0</v>
      </c>
      <c r="AY30" s="49">
        <v>0</v>
      </c>
      <c r="AZ30" s="48">
        <v>0</v>
      </c>
      <c r="BA30" s="49">
        <v>0</v>
      </c>
      <c r="BB30" s="48">
        <v>0</v>
      </c>
      <c r="BC30" s="49">
        <v>0</v>
      </c>
      <c r="BD30" s="48">
        <v>22</v>
      </c>
      <c r="BE30" s="49">
        <v>100</v>
      </c>
      <c r="BF30" s="48">
        <v>22</v>
      </c>
      <c r="BG30" s="48"/>
      <c r="BH30" s="48"/>
      <c r="BI30" s="48"/>
      <c r="BJ30" s="48"/>
      <c r="BK30" s="48"/>
      <c r="BL30" s="48"/>
      <c r="BM30" s="112" t="s">
        <v>800</v>
      </c>
      <c r="BN30" s="112" t="s">
        <v>800</v>
      </c>
      <c r="BO30" s="112" t="s">
        <v>800</v>
      </c>
      <c r="BP30" s="112" t="s">
        <v>800</v>
      </c>
      <c r="BQ30" s="112" t="s">
        <v>1278</v>
      </c>
      <c r="BR30" s="112" t="s">
        <v>1278</v>
      </c>
      <c r="BS30" s="112" t="s">
        <v>274</v>
      </c>
      <c r="BT30" s="112" t="s">
        <v>274</v>
      </c>
      <c r="BU30" s="112"/>
      <c r="BV30" s="112"/>
      <c r="BW30" s="112" t="s">
        <v>1408</v>
      </c>
      <c r="BX30" s="112" t="s">
        <v>1408</v>
      </c>
      <c r="BY30" s="112" t="s">
        <v>1502</v>
      </c>
      <c r="BZ30" s="112" t="s">
        <v>1502</v>
      </c>
      <c r="CA30" s="2"/>
      <c r="CB30" s="3"/>
      <c r="CC30" s="3"/>
      <c r="CD30" s="3"/>
      <c r="CE30" s="3"/>
    </row>
    <row r="31" spans="1:83" ht="15">
      <c r="A31" s="66" t="s">
        <v>386</v>
      </c>
      <c r="B31" s="67"/>
      <c r="C31" s="67"/>
      <c r="D31" s="68">
        <v>793.5483870967741</v>
      </c>
      <c r="E31" s="89"/>
      <c r="F31" s="67"/>
      <c r="G31" s="90"/>
      <c r="H31" s="71" t="s">
        <v>667</v>
      </c>
      <c r="I31" s="91"/>
      <c r="J31" s="91"/>
      <c r="K31" s="71" t="s">
        <v>667</v>
      </c>
      <c r="L31" s="92">
        <v>1756.3740458015268</v>
      </c>
      <c r="M31" s="76">
        <v>1283.89013671875</v>
      </c>
      <c r="N31" s="76">
        <v>1782.094970703125</v>
      </c>
      <c r="O31" s="77"/>
      <c r="P31" s="78"/>
      <c r="Q31" s="78"/>
      <c r="R31" s="86"/>
      <c r="S31" s="48">
        <v>1</v>
      </c>
      <c r="T31" s="48">
        <v>1</v>
      </c>
      <c r="U31" s="49">
        <v>0</v>
      </c>
      <c r="V31" s="49">
        <v>0</v>
      </c>
      <c r="W31" s="49">
        <v>0</v>
      </c>
      <c r="X31" s="49">
        <v>0.999995</v>
      </c>
      <c r="Y31" s="49">
        <v>0</v>
      </c>
      <c r="Z31" s="49" t="s">
        <v>734</v>
      </c>
      <c r="AA31" s="73">
        <v>31</v>
      </c>
      <c r="AB31" s="73"/>
      <c r="AC31" s="74"/>
      <c r="AD31" s="81" t="s">
        <v>410</v>
      </c>
      <c r="AE31" s="83" t="s">
        <v>491</v>
      </c>
      <c r="AF31" s="81" t="s">
        <v>667</v>
      </c>
      <c r="AG31" s="81" t="s">
        <v>214</v>
      </c>
      <c r="AH31" s="81"/>
      <c r="AI31" s="81" t="s">
        <v>300</v>
      </c>
      <c r="AJ31" s="85">
        <v>43627.36052083333</v>
      </c>
      <c r="AK31" s="81"/>
      <c r="AL31" s="83" t="s">
        <v>491</v>
      </c>
      <c r="AM31" s="81">
        <v>23</v>
      </c>
      <c r="AN31" s="81">
        <v>0</v>
      </c>
      <c r="AO31" s="81">
        <v>1</v>
      </c>
      <c r="AP31" s="81"/>
      <c r="AQ31" s="81"/>
      <c r="AR31" s="81"/>
      <c r="AS31" s="81"/>
      <c r="AT31" s="81"/>
      <c r="AU31" s="81"/>
      <c r="AV31" s="81"/>
      <c r="AW31" s="80" t="str">
        <f>REPLACE(INDEX(GroupVertices[Group],MATCH(Vertices[[#This Row],[Vertex]],GroupVertices[Vertex],0)),1,1,"")</f>
        <v>1</v>
      </c>
      <c r="AX31" s="48">
        <v>0</v>
      </c>
      <c r="AY31" s="49">
        <v>0</v>
      </c>
      <c r="AZ31" s="48">
        <v>0</v>
      </c>
      <c r="BA31" s="49">
        <v>0</v>
      </c>
      <c r="BB31" s="48">
        <v>0</v>
      </c>
      <c r="BC31" s="49">
        <v>0</v>
      </c>
      <c r="BD31" s="48">
        <v>25</v>
      </c>
      <c r="BE31" s="49">
        <v>100</v>
      </c>
      <c r="BF31" s="48">
        <v>25</v>
      </c>
      <c r="BG31" s="48"/>
      <c r="BH31" s="48"/>
      <c r="BI31" s="48"/>
      <c r="BJ31" s="48"/>
      <c r="BK31" s="48"/>
      <c r="BL31" s="48"/>
      <c r="BM31" s="112" t="s">
        <v>800</v>
      </c>
      <c r="BN31" s="112" t="s">
        <v>800</v>
      </c>
      <c r="BO31" s="112" t="s">
        <v>800</v>
      </c>
      <c r="BP31" s="112" t="s">
        <v>800</v>
      </c>
      <c r="BQ31" s="112"/>
      <c r="BR31" s="112"/>
      <c r="BS31" s="112"/>
      <c r="BT31" s="112"/>
      <c r="BU31" s="112"/>
      <c r="BV31" s="112"/>
      <c r="BW31" s="112" t="s">
        <v>1409</v>
      </c>
      <c r="BX31" s="112" t="s">
        <v>1409</v>
      </c>
      <c r="BY31" s="112" t="s">
        <v>1503</v>
      </c>
      <c r="BZ31" s="112" t="s">
        <v>1503</v>
      </c>
      <c r="CA31" s="2"/>
      <c r="CB31" s="3"/>
      <c r="CC31" s="3"/>
      <c r="CD31" s="3"/>
      <c r="CE31" s="3"/>
    </row>
    <row r="32" spans="1:83" ht="15">
      <c r="A32" s="66" t="s">
        <v>385</v>
      </c>
      <c r="B32" s="67"/>
      <c r="C32" s="67"/>
      <c r="D32" s="68">
        <v>251.61290322580646</v>
      </c>
      <c r="E32" s="89"/>
      <c r="F32" s="88" t="s">
        <v>577</v>
      </c>
      <c r="G32" s="90"/>
      <c r="H32" s="71" t="s">
        <v>666</v>
      </c>
      <c r="I32" s="91"/>
      <c r="J32" s="91"/>
      <c r="K32" s="71" t="s">
        <v>666</v>
      </c>
      <c r="L32" s="92">
        <v>153.6412213740458</v>
      </c>
      <c r="M32" s="76">
        <v>4367.92822265625</v>
      </c>
      <c r="N32" s="76">
        <v>9289.3740234375</v>
      </c>
      <c r="O32" s="77"/>
      <c r="P32" s="78"/>
      <c r="Q32" s="78"/>
      <c r="R32" s="86"/>
      <c r="S32" s="48">
        <v>1</v>
      </c>
      <c r="T32" s="48">
        <v>1</v>
      </c>
      <c r="U32" s="49">
        <v>0</v>
      </c>
      <c r="V32" s="49">
        <v>0</v>
      </c>
      <c r="W32" s="49">
        <v>0</v>
      </c>
      <c r="X32" s="49">
        <v>0.999995</v>
      </c>
      <c r="Y32" s="49">
        <v>0</v>
      </c>
      <c r="Z32" s="49" t="s">
        <v>734</v>
      </c>
      <c r="AA32" s="73">
        <v>32</v>
      </c>
      <c r="AB32" s="73"/>
      <c r="AC32" s="74"/>
      <c r="AD32" s="81" t="s">
        <v>410</v>
      </c>
      <c r="AE32" s="83" t="s">
        <v>490</v>
      </c>
      <c r="AF32" s="81" t="s">
        <v>666</v>
      </c>
      <c r="AG32" s="81" t="s">
        <v>214</v>
      </c>
      <c r="AH32" s="81"/>
      <c r="AI32" s="81" t="s">
        <v>300</v>
      </c>
      <c r="AJ32" s="85">
        <v>43628.44866898148</v>
      </c>
      <c r="AK32" s="83" t="s">
        <v>577</v>
      </c>
      <c r="AL32" s="83" t="s">
        <v>490</v>
      </c>
      <c r="AM32" s="81">
        <v>2</v>
      </c>
      <c r="AN32" s="81">
        <v>0</v>
      </c>
      <c r="AO32" s="81">
        <v>1</v>
      </c>
      <c r="AP32" s="81"/>
      <c r="AQ32" s="81"/>
      <c r="AR32" s="81"/>
      <c r="AS32" s="81"/>
      <c r="AT32" s="81"/>
      <c r="AU32" s="81"/>
      <c r="AV32" s="81"/>
      <c r="AW32" s="80" t="str">
        <f>REPLACE(INDEX(GroupVertices[Group],MATCH(Vertices[[#This Row],[Vertex]],GroupVertices[Vertex],0)),1,1,"")</f>
        <v>1</v>
      </c>
      <c r="AX32" s="48">
        <v>0</v>
      </c>
      <c r="AY32" s="49">
        <v>0</v>
      </c>
      <c r="AZ32" s="48">
        <v>0</v>
      </c>
      <c r="BA32" s="49">
        <v>0</v>
      </c>
      <c r="BB32" s="48">
        <v>0</v>
      </c>
      <c r="BC32" s="49">
        <v>0</v>
      </c>
      <c r="BD32" s="48">
        <v>22</v>
      </c>
      <c r="BE32" s="49">
        <v>100</v>
      </c>
      <c r="BF32" s="48">
        <v>22</v>
      </c>
      <c r="BG32" s="48"/>
      <c r="BH32" s="48"/>
      <c r="BI32" s="48"/>
      <c r="BJ32" s="48"/>
      <c r="BK32" s="48"/>
      <c r="BL32" s="48"/>
      <c r="BM32" s="112" t="s">
        <v>800</v>
      </c>
      <c r="BN32" s="112" t="s">
        <v>800</v>
      </c>
      <c r="BO32" s="112" t="s">
        <v>800</v>
      </c>
      <c r="BP32" s="112" t="s">
        <v>800</v>
      </c>
      <c r="BQ32" s="112" t="s">
        <v>1278</v>
      </c>
      <c r="BR32" s="112" t="s">
        <v>1278</v>
      </c>
      <c r="BS32" s="112" t="s">
        <v>274</v>
      </c>
      <c r="BT32" s="112" t="s">
        <v>274</v>
      </c>
      <c r="BU32" s="112"/>
      <c r="BV32" s="112"/>
      <c r="BW32" s="112" t="s">
        <v>1410</v>
      </c>
      <c r="BX32" s="112" t="s">
        <v>1410</v>
      </c>
      <c r="BY32" s="112" t="s">
        <v>1504</v>
      </c>
      <c r="BZ32" s="112" t="s">
        <v>1504</v>
      </c>
      <c r="CA32" s="2"/>
      <c r="CB32" s="3"/>
      <c r="CC32" s="3"/>
      <c r="CD32" s="3"/>
      <c r="CE32" s="3"/>
    </row>
    <row r="33" spans="1:83" ht="15">
      <c r="A33" s="66" t="s">
        <v>384</v>
      </c>
      <c r="B33" s="67"/>
      <c r="C33" s="67"/>
      <c r="D33" s="68">
        <v>509.6774193548387</v>
      </c>
      <c r="E33" s="89"/>
      <c r="F33" s="88" t="s">
        <v>576</v>
      </c>
      <c r="G33" s="90"/>
      <c r="H33" s="71" t="s">
        <v>665</v>
      </c>
      <c r="I33" s="91"/>
      <c r="J33" s="91"/>
      <c r="K33" s="71" t="s">
        <v>665</v>
      </c>
      <c r="L33" s="92">
        <v>916.8473282442748</v>
      </c>
      <c r="M33" s="76">
        <v>8222.9765625</v>
      </c>
      <c r="N33" s="76">
        <v>3927.03173828125</v>
      </c>
      <c r="O33" s="77"/>
      <c r="P33" s="78"/>
      <c r="Q33" s="78"/>
      <c r="R33" s="86"/>
      <c r="S33" s="48">
        <v>1</v>
      </c>
      <c r="T33" s="48">
        <v>1</v>
      </c>
      <c r="U33" s="49">
        <v>0</v>
      </c>
      <c r="V33" s="49">
        <v>0</v>
      </c>
      <c r="W33" s="49">
        <v>0</v>
      </c>
      <c r="X33" s="49">
        <v>0.999995</v>
      </c>
      <c r="Y33" s="49">
        <v>0</v>
      </c>
      <c r="Z33" s="49" t="s">
        <v>734</v>
      </c>
      <c r="AA33" s="73">
        <v>33</v>
      </c>
      <c r="AB33" s="73"/>
      <c r="AC33" s="74"/>
      <c r="AD33" s="81" t="s">
        <v>410</v>
      </c>
      <c r="AE33" s="83" t="s">
        <v>489</v>
      </c>
      <c r="AF33" s="81" t="s">
        <v>665</v>
      </c>
      <c r="AG33" s="81" t="s">
        <v>214</v>
      </c>
      <c r="AH33" s="81"/>
      <c r="AI33" s="81" t="s">
        <v>300</v>
      </c>
      <c r="AJ33" s="85">
        <v>43629.26429398148</v>
      </c>
      <c r="AK33" s="83" t="s">
        <v>576</v>
      </c>
      <c r="AL33" s="83" t="s">
        <v>489</v>
      </c>
      <c r="AM33" s="81">
        <v>12</v>
      </c>
      <c r="AN33" s="81">
        <v>0</v>
      </c>
      <c r="AO33" s="81">
        <v>1</v>
      </c>
      <c r="AP33" s="81"/>
      <c r="AQ33" s="81"/>
      <c r="AR33" s="81"/>
      <c r="AS33" s="81"/>
      <c r="AT33" s="81"/>
      <c r="AU33" s="81"/>
      <c r="AV33" s="81"/>
      <c r="AW33" s="80" t="str">
        <f>REPLACE(INDEX(GroupVertices[Group],MATCH(Vertices[[#This Row],[Vertex]],GroupVertices[Vertex],0)),1,1,"")</f>
        <v>1</v>
      </c>
      <c r="AX33" s="48">
        <v>0</v>
      </c>
      <c r="AY33" s="49">
        <v>0</v>
      </c>
      <c r="AZ33" s="48">
        <v>0</v>
      </c>
      <c r="BA33" s="49">
        <v>0</v>
      </c>
      <c r="BB33" s="48">
        <v>0</v>
      </c>
      <c r="BC33" s="49">
        <v>0</v>
      </c>
      <c r="BD33" s="48">
        <v>39</v>
      </c>
      <c r="BE33" s="49">
        <v>100</v>
      </c>
      <c r="BF33" s="48">
        <v>39</v>
      </c>
      <c r="BG33" s="48"/>
      <c r="BH33" s="48"/>
      <c r="BI33" s="48"/>
      <c r="BJ33" s="48"/>
      <c r="BK33" s="48"/>
      <c r="BL33" s="48"/>
      <c r="BM33" s="112" t="s">
        <v>800</v>
      </c>
      <c r="BN33" s="112" t="s">
        <v>800</v>
      </c>
      <c r="BO33" s="112" t="s">
        <v>800</v>
      </c>
      <c r="BP33" s="112" t="s">
        <v>800</v>
      </c>
      <c r="BQ33" s="112"/>
      <c r="BR33" s="112"/>
      <c r="BS33" s="112"/>
      <c r="BT33" s="112"/>
      <c r="BU33" s="112"/>
      <c r="BV33" s="112"/>
      <c r="BW33" s="112" t="s">
        <v>1411</v>
      </c>
      <c r="BX33" s="112" t="s">
        <v>1411</v>
      </c>
      <c r="BY33" s="112" t="s">
        <v>1505</v>
      </c>
      <c r="BZ33" s="112" t="s">
        <v>1505</v>
      </c>
      <c r="CA33" s="2"/>
      <c r="CB33" s="3"/>
      <c r="CC33" s="3"/>
      <c r="CD33" s="3"/>
      <c r="CE33" s="3"/>
    </row>
    <row r="34" spans="1:83" ht="15">
      <c r="A34" s="66" t="s">
        <v>383</v>
      </c>
      <c r="B34" s="67"/>
      <c r="C34" s="67"/>
      <c r="D34" s="68">
        <v>354.8387096774194</v>
      </c>
      <c r="E34" s="89"/>
      <c r="F34" s="67"/>
      <c r="G34" s="90"/>
      <c r="H34" s="71" t="s">
        <v>664</v>
      </c>
      <c r="I34" s="91"/>
      <c r="J34" s="91"/>
      <c r="K34" s="71" t="s">
        <v>664</v>
      </c>
      <c r="L34" s="92">
        <v>458.9236641221374</v>
      </c>
      <c r="M34" s="76">
        <v>5138.93798828125</v>
      </c>
      <c r="N34" s="76">
        <v>6071.96826171875</v>
      </c>
      <c r="O34" s="77"/>
      <c r="P34" s="78"/>
      <c r="Q34" s="78"/>
      <c r="R34" s="86"/>
      <c r="S34" s="48">
        <v>1</v>
      </c>
      <c r="T34" s="48">
        <v>1</v>
      </c>
      <c r="U34" s="49">
        <v>0</v>
      </c>
      <c r="V34" s="49">
        <v>0</v>
      </c>
      <c r="W34" s="49">
        <v>0</v>
      </c>
      <c r="X34" s="49">
        <v>0.999995</v>
      </c>
      <c r="Y34" s="49">
        <v>0</v>
      </c>
      <c r="Z34" s="49" t="s">
        <v>734</v>
      </c>
      <c r="AA34" s="73">
        <v>34</v>
      </c>
      <c r="AB34" s="73"/>
      <c r="AC34" s="74"/>
      <c r="AD34" s="81" t="s">
        <v>410</v>
      </c>
      <c r="AE34" s="83" t="s">
        <v>488</v>
      </c>
      <c r="AF34" s="81" t="s">
        <v>664</v>
      </c>
      <c r="AG34" s="81" t="s">
        <v>214</v>
      </c>
      <c r="AH34" s="81"/>
      <c r="AI34" s="81" t="s">
        <v>300</v>
      </c>
      <c r="AJ34" s="85">
        <v>43629.479733796295</v>
      </c>
      <c r="AK34" s="81"/>
      <c r="AL34" s="83" t="s">
        <v>488</v>
      </c>
      <c r="AM34" s="81">
        <v>6</v>
      </c>
      <c r="AN34" s="81">
        <v>0</v>
      </c>
      <c r="AO34" s="81">
        <v>1</v>
      </c>
      <c r="AP34" s="81"/>
      <c r="AQ34" s="81"/>
      <c r="AR34" s="81"/>
      <c r="AS34" s="81"/>
      <c r="AT34" s="81"/>
      <c r="AU34" s="81"/>
      <c r="AV34" s="81"/>
      <c r="AW34" s="80" t="str">
        <f>REPLACE(INDEX(GroupVertices[Group],MATCH(Vertices[[#This Row],[Vertex]],GroupVertices[Vertex],0)),1,1,"")</f>
        <v>1</v>
      </c>
      <c r="AX34" s="48">
        <v>0</v>
      </c>
      <c r="AY34" s="49">
        <v>0</v>
      </c>
      <c r="AZ34" s="48">
        <v>0</v>
      </c>
      <c r="BA34" s="49">
        <v>0</v>
      </c>
      <c r="BB34" s="48">
        <v>0</v>
      </c>
      <c r="BC34" s="49">
        <v>0</v>
      </c>
      <c r="BD34" s="48">
        <v>20</v>
      </c>
      <c r="BE34" s="49">
        <v>100</v>
      </c>
      <c r="BF34" s="48">
        <v>20</v>
      </c>
      <c r="BG34" s="48"/>
      <c r="BH34" s="48"/>
      <c r="BI34" s="48"/>
      <c r="BJ34" s="48"/>
      <c r="BK34" s="48"/>
      <c r="BL34" s="48"/>
      <c r="BM34" s="112" t="s">
        <v>800</v>
      </c>
      <c r="BN34" s="112" t="s">
        <v>800</v>
      </c>
      <c r="BO34" s="112" t="s">
        <v>800</v>
      </c>
      <c r="BP34" s="112" t="s">
        <v>800</v>
      </c>
      <c r="BQ34" s="112" t="s">
        <v>1368</v>
      </c>
      <c r="BR34" s="112" t="s">
        <v>1368</v>
      </c>
      <c r="BS34" s="112" t="s">
        <v>274</v>
      </c>
      <c r="BT34" s="112" t="s">
        <v>274</v>
      </c>
      <c r="BU34" s="112"/>
      <c r="BV34" s="112"/>
      <c r="BW34" s="112" t="s">
        <v>1412</v>
      </c>
      <c r="BX34" s="112" t="s">
        <v>1412</v>
      </c>
      <c r="BY34" s="112" t="s">
        <v>1506</v>
      </c>
      <c r="BZ34" s="112" t="s">
        <v>1506</v>
      </c>
      <c r="CA34" s="2"/>
      <c r="CB34" s="3"/>
      <c r="CC34" s="3"/>
      <c r="CD34" s="3"/>
      <c r="CE34" s="3"/>
    </row>
    <row r="35" spans="1:83" ht="15">
      <c r="A35" s="66" t="s">
        <v>382</v>
      </c>
      <c r="B35" s="67"/>
      <c r="C35" s="67"/>
      <c r="D35" s="68">
        <v>251.61290322580646</v>
      </c>
      <c r="E35" s="89"/>
      <c r="F35" s="88" t="s">
        <v>575</v>
      </c>
      <c r="G35" s="90"/>
      <c r="H35" s="71" t="s">
        <v>663</v>
      </c>
      <c r="I35" s="91"/>
      <c r="J35" s="91"/>
      <c r="K35" s="71" t="s">
        <v>663</v>
      </c>
      <c r="L35" s="92">
        <v>153.6412213740458</v>
      </c>
      <c r="M35" s="76">
        <v>6680.95751953125</v>
      </c>
      <c r="N35" s="76">
        <v>9289.3740234375</v>
      </c>
      <c r="O35" s="77"/>
      <c r="P35" s="78"/>
      <c r="Q35" s="78"/>
      <c r="R35" s="86"/>
      <c r="S35" s="48">
        <v>1</v>
      </c>
      <c r="T35" s="48">
        <v>1</v>
      </c>
      <c r="U35" s="49">
        <v>0</v>
      </c>
      <c r="V35" s="49">
        <v>0</v>
      </c>
      <c r="W35" s="49">
        <v>0</v>
      </c>
      <c r="X35" s="49">
        <v>0.999995</v>
      </c>
      <c r="Y35" s="49">
        <v>0</v>
      </c>
      <c r="Z35" s="49" t="s">
        <v>734</v>
      </c>
      <c r="AA35" s="73">
        <v>35</v>
      </c>
      <c r="AB35" s="73"/>
      <c r="AC35" s="74"/>
      <c r="AD35" s="81" t="s">
        <v>410</v>
      </c>
      <c r="AE35" s="83" t="s">
        <v>487</v>
      </c>
      <c r="AF35" s="81" t="s">
        <v>663</v>
      </c>
      <c r="AG35" s="81" t="s">
        <v>214</v>
      </c>
      <c r="AH35" s="81"/>
      <c r="AI35" s="81" t="s">
        <v>300</v>
      </c>
      <c r="AJ35" s="85">
        <v>43629.525358796294</v>
      </c>
      <c r="AK35" s="83" t="s">
        <v>575</v>
      </c>
      <c r="AL35" s="83" t="s">
        <v>487</v>
      </c>
      <c r="AM35" s="81">
        <v>2</v>
      </c>
      <c r="AN35" s="81">
        <v>0</v>
      </c>
      <c r="AO35" s="81"/>
      <c r="AP35" s="81"/>
      <c r="AQ35" s="81"/>
      <c r="AR35" s="81"/>
      <c r="AS35" s="81"/>
      <c r="AT35" s="81"/>
      <c r="AU35" s="81"/>
      <c r="AV35" s="81"/>
      <c r="AW35" s="80" t="str">
        <f>REPLACE(INDEX(GroupVertices[Group],MATCH(Vertices[[#This Row],[Vertex]],GroupVertices[Vertex],0)),1,1,"")</f>
        <v>1</v>
      </c>
      <c r="AX35" s="48">
        <v>0</v>
      </c>
      <c r="AY35" s="49">
        <v>0</v>
      </c>
      <c r="AZ35" s="48">
        <v>0</v>
      </c>
      <c r="BA35" s="49">
        <v>0</v>
      </c>
      <c r="BB35" s="48">
        <v>0</v>
      </c>
      <c r="BC35" s="49">
        <v>0</v>
      </c>
      <c r="BD35" s="48">
        <v>38</v>
      </c>
      <c r="BE35" s="49">
        <v>100</v>
      </c>
      <c r="BF35" s="48">
        <v>38</v>
      </c>
      <c r="BG35" s="48"/>
      <c r="BH35" s="48"/>
      <c r="BI35" s="48"/>
      <c r="BJ35" s="48"/>
      <c r="BK35" s="48"/>
      <c r="BL35" s="48"/>
      <c r="BM35" s="112" t="s">
        <v>800</v>
      </c>
      <c r="BN35" s="112" t="s">
        <v>800</v>
      </c>
      <c r="BO35" s="112" t="s">
        <v>800</v>
      </c>
      <c r="BP35" s="112" t="s">
        <v>800</v>
      </c>
      <c r="BQ35" s="112"/>
      <c r="BR35" s="112"/>
      <c r="BS35" s="112"/>
      <c r="BT35" s="112"/>
      <c r="BU35" s="112" t="s">
        <v>1311</v>
      </c>
      <c r="BV35" s="112" t="s">
        <v>1311</v>
      </c>
      <c r="BW35" s="112" t="s">
        <v>1413</v>
      </c>
      <c r="BX35" s="112" t="s">
        <v>1413</v>
      </c>
      <c r="BY35" s="112" t="s">
        <v>1507</v>
      </c>
      <c r="BZ35" s="112" t="s">
        <v>1507</v>
      </c>
      <c r="CA35" s="2"/>
      <c r="CB35" s="3"/>
      <c r="CC35" s="3"/>
      <c r="CD35" s="3"/>
      <c r="CE35" s="3"/>
    </row>
    <row r="36" spans="1:83" ht="15">
      <c r="A36" s="66" t="s">
        <v>381</v>
      </c>
      <c r="B36" s="67"/>
      <c r="C36" s="67"/>
      <c r="D36" s="68">
        <v>329.0322580645161</v>
      </c>
      <c r="E36" s="89"/>
      <c r="F36" s="88" t="s">
        <v>574</v>
      </c>
      <c r="G36" s="90"/>
      <c r="H36" s="71" t="s">
        <v>655</v>
      </c>
      <c r="I36" s="91"/>
      <c r="J36" s="91"/>
      <c r="K36" s="71" t="s">
        <v>655</v>
      </c>
      <c r="L36" s="92">
        <v>382.60305343511453</v>
      </c>
      <c r="M36" s="76">
        <v>5138.93798828125</v>
      </c>
      <c r="N36" s="76">
        <v>7144.4365234375</v>
      </c>
      <c r="O36" s="77"/>
      <c r="P36" s="78"/>
      <c r="Q36" s="78"/>
      <c r="R36" s="86"/>
      <c r="S36" s="48">
        <v>1</v>
      </c>
      <c r="T36" s="48">
        <v>1</v>
      </c>
      <c r="U36" s="49">
        <v>0</v>
      </c>
      <c r="V36" s="49">
        <v>0</v>
      </c>
      <c r="W36" s="49">
        <v>0</v>
      </c>
      <c r="X36" s="49">
        <v>0.999995</v>
      </c>
      <c r="Y36" s="49">
        <v>0</v>
      </c>
      <c r="Z36" s="49" t="s">
        <v>734</v>
      </c>
      <c r="AA36" s="73">
        <v>36</v>
      </c>
      <c r="AB36" s="73"/>
      <c r="AC36" s="74"/>
      <c r="AD36" s="81" t="s">
        <v>410</v>
      </c>
      <c r="AE36" s="83" t="s">
        <v>486</v>
      </c>
      <c r="AF36" s="81" t="s">
        <v>655</v>
      </c>
      <c r="AG36" s="81" t="s">
        <v>214</v>
      </c>
      <c r="AH36" s="81"/>
      <c r="AI36" s="81" t="s">
        <v>300</v>
      </c>
      <c r="AJ36" s="85">
        <v>43630.45670138889</v>
      </c>
      <c r="AK36" s="83" t="s">
        <v>574</v>
      </c>
      <c r="AL36" s="83" t="s">
        <v>486</v>
      </c>
      <c r="AM36" s="81">
        <v>5</v>
      </c>
      <c r="AN36" s="81">
        <v>0</v>
      </c>
      <c r="AO36" s="81"/>
      <c r="AP36" s="81"/>
      <c r="AQ36" s="81"/>
      <c r="AR36" s="81"/>
      <c r="AS36" s="81"/>
      <c r="AT36" s="81"/>
      <c r="AU36" s="81"/>
      <c r="AV36" s="81"/>
      <c r="AW36" s="80" t="str">
        <f>REPLACE(INDEX(GroupVertices[Group],MATCH(Vertices[[#This Row],[Vertex]],GroupVertices[Vertex],0)),1,1,"")</f>
        <v>1</v>
      </c>
      <c r="AX36" s="48">
        <v>0</v>
      </c>
      <c r="AY36" s="49">
        <v>0</v>
      </c>
      <c r="AZ36" s="48">
        <v>0</v>
      </c>
      <c r="BA36" s="49">
        <v>0</v>
      </c>
      <c r="BB36" s="48">
        <v>0</v>
      </c>
      <c r="BC36" s="49">
        <v>0</v>
      </c>
      <c r="BD36" s="48">
        <v>22</v>
      </c>
      <c r="BE36" s="49">
        <v>100</v>
      </c>
      <c r="BF36" s="48">
        <v>22</v>
      </c>
      <c r="BG36" s="48"/>
      <c r="BH36" s="48"/>
      <c r="BI36" s="48"/>
      <c r="BJ36" s="48"/>
      <c r="BK36" s="48"/>
      <c r="BL36" s="48"/>
      <c r="BM36" s="112" t="s">
        <v>800</v>
      </c>
      <c r="BN36" s="112" t="s">
        <v>800</v>
      </c>
      <c r="BO36" s="112" t="s">
        <v>800</v>
      </c>
      <c r="BP36" s="112" t="s">
        <v>800</v>
      </c>
      <c r="BQ36" s="112" t="s">
        <v>1278</v>
      </c>
      <c r="BR36" s="112" t="s">
        <v>1278</v>
      </c>
      <c r="BS36" s="112" t="s">
        <v>274</v>
      </c>
      <c r="BT36" s="112" t="s">
        <v>274</v>
      </c>
      <c r="BU36" s="112"/>
      <c r="BV36" s="112"/>
      <c r="BW36" s="112" t="s">
        <v>1414</v>
      </c>
      <c r="BX36" s="112" t="s">
        <v>1414</v>
      </c>
      <c r="BY36" s="112" t="s">
        <v>1508</v>
      </c>
      <c r="BZ36" s="112" t="s">
        <v>1508</v>
      </c>
      <c r="CA36" s="2"/>
      <c r="CB36" s="3"/>
      <c r="CC36" s="3"/>
      <c r="CD36" s="3"/>
      <c r="CE36" s="3"/>
    </row>
    <row r="37" spans="1:83" ht="15">
      <c r="A37" s="66" t="s">
        <v>380</v>
      </c>
      <c r="B37" s="67"/>
      <c r="C37" s="67"/>
      <c r="D37" s="68">
        <v>329.0322580645161</v>
      </c>
      <c r="E37" s="89"/>
      <c r="F37" s="88" t="s">
        <v>573</v>
      </c>
      <c r="G37" s="90"/>
      <c r="H37" s="71" t="s">
        <v>295</v>
      </c>
      <c r="I37" s="91"/>
      <c r="J37" s="91"/>
      <c r="K37" s="71" t="s">
        <v>295</v>
      </c>
      <c r="L37" s="92">
        <v>382.60305343511453</v>
      </c>
      <c r="M37" s="76">
        <v>2825.9091796875</v>
      </c>
      <c r="N37" s="76">
        <v>6071.96826171875</v>
      </c>
      <c r="O37" s="77"/>
      <c r="P37" s="78"/>
      <c r="Q37" s="78"/>
      <c r="R37" s="86"/>
      <c r="S37" s="48">
        <v>1</v>
      </c>
      <c r="T37" s="48">
        <v>1</v>
      </c>
      <c r="U37" s="49">
        <v>0</v>
      </c>
      <c r="V37" s="49">
        <v>0</v>
      </c>
      <c r="W37" s="49">
        <v>0</v>
      </c>
      <c r="X37" s="49">
        <v>0.999995</v>
      </c>
      <c r="Y37" s="49">
        <v>0</v>
      </c>
      <c r="Z37" s="49" t="s">
        <v>734</v>
      </c>
      <c r="AA37" s="73">
        <v>37</v>
      </c>
      <c r="AB37" s="73"/>
      <c r="AC37" s="74"/>
      <c r="AD37" s="81" t="s">
        <v>410</v>
      </c>
      <c r="AE37" s="83" t="s">
        <v>485</v>
      </c>
      <c r="AF37" s="81" t="s">
        <v>295</v>
      </c>
      <c r="AG37" s="81" t="s">
        <v>214</v>
      </c>
      <c r="AH37" s="81"/>
      <c r="AI37" s="81" t="s">
        <v>300</v>
      </c>
      <c r="AJ37" s="85">
        <v>43630.51320601852</v>
      </c>
      <c r="AK37" s="83" t="s">
        <v>573</v>
      </c>
      <c r="AL37" s="83" t="s">
        <v>485</v>
      </c>
      <c r="AM37" s="81">
        <v>5</v>
      </c>
      <c r="AN37" s="81">
        <v>0</v>
      </c>
      <c r="AO37" s="81"/>
      <c r="AP37" s="81"/>
      <c r="AQ37" s="81"/>
      <c r="AR37" s="81"/>
      <c r="AS37" s="81"/>
      <c r="AT37" s="81"/>
      <c r="AU37" s="81"/>
      <c r="AV37" s="81"/>
      <c r="AW37" s="80" t="str">
        <f>REPLACE(INDEX(GroupVertices[Group],MATCH(Vertices[[#This Row],[Vertex]],GroupVertices[Vertex],0)),1,1,"")</f>
        <v>1</v>
      </c>
      <c r="AX37" s="48">
        <v>0</v>
      </c>
      <c r="AY37" s="49">
        <v>0</v>
      </c>
      <c r="AZ37" s="48">
        <v>0</v>
      </c>
      <c r="BA37" s="49">
        <v>0</v>
      </c>
      <c r="BB37" s="48">
        <v>0</v>
      </c>
      <c r="BC37" s="49">
        <v>0</v>
      </c>
      <c r="BD37" s="48">
        <v>20</v>
      </c>
      <c r="BE37" s="49">
        <v>100</v>
      </c>
      <c r="BF37" s="48">
        <v>20</v>
      </c>
      <c r="BG37" s="48"/>
      <c r="BH37" s="48"/>
      <c r="BI37" s="48"/>
      <c r="BJ37" s="48"/>
      <c r="BK37" s="48"/>
      <c r="BL37" s="48"/>
      <c r="BM37" s="112" t="s">
        <v>800</v>
      </c>
      <c r="BN37" s="112" t="s">
        <v>800</v>
      </c>
      <c r="BO37" s="112" t="s">
        <v>800</v>
      </c>
      <c r="BP37" s="112" t="s">
        <v>800</v>
      </c>
      <c r="BQ37" s="112" t="s">
        <v>1279</v>
      </c>
      <c r="BR37" s="112" t="s">
        <v>1279</v>
      </c>
      <c r="BS37" s="112" t="s">
        <v>274</v>
      </c>
      <c r="BT37" s="112" t="s">
        <v>274</v>
      </c>
      <c r="BU37" s="112"/>
      <c r="BV37" s="112"/>
      <c r="BW37" s="112" t="s">
        <v>1391</v>
      </c>
      <c r="BX37" s="112" t="s">
        <v>1391</v>
      </c>
      <c r="BY37" s="112" t="s">
        <v>1485</v>
      </c>
      <c r="BZ37" s="112" t="s">
        <v>1485</v>
      </c>
      <c r="CA37" s="2"/>
      <c r="CB37" s="3"/>
      <c r="CC37" s="3"/>
      <c r="CD37" s="3"/>
      <c r="CE37" s="3"/>
    </row>
    <row r="38" spans="1:83" ht="15">
      <c r="A38" s="66" t="s">
        <v>379</v>
      </c>
      <c r="B38" s="67"/>
      <c r="C38" s="67"/>
      <c r="D38" s="68">
        <v>277.4193548387097</v>
      </c>
      <c r="E38" s="89"/>
      <c r="F38" s="88" t="s">
        <v>572</v>
      </c>
      <c r="G38" s="90"/>
      <c r="H38" s="71" t="s">
        <v>663</v>
      </c>
      <c r="I38" s="91"/>
      <c r="J38" s="91"/>
      <c r="K38" s="71" t="s">
        <v>663</v>
      </c>
      <c r="L38" s="92">
        <v>229.9618320610687</v>
      </c>
      <c r="M38" s="76">
        <v>2054.899658203125</v>
      </c>
      <c r="N38" s="76">
        <v>8216.904296875</v>
      </c>
      <c r="O38" s="77"/>
      <c r="P38" s="78"/>
      <c r="Q38" s="78"/>
      <c r="R38" s="86"/>
      <c r="S38" s="48">
        <v>1</v>
      </c>
      <c r="T38" s="48">
        <v>1</v>
      </c>
      <c r="U38" s="49">
        <v>0</v>
      </c>
      <c r="V38" s="49">
        <v>0</v>
      </c>
      <c r="W38" s="49">
        <v>0</v>
      </c>
      <c r="X38" s="49">
        <v>0.999995</v>
      </c>
      <c r="Y38" s="49">
        <v>0</v>
      </c>
      <c r="Z38" s="49" t="s">
        <v>734</v>
      </c>
      <c r="AA38" s="73">
        <v>38</v>
      </c>
      <c r="AB38" s="73"/>
      <c r="AC38" s="74"/>
      <c r="AD38" s="81" t="s">
        <v>410</v>
      </c>
      <c r="AE38" s="83" t="s">
        <v>484</v>
      </c>
      <c r="AF38" s="81" t="s">
        <v>663</v>
      </c>
      <c r="AG38" s="81" t="s">
        <v>214</v>
      </c>
      <c r="AH38" s="81"/>
      <c r="AI38" s="81" t="s">
        <v>300</v>
      </c>
      <c r="AJ38" s="85">
        <v>43630.68665509259</v>
      </c>
      <c r="AK38" s="83" t="s">
        <v>572</v>
      </c>
      <c r="AL38" s="83" t="s">
        <v>484</v>
      </c>
      <c r="AM38" s="81">
        <v>3</v>
      </c>
      <c r="AN38" s="81">
        <v>0</v>
      </c>
      <c r="AO38" s="81"/>
      <c r="AP38" s="81"/>
      <c r="AQ38" s="81"/>
      <c r="AR38" s="81"/>
      <c r="AS38" s="81"/>
      <c r="AT38" s="81"/>
      <c r="AU38" s="81"/>
      <c r="AV38" s="81"/>
      <c r="AW38" s="80" t="str">
        <f>REPLACE(INDEX(GroupVertices[Group],MATCH(Vertices[[#This Row],[Vertex]],GroupVertices[Vertex],0)),1,1,"")</f>
        <v>1</v>
      </c>
      <c r="AX38" s="48">
        <v>0</v>
      </c>
      <c r="AY38" s="49">
        <v>0</v>
      </c>
      <c r="AZ38" s="48">
        <v>0</v>
      </c>
      <c r="BA38" s="49">
        <v>0</v>
      </c>
      <c r="BB38" s="48">
        <v>0</v>
      </c>
      <c r="BC38" s="49">
        <v>0</v>
      </c>
      <c r="BD38" s="48">
        <v>38</v>
      </c>
      <c r="BE38" s="49">
        <v>100</v>
      </c>
      <c r="BF38" s="48">
        <v>38</v>
      </c>
      <c r="BG38" s="48"/>
      <c r="BH38" s="48"/>
      <c r="BI38" s="48"/>
      <c r="BJ38" s="48"/>
      <c r="BK38" s="48"/>
      <c r="BL38" s="48"/>
      <c r="BM38" s="112" t="s">
        <v>800</v>
      </c>
      <c r="BN38" s="112" t="s">
        <v>800</v>
      </c>
      <c r="BO38" s="112" t="s">
        <v>800</v>
      </c>
      <c r="BP38" s="112" t="s">
        <v>800</v>
      </c>
      <c r="BQ38" s="112"/>
      <c r="BR38" s="112"/>
      <c r="BS38" s="112"/>
      <c r="BT38" s="112"/>
      <c r="BU38" s="112" t="s">
        <v>1311</v>
      </c>
      <c r="BV38" s="112" t="s">
        <v>1311</v>
      </c>
      <c r="BW38" s="112" t="s">
        <v>1413</v>
      </c>
      <c r="BX38" s="112" t="s">
        <v>1413</v>
      </c>
      <c r="BY38" s="112" t="s">
        <v>1507</v>
      </c>
      <c r="BZ38" s="112" t="s">
        <v>1507</v>
      </c>
      <c r="CA38" s="2"/>
      <c r="CB38" s="3"/>
      <c r="CC38" s="3"/>
      <c r="CD38" s="3"/>
      <c r="CE38" s="3"/>
    </row>
    <row r="39" spans="1:83" ht="15">
      <c r="A39" s="66" t="s">
        <v>378</v>
      </c>
      <c r="B39" s="67"/>
      <c r="C39" s="67"/>
      <c r="D39" s="68">
        <v>303.2258064516129</v>
      </c>
      <c r="E39" s="89"/>
      <c r="F39" s="88" t="s">
        <v>571</v>
      </c>
      <c r="G39" s="90"/>
      <c r="H39" s="71" t="s">
        <v>662</v>
      </c>
      <c r="I39" s="91"/>
      <c r="J39" s="91"/>
      <c r="K39" s="71" t="s">
        <v>662</v>
      </c>
      <c r="L39" s="92">
        <v>306.2824427480916</v>
      </c>
      <c r="M39" s="76">
        <v>3596.918701171875</v>
      </c>
      <c r="N39" s="76">
        <v>7144.4365234375</v>
      </c>
      <c r="O39" s="77"/>
      <c r="P39" s="78"/>
      <c r="Q39" s="78"/>
      <c r="R39" s="86"/>
      <c r="S39" s="48">
        <v>1</v>
      </c>
      <c r="T39" s="48">
        <v>1</v>
      </c>
      <c r="U39" s="49">
        <v>0</v>
      </c>
      <c r="V39" s="49">
        <v>0</v>
      </c>
      <c r="W39" s="49">
        <v>0</v>
      </c>
      <c r="X39" s="49">
        <v>0.999995</v>
      </c>
      <c r="Y39" s="49">
        <v>0</v>
      </c>
      <c r="Z39" s="49" t="s">
        <v>734</v>
      </c>
      <c r="AA39" s="73">
        <v>39</v>
      </c>
      <c r="AB39" s="73"/>
      <c r="AC39" s="74"/>
      <c r="AD39" s="81" t="s">
        <v>410</v>
      </c>
      <c r="AE39" s="83" t="s">
        <v>483</v>
      </c>
      <c r="AF39" s="81" t="s">
        <v>662</v>
      </c>
      <c r="AG39" s="81" t="s">
        <v>214</v>
      </c>
      <c r="AH39" s="81"/>
      <c r="AI39" s="81" t="s">
        <v>300</v>
      </c>
      <c r="AJ39" s="85">
        <v>43633.31353009259</v>
      </c>
      <c r="AK39" s="83" t="s">
        <v>571</v>
      </c>
      <c r="AL39" s="83" t="s">
        <v>483</v>
      </c>
      <c r="AM39" s="81">
        <v>4</v>
      </c>
      <c r="AN39" s="81">
        <v>0</v>
      </c>
      <c r="AO39" s="81">
        <v>1</v>
      </c>
      <c r="AP39" s="81"/>
      <c r="AQ39" s="81"/>
      <c r="AR39" s="81"/>
      <c r="AS39" s="81"/>
      <c r="AT39" s="81"/>
      <c r="AU39" s="81"/>
      <c r="AV39" s="81"/>
      <c r="AW39" s="80" t="str">
        <f>REPLACE(INDEX(GroupVertices[Group],MATCH(Vertices[[#This Row],[Vertex]],GroupVertices[Vertex],0)),1,1,"")</f>
        <v>1</v>
      </c>
      <c r="AX39" s="48">
        <v>0</v>
      </c>
      <c r="AY39" s="49">
        <v>0</v>
      </c>
      <c r="AZ39" s="48">
        <v>0</v>
      </c>
      <c r="BA39" s="49">
        <v>0</v>
      </c>
      <c r="BB39" s="48">
        <v>0</v>
      </c>
      <c r="BC39" s="49">
        <v>0</v>
      </c>
      <c r="BD39" s="48">
        <v>12</v>
      </c>
      <c r="BE39" s="49">
        <v>100</v>
      </c>
      <c r="BF39" s="48">
        <v>12</v>
      </c>
      <c r="BG39" s="48"/>
      <c r="BH39" s="48"/>
      <c r="BI39" s="48"/>
      <c r="BJ39" s="48"/>
      <c r="BK39" s="48"/>
      <c r="BL39" s="48"/>
      <c r="BM39" s="112" t="s">
        <v>800</v>
      </c>
      <c r="BN39" s="112" t="s">
        <v>800</v>
      </c>
      <c r="BO39" s="112" t="s">
        <v>800</v>
      </c>
      <c r="BP39" s="112" t="s">
        <v>800</v>
      </c>
      <c r="BQ39" s="112" t="s">
        <v>1369</v>
      </c>
      <c r="BR39" s="112" t="s">
        <v>1369</v>
      </c>
      <c r="BS39" s="112" t="s">
        <v>709</v>
      </c>
      <c r="BT39" s="112" t="s">
        <v>709</v>
      </c>
      <c r="BU39" s="112"/>
      <c r="BV39" s="112"/>
      <c r="BW39" s="112" t="s">
        <v>1415</v>
      </c>
      <c r="BX39" s="112" t="s">
        <v>1415</v>
      </c>
      <c r="BY39" s="112" t="s">
        <v>1509</v>
      </c>
      <c r="BZ39" s="112" t="s">
        <v>1509</v>
      </c>
      <c r="CA39" s="2"/>
      <c r="CB39" s="3"/>
      <c r="CC39" s="3"/>
      <c r="CD39" s="3"/>
      <c r="CE39" s="3"/>
    </row>
    <row r="40" spans="1:83" ht="15">
      <c r="A40" s="66" t="s">
        <v>377</v>
      </c>
      <c r="B40" s="67"/>
      <c r="C40" s="67"/>
      <c r="D40" s="68">
        <v>251.61290322580646</v>
      </c>
      <c r="E40" s="89"/>
      <c r="F40" s="88" t="s">
        <v>570</v>
      </c>
      <c r="G40" s="90"/>
      <c r="H40" s="71" t="s">
        <v>661</v>
      </c>
      <c r="I40" s="91"/>
      <c r="J40" s="91"/>
      <c r="K40" s="71" t="s">
        <v>661</v>
      </c>
      <c r="L40" s="92">
        <v>153.6412213740458</v>
      </c>
      <c r="M40" s="76">
        <v>3596.918701171875</v>
      </c>
      <c r="N40" s="76">
        <v>9289.3740234375</v>
      </c>
      <c r="O40" s="77"/>
      <c r="P40" s="78"/>
      <c r="Q40" s="78"/>
      <c r="R40" s="86"/>
      <c r="S40" s="48">
        <v>1</v>
      </c>
      <c r="T40" s="48">
        <v>1</v>
      </c>
      <c r="U40" s="49">
        <v>0</v>
      </c>
      <c r="V40" s="49">
        <v>0</v>
      </c>
      <c r="W40" s="49">
        <v>0</v>
      </c>
      <c r="X40" s="49">
        <v>0.999995</v>
      </c>
      <c r="Y40" s="49">
        <v>0</v>
      </c>
      <c r="Z40" s="49" t="s">
        <v>734</v>
      </c>
      <c r="AA40" s="73">
        <v>40</v>
      </c>
      <c r="AB40" s="73"/>
      <c r="AC40" s="74"/>
      <c r="AD40" s="81" t="s">
        <v>410</v>
      </c>
      <c r="AE40" s="83" t="s">
        <v>482</v>
      </c>
      <c r="AF40" s="81" t="s">
        <v>661</v>
      </c>
      <c r="AG40" s="81" t="s">
        <v>214</v>
      </c>
      <c r="AH40" s="81"/>
      <c r="AI40" s="81" t="s">
        <v>300</v>
      </c>
      <c r="AJ40" s="85">
        <v>43633.4600462963</v>
      </c>
      <c r="AK40" s="83" t="s">
        <v>570</v>
      </c>
      <c r="AL40" s="83" t="s">
        <v>482</v>
      </c>
      <c r="AM40" s="81">
        <v>2</v>
      </c>
      <c r="AN40" s="81">
        <v>0</v>
      </c>
      <c r="AO40" s="81"/>
      <c r="AP40" s="81"/>
      <c r="AQ40" s="81"/>
      <c r="AR40" s="81"/>
      <c r="AS40" s="81"/>
      <c r="AT40" s="81"/>
      <c r="AU40" s="81"/>
      <c r="AV40" s="81"/>
      <c r="AW40" s="80" t="str">
        <f>REPLACE(INDEX(GroupVertices[Group],MATCH(Vertices[[#This Row],[Vertex]],GroupVertices[Vertex],0)),1,1,"")</f>
        <v>1</v>
      </c>
      <c r="AX40" s="48">
        <v>0</v>
      </c>
      <c r="AY40" s="49">
        <v>0</v>
      </c>
      <c r="AZ40" s="48">
        <v>0</v>
      </c>
      <c r="BA40" s="49">
        <v>0</v>
      </c>
      <c r="BB40" s="48">
        <v>0</v>
      </c>
      <c r="BC40" s="49">
        <v>0</v>
      </c>
      <c r="BD40" s="48">
        <v>22</v>
      </c>
      <c r="BE40" s="49">
        <v>100</v>
      </c>
      <c r="BF40" s="48">
        <v>22</v>
      </c>
      <c r="BG40" s="48"/>
      <c r="BH40" s="48"/>
      <c r="BI40" s="48"/>
      <c r="BJ40" s="48"/>
      <c r="BK40" s="48"/>
      <c r="BL40" s="48"/>
      <c r="BM40" s="112" t="s">
        <v>800</v>
      </c>
      <c r="BN40" s="112" t="s">
        <v>800</v>
      </c>
      <c r="BO40" s="112" t="s">
        <v>800</v>
      </c>
      <c r="BP40" s="112" t="s">
        <v>800</v>
      </c>
      <c r="BQ40" s="112" t="s">
        <v>1278</v>
      </c>
      <c r="BR40" s="112" t="s">
        <v>1278</v>
      </c>
      <c r="BS40" s="112" t="s">
        <v>274</v>
      </c>
      <c r="BT40" s="112" t="s">
        <v>274</v>
      </c>
      <c r="BU40" s="112"/>
      <c r="BV40" s="112"/>
      <c r="BW40" s="112" t="s">
        <v>1416</v>
      </c>
      <c r="BX40" s="112" t="s">
        <v>1416</v>
      </c>
      <c r="BY40" s="112" t="s">
        <v>1510</v>
      </c>
      <c r="BZ40" s="112" t="s">
        <v>1510</v>
      </c>
      <c r="CA40" s="2"/>
      <c r="CB40" s="3"/>
      <c r="CC40" s="3"/>
      <c r="CD40" s="3"/>
      <c r="CE40" s="3"/>
    </row>
    <row r="41" spans="1:83" ht="15">
      <c r="A41" s="66" t="s">
        <v>376</v>
      </c>
      <c r="B41" s="67"/>
      <c r="C41" s="67"/>
      <c r="D41" s="68">
        <v>303.2258064516129</v>
      </c>
      <c r="E41" s="89"/>
      <c r="F41" s="88" t="s">
        <v>569</v>
      </c>
      <c r="G41" s="90"/>
      <c r="H41" s="71" t="s">
        <v>660</v>
      </c>
      <c r="I41" s="91"/>
      <c r="J41" s="91"/>
      <c r="K41" s="71" t="s">
        <v>660</v>
      </c>
      <c r="L41" s="92">
        <v>306.2824427480916</v>
      </c>
      <c r="M41" s="76">
        <v>2054.899658203125</v>
      </c>
      <c r="N41" s="76">
        <v>7144.4365234375</v>
      </c>
      <c r="O41" s="77"/>
      <c r="P41" s="78"/>
      <c r="Q41" s="78"/>
      <c r="R41" s="86"/>
      <c r="S41" s="48">
        <v>1</v>
      </c>
      <c r="T41" s="48">
        <v>1</v>
      </c>
      <c r="U41" s="49">
        <v>0</v>
      </c>
      <c r="V41" s="49">
        <v>0</v>
      </c>
      <c r="W41" s="49">
        <v>0</v>
      </c>
      <c r="X41" s="49">
        <v>0.999995</v>
      </c>
      <c r="Y41" s="49">
        <v>0</v>
      </c>
      <c r="Z41" s="49" t="s">
        <v>734</v>
      </c>
      <c r="AA41" s="73">
        <v>41</v>
      </c>
      <c r="AB41" s="73"/>
      <c r="AC41" s="74"/>
      <c r="AD41" s="81" t="s">
        <v>410</v>
      </c>
      <c r="AE41" s="83" t="s">
        <v>481</v>
      </c>
      <c r="AF41" s="81" t="s">
        <v>660</v>
      </c>
      <c r="AG41" s="81" t="s">
        <v>214</v>
      </c>
      <c r="AH41" s="81"/>
      <c r="AI41" s="81" t="s">
        <v>300</v>
      </c>
      <c r="AJ41" s="85">
        <v>43635.3665625</v>
      </c>
      <c r="AK41" s="83" t="s">
        <v>569</v>
      </c>
      <c r="AL41" s="83" t="s">
        <v>481</v>
      </c>
      <c r="AM41" s="81">
        <v>4</v>
      </c>
      <c r="AN41" s="81">
        <v>0</v>
      </c>
      <c r="AO41" s="81"/>
      <c r="AP41" s="81"/>
      <c r="AQ41" s="81"/>
      <c r="AR41" s="81"/>
      <c r="AS41" s="81"/>
      <c r="AT41" s="81"/>
      <c r="AU41" s="81"/>
      <c r="AV41" s="81"/>
      <c r="AW41" s="80" t="str">
        <f>REPLACE(INDEX(GroupVertices[Group],MATCH(Vertices[[#This Row],[Vertex]],GroupVertices[Vertex],0)),1,1,"")</f>
        <v>1</v>
      </c>
      <c r="AX41" s="48">
        <v>0</v>
      </c>
      <c r="AY41" s="49">
        <v>0</v>
      </c>
      <c r="AZ41" s="48">
        <v>0</v>
      </c>
      <c r="BA41" s="49">
        <v>0</v>
      </c>
      <c r="BB41" s="48">
        <v>0</v>
      </c>
      <c r="BC41" s="49">
        <v>0</v>
      </c>
      <c r="BD41" s="48">
        <v>22</v>
      </c>
      <c r="BE41" s="49">
        <v>100</v>
      </c>
      <c r="BF41" s="48">
        <v>22</v>
      </c>
      <c r="BG41" s="48"/>
      <c r="BH41" s="48"/>
      <c r="BI41" s="48"/>
      <c r="BJ41" s="48"/>
      <c r="BK41" s="48"/>
      <c r="BL41" s="48"/>
      <c r="BM41" s="112" t="s">
        <v>800</v>
      </c>
      <c r="BN41" s="112" t="s">
        <v>800</v>
      </c>
      <c r="BO41" s="112" t="s">
        <v>800</v>
      </c>
      <c r="BP41" s="112" t="s">
        <v>800</v>
      </c>
      <c r="BQ41" s="112" t="s">
        <v>1278</v>
      </c>
      <c r="BR41" s="112" t="s">
        <v>1278</v>
      </c>
      <c r="BS41" s="112" t="s">
        <v>274</v>
      </c>
      <c r="BT41" s="112" t="s">
        <v>274</v>
      </c>
      <c r="BU41" s="112"/>
      <c r="BV41" s="112"/>
      <c r="BW41" s="112" t="s">
        <v>1417</v>
      </c>
      <c r="BX41" s="112" t="s">
        <v>1417</v>
      </c>
      <c r="BY41" s="112" t="s">
        <v>1511</v>
      </c>
      <c r="BZ41" s="112" t="s">
        <v>1511</v>
      </c>
      <c r="CA41" s="2"/>
      <c r="CB41" s="3"/>
      <c r="CC41" s="3"/>
      <c r="CD41" s="3"/>
      <c r="CE41" s="3"/>
    </row>
    <row r="42" spans="1:83" ht="15">
      <c r="A42" s="66" t="s">
        <v>375</v>
      </c>
      <c r="B42" s="67"/>
      <c r="C42" s="67"/>
      <c r="D42" s="68">
        <v>329.0322580645161</v>
      </c>
      <c r="E42" s="89"/>
      <c r="F42" s="88" t="s">
        <v>568</v>
      </c>
      <c r="G42" s="90"/>
      <c r="H42" s="71" t="s">
        <v>659</v>
      </c>
      <c r="I42" s="91"/>
      <c r="J42" s="91"/>
      <c r="K42" s="71" t="s">
        <v>659</v>
      </c>
      <c r="L42" s="92">
        <v>382.60305343511453</v>
      </c>
      <c r="M42" s="76">
        <v>8222.9765625</v>
      </c>
      <c r="N42" s="76">
        <v>7144.4365234375</v>
      </c>
      <c r="O42" s="77"/>
      <c r="P42" s="78"/>
      <c r="Q42" s="78"/>
      <c r="R42" s="86"/>
      <c r="S42" s="48">
        <v>1</v>
      </c>
      <c r="T42" s="48">
        <v>1</v>
      </c>
      <c r="U42" s="49">
        <v>0</v>
      </c>
      <c r="V42" s="49">
        <v>0</v>
      </c>
      <c r="W42" s="49">
        <v>0</v>
      </c>
      <c r="X42" s="49">
        <v>0.999995</v>
      </c>
      <c r="Y42" s="49">
        <v>0</v>
      </c>
      <c r="Z42" s="49" t="s">
        <v>734</v>
      </c>
      <c r="AA42" s="73">
        <v>42</v>
      </c>
      <c r="AB42" s="73"/>
      <c r="AC42" s="74"/>
      <c r="AD42" s="81" t="s">
        <v>410</v>
      </c>
      <c r="AE42" s="83" t="s">
        <v>480</v>
      </c>
      <c r="AF42" s="81" t="s">
        <v>659</v>
      </c>
      <c r="AG42" s="81" t="s">
        <v>214</v>
      </c>
      <c r="AH42" s="81"/>
      <c r="AI42" s="81" t="s">
        <v>300</v>
      </c>
      <c r="AJ42" s="85">
        <v>43636.39745370371</v>
      </c>
      <c r="AK42" s="83" t="s">
        <v>568</v>
      </c>
      <c r="AL42" s="83" t="s">
        <v>480</v>
      </c>
      <c r="AM42" s="81">
        <v>5</v>
      </c>
      <c r="AN42" s="81">
        <v>0</v>
      </c>
      <c r="AO42" s="81">
        <v>1</v>
      </c>
      <c r="AP42" s="81"/>
      <c r="AQ42" s="81"/>
      <c r="AR42" s="81"/>
      <c r="AS42" s="81"/>
      <c r="AT42" s="81"/>
      <c r="AU42" s="81"/>
      <c r="AV42" s="81"/>
      <c r="AW42" s="80" t="str">
        <f>REPLACE(INDEX(GroupVertices[Group],MATCH(Vertices[[#This Row],[Vertex]],GroupVertices[Vertex],0)),1,1,"")</f>
        <v>1</v>
      </c>
      <c r="AX42" s="48">
        <v>0</v>
      </c>
      <c r="AY42" s="49">
        <v>0</v>
      </c>
      <c r="AZ42" s="48">
        <v>0</v>
      </c>
      <c r="BA42" s="49">
        <v>0</v>
      </c>
      <c r="BB42" s="48">
        <v>0</v>
      </c>
      <c r="BC42" s="49">
        <v>0</v>
      </c>
      <c r="BD42" s="48">
        <v>58</v>
      </c>
      <c r="BE42" s="49">
        <v>100</v>
      </c>
      <c r="BF42" s="48">
        <v>58</v>
      </c>
      <c r="BG42" s="48"/>
      <c r="BH42" s="48"/>
      <c r="BI42" s="48"/>
      <c r="BJ42" s="48"/>
      <c r="BK42" s="48"/>
      <c r="BL42" s="48"/>
      <c r="BM42" s="112" t="s">
        <v>800</v>
      </c>
      <c r="BN42" s="112" t="s">
        <v>800</v>
      </c>
      <c r="BO42" s="112" t="s">
        <v>800</v>
      </c>
      <c r="BP42" s="112" t="s">
        <v>800</v>
      </c>
      <c r="BQ42" s="112" t="s">
        <v>1283</v>
      </c>
      <c r="BR42" s="112" t="s">
        <v>1283</v>
      </c>
      <c r="BS42" s="112" t="s">
        <v>274</v>
      </c>
      <c r="BT42" s="112" t="s">
        <v>274</v>
      </c>
      <c r="BU42" s="112"/>
      <c r="BV42" s="112"/>
      <c r="BW42" s="112" t="s">
        <v>1406</v>
      </c>
      <c r="BX42" s="112" t="s">
        <v>1406</v>
      </c>
      <c r="BY42" s="112" t="s">
        <v>1500</v>
      </c>
      <c r="BZ42" s="112" t="s">
        <v>1500</v>
      </c>
      <c r="CA42" s="2"/>
      <c r="CB42" s="3"/>
      <c r="CC42" s="3"/>
      <c r="CD42" s="3"/>
      <c r="CE42" s="3"/>
    </row>
    <row r="43" spans="1:83" ht="15">
      <c r="A43" s="66" t="s">
        <v>374</v>
      </c>
      <c r="B43" s="67"/>
      <c r="C43" s="67"/>
      <c r="D43" s="68">
        <v>432.258064516129</v>
      </c>
      <c r="E43" s="89"/>
      <c r="F43" s="88" t="s">
        <v>567</v>
      </c>
      <c r="G43" s="90"/>
      <c r="H43" s="71" t="s">
        <v>658</v>
      </c>
      <c r="I43" s="91"/>
      <c r="J43" s="91"/>
      <c r="K43" s="71" t="s">
        <v>658</v>
      </c>
      <c r="L43" s="92">
        <v>687.8854961832061</v>
      </c>
      <c r="M43" s="76">
        <v>1283.89013671875</v>
      </c>
      <c r="N43" s="76">
        <v>3927.03173828125</v>
      </c>
      <c r="O43" s="77"/>
      <c r="P43" s="78"/>
      <c r="Q43" s="78"/>
      <c r="R43" s="86"/>
      <c r="S43" s="48">
        <v>1</v>
      </c>
      <c r="T43" s="48">
        <v>1</v>
      </c>
      <c r="U43" s="49">
        <v>0</v>
      </c>
      <c r="V43" s="49">
        <v>0</v>
      </c>
      <c r="W43" s="49">
        <v>0</v>
      </c>
      <c r="X43" s="49">
        <v>0.999995</v>
      </c>
      <c r="Y43" s="49">
        <v>0</v>
      </c>
      <c r="Z43" s="49" t="s">
        <v>734</v>
      </c>
      <c r="AA43" s="73">
        <v>43</v>
      </c>
      <c r="AB43" s="73"/>
      <c r="AC43" s="74"/>
      <c r="AD43" s="81" t="s">
        <v>410</v>
      </c>
      <c r="AE43" s="83" t="s">
        <v>479</v>
      </c>
      <c r="AF43" s="81" t="s">
        <v>658</v>
      </c>
      <c r="AG43" s="81" t="s">
        <v>214</v>
      </c>
      <c r="AH43" s="81"/>
      <c r="AI43" s="81" t="s">
        <v>300</v>
      </c>
      <c r="AJ43" s="85">
        <v>43636.45842592593</v>
      </c>
      <c r="AK43" s="83" t="s">
        <v>567</v>
      </c>
      <c r="AL43" s="83" t="s">
        <v>479</v>
      </c>
      <c r="AM43" s="81">
        <v>9</v>
      </c>
      <c r="AN43" s="81">
        <v>0</v>
      </c>
      <c r="AO43" s="81"/>
      <c r="AP43" s="81"/>
      <c r="AQ43" s="81"/>
      <c r="AR43" s="81"/>
      <c r="AS43" s="81"/>
      <c r="AT43" s="81"/>
      <c r="AU43" s="81"/>
      <c r="AV43" s="81"/>
      <c r="AW43" s="80" t="str">
        <f>REPLACE(INDEX(GroupVertices[Group],MATCH(Vertices[[#This Row],[Vertex]],GroupVertices[Vertex],0)),1,1,"")</f>
        <v>1</v>
      </c>
      <c r="AX43" s="48">
        <v>0</v>
      </c>
      <c r="AY43" s="49">
        <v>0</v>
      </c>
      <c r="AZ43" s="48">
        <v>0</v>
      </c>
      <c r="BA43" s="49">
        <v>0</v>
      </c>
      <c r="BB43" s="48">
        <v>0</v>
      </c>
      <c r="BC43" s="49">
        <v>0</v>
      </c>
      <c r="BD43" s="48">
        <v>4</v>
      </c>
      <c r="BE43" s="49">
        <v>100</v>
      </c>
      <c r="BF43" s="48">
        <v>4</v>
      </c>
      <c r="BG43" s="48"/>
      <c r="BH43" s="48"/>
      <c r="BI43" s="48"/>
      <c r="BJ43" s="48"/>
      <c r="BK43" s="48"/>
      <c r="BL43" s="48"/>
      <c r="BM43" s="112" t="s">
        <v>800</v>
      </c>
      <c r="BN43" s="112" t="s">
        <v>800</v>
      </c>
      <c r="BO43" s="112" t="s">
        <v>800</v>
      </c>
      <c r="BP43" s="112" t="s">
        <v>800</v>
      </c>
      <c r="BQ43" s="112"/>
      <c r="BR43" s="112"/>
      <c r="BS43" s="112"/>
      <c r="BT43" s="112"/>
      <c r="BU43" s="112" t="s">
        <v>1319</v>
      </c>
      <c r="BV43" s="112" t="s">
        <v>1319</v>
      </c>
      <c r="BW43" s="112" t="s">
        <v>1418</v>
      </c>
      <c r="BX43" s="112" t="s">
        <v>1418</v>
      </c>
      <c r="BY43" s="112" t="s">
        <v>1512</v>
      </c>
      <c r="BZ43" s="112" t="s">
        <v>1512</v>
      </c>
      <c r="CA43" s="2"/>
      <c r="CB43" s="3"/>
      <c r="CC43" s="3"/>
      <c r="CD43" s="3"/>
      <c r="CE43" s="3"/>
    </row>
    <row r="44" spans="1:83" ht="15">
      <c r="A44" s="66" t="s">
        <v>373</v>
      </c>
      <c r="B44" s="67"/>
      <c r="C44" s="67"/>
      <c r="D44" s="68">
        <v>354.8387096774194</v>
      </c>
      <c r="E44" s="89"/>
      <c r="F44" s="88" t="s">
        <v>566</v>
      </c>
      <c r="G44" s="90"/>
      <c r="H44" s="71" t="s">
        <v>657</v>
      </c>
      <c r="I44" s="91"/>
      <c r="J44" s="91"/>
      <c r="K44" s="71" t="s">
        <v>657</v>
      </c>
      <c r="L44" s="92">
        <v>458.9236641221374</v>
      </c>
      <c r="M44" s="76">
        <v>3596.918701171875</v>
      </c>
      <c r="N44" s="76">
        <v>6071.96826171875</v>
      </c>
      <c r="O44" s="77"/>
      <c r="P44" s="78"/>
      <c r="Q44" s="78"/>
      <c r="R44" s="86"/>
      <c r="S44" s="48">
        <v>1</v>
      </c>
      <c r="T44" s="48">
        <v>1</v>
      </c>
      <c r="U44" s="49">
        <v>0</v>
      </c>
      <c r="V44" s="49">
        <v>0</v>
      </c>
      <c r="W44" s="49">
        <v>0</v>
      </c>
      <c r="X44" s="49">
        <v>0.999995</v>
      </c>
      <c r="Y44" s="49">
        <v>0</v>
      </c>
      <c r="Z44" s="49" t="s">
        <v>734</v>
      </c>
      <c r="AA44" s="73">
        <v>44</v>
      </c>
      <c r="AB44" s="73"/>
      <c r="AC44" s="74"/>
      <c r="AD44" s="81" t="s">
        <v>410</v>
      </c>
      <c r="AE44" s="83" t="s">
        <v>478</v>
      </c>
      <c r="AF44" s="81" t="s">
        <v>657</v>
      </c>
      <c r="AG44" s="81" t="s">
        <v>214</v>
      </c>
      <c r="AH44" s="81"/>
      <c r="AI44" s="81" t="s">
        <v>300</v>
      </c>
      <c r="AJ44" s="85">
        <v>43637.49028935185</v>
      </c>
      <c r="AK44" s="83" t="s">
        <v>566</v>
      </c>
      <c r="AL44" s="83" t="s">
        <v>478</v>
      </c>
      <c r="AM44" s="81">
        <v>6</v>
      </c>
      <c r="AN44" s="81">
        <v>0</v>
      </c>
      <c r="AO44" s="81">
        <v>1</v>
      </c>
      <c r="AP44" s="81"/>
      <c r="AQ44" s="81"/>
      <c r="AR44" s="81"/>
      <c r="AS44" s="81"/>
      <c r="AT44" s="81"/>
      <c r="AU44" s="81"/>
      <c r="AV44" s="81"/>
      <c r="AW44" s="80" t="str">
        <f>REPLACE(INDEX(GroupVertices[Group],MATCH(Vertices[[#This Row],[Vertex]],GroupVertices[Vertex],0)),1,1,"")</f>
        <v>1</v>
      </c>
      <c r="AX44" s="48">
        <v>0</v>
      </c>
      <c r="AY44" s="49">
        <v>0</v>
      </c>
      <c r="AZ44" s="48">
        <v>0</v>
      </c>
      <c r="BA44" s="49">
        <v>0</v>
      </c>
      <c r="BB44" s="48">
        <v>0</v>
      </c>
      <c r="BC44" s="49">
        <v>0</v>
      </c>
      <c r="BD44" s="48">
        <v>30</v>
      </c>
      <c r="BE44" s="49">
        <v>100</v>
      </c>
      <c r="BF44" s="48">
        <v>30</v>
      </c>
      <c r="BG44" s="48"/>
      <c r="BH44" s="48"/>
      <c r="BI44" s="48"/>
      <c r="BJ44" s="48"/>
      <c r="BK44" s="48"/>
      <c r="BL44" s="48"/>
      <c r="BM44" s="112" t="s">
        <v>800</v>
      </c>
      <c r="BN44" s="112" t="s">
        <v>800</v>
      </c>
      <c r="BO44" s="112" t="s">
        <v>800</v>
      </c>
      <c r="BP44" s="112" t="s">
        <v>800</v>
      </c>
      <c r="BQ44" s="112" t="s">
        <v>1278</v>
      </c>
      <c r="BR44" s="112" t="s">
        <v>1278</v>
      </c>
      <c r="BS44" s="112" t="s">
        <v>274</v>
      </c>
      <c r="BT44" s="112" t="s">
        <v>274</v>
      </c>
      <c r="BU44" s="112"/>
      <c r="BV44" s="112"/>
      <c r="BW44" s="112" t="s">
        <v>1419</v>
      </c>
      <c r="BX44" s="112" t="s">
        <v>1419</v>
      </c>
      <c r="BY44" s="112" t="s">
        <v>1513</v>
      </c>
      <c r="BZ44" s="112" t="s">
        <v>1513</v>
      </c>
      <c r="CA44" s="2"/>
      <c r="CB44" s="3"/>
      <c r="CC44" s="3"/>
      <c r="CD44" s="3"/>
      <c r="CE44" s="3"/>
    </row>
    <row r="45" spans="1:83" ht="15">
      <c r="A45" s="66" t="s">
        <v>372</v>
      </c>
      <c r="B45" s="67"/>
      <c r="C45" s="67"/>
      <c r="D45" s="68">
        <v>303.2258064516129</v>
      </c>
      <c r="E45" s="89"/>
      <c r="F45" s="88" t="s">
        <v>565</v>
      </c>
      <c r="G45" s="90"/>
      <c r="H45" s="71" t="s">
        <v>656</v>
      </c>
      <c r="I45" s="91"/>
      <c r="J45" s="91"/>
      <c r="K45" s="71" t="s">
        <v>656</v>
      </c>
      <c r="L45" s="92">
        <v>306.2824427480916</v>
      </c>
      <c r="M45" s="76">
        <v>6680.95751953125</v>
      </c>
      <c r="N45" s="76">
        <v>8216.904296875</v>
      </c>
      <c r="O45" s="77"/>
      <c r="P45" s="78"/>
      <c r="Q45" s="78"/>
      <c r="R45" s="86"/>
      <c r="S45" s="48">
        <v>1</v>
      </c>
      <c r="T45" s="48">
        <v>1</v>
      </c>
      <c r="U45" s="49">
        <v>0</v>
      </c>
      <c r="V45" s="49">
        <v>0</v>
      </c>
      <c r="W45" s="49">
        <v>0</v>
      </c>
      <c r="X45" s="49">
        <v>0.999995</v>
      </c>
      <c r="Y45" s="49">
        <v>0</v>
      </c>
      <c r="Z45" s="49" t="s">
        <v>734</v>
      </c>
      <c r="AA45" s="73">
        <v>45</v>
      </c>
      <c r="AB45" s="73"/>
      <c r="AC45" s="74"/>
      <c r="AD45" s="81" t="s">
        <v>410</v>
      </c>
      <c r="AE45" s="83" t="s">
        <v>477</v>
      </c>
      <c r="AF45" s="81" t="s">
        <v>656</v>
      </c>
      <c r="AG45" s="81" t="s">
        <v>214</v>
      </c>
      <c r="AH45" s="81"/>
      <c r="AI45" s="81" t="s">
        <v>300</v>
      </c>
      <c r="AJ45" s="85">
        <v>43640.354467592595</v>
      </c>
      <c r="AK45" s="83" t="s">
        <v>565</v>
      </c>
      <c r="AL45" s="83" t="s">
        <v>477</v>
      </c>
      <c r="AM45" s="81">
        <v>4</v>
      </c>
      <c r="AN45" s="81">
        <v>0</v>
      </c>
      <c r="AO45" s="81"/>
      <c r="AP45" s="81"/>
      <c r="AQ45" s="81"/>
      <c r="AR45" s="81"/>
      <c r="AS45" s="81"/>
      <c r="AT45" s="81"/>
      <c r="AU45" s="81"/>
      <c r="AV45" s="81"/>
      <c r="AW45" s="80" t="str">
        <f>REPLACE(INDEX(GroupVertices[Group],MATCH(Vertices[[#This Row],[Vertex]],GroupVertices[Vertex],0)),1,1,"")</f>
        <v>1</v>
      </c>
      <c r="AX45" s="48">
        <v>0</v>
      </c>
      <c r="AY45" s="49">
        <v>0</v>
      </c>
      <c r="AZ45" s="48">
        <v>0</v>
      </c>
      <c r="BA45" s="49">
        <v>0</v>
      </c>
      <c r="BB45" s="48">
        <v>0</v>
      </c>
      <c r="BC45" s="49">
        <v>0</v>
      </c>
      <c r="BD45" s="48">
        <v>22</v>
      </c>
      <c r="BE45" s="49">
        <v>100</v>
      </c>
      <c r="BF45" s="48">
        <v>22</v>
      </c>
      <c r="BG45" s="48"/>
      <c r="BH45" s="48"/>
      <c r="BI45" s="48"/>
      <c r="BJ45" s="48"/>
      <c r="BK45" s="48"/>
      <c r="BL45" s="48"/>
      <c r="BM45" s="112" t="s">
        <v>800</v>
      </c>
      <c r="BN45" s="112" t="s">
        <v>800</v>
      </c>
      <c r="BO45" s="112" t="s">
        <v>800</v>
      </c>
      <c r="BP45" s="112" t="s">
        <v>800</v>
      </c>
      <c r="BQ45" s="112" t="s">
        <v>1278</v>
      </c>
      <c r="BR45" s="112" t="s">
        <v>1278</v>
      </c>
      <c r="BS45" s="112" t="s">
        <v>274</v>
      </c>
      <c r="BT45" s="112" t="s">
        <v>274</v>
      </c>
      <c r="BU45" s="112"/>
      <c r="BV45" s="112"/>
      <c r="BW45" s="112" t="s">
        <v>1408</v>
      </c>
      <c r="BX45" s="112" t="s">
        <v>1408</v>
      </c>
      <c r="BY45" s="112" t="s">
        <v>1502</v>
      </c>
      <c r="BZ45" s="112" t="s">
        <v>1502</v>
      </c>
      <c r="CA45" s="2"/>
      <c r="CB45" s="3"/>
      <c r="CC45" s="3"/>
      <c r="CD45" s="3"/>
      <c r="CE45" s="3"/>
    </row>
    <row r="46" spans="1:83" ht="15">
      <c r="A46" s="66" t="s">
        <v>371</v>
      </c>
      <c r="B46" s="67"/>
      <c r="C46" s="67"/>
      <c r="D46" s="68">
        <v>329.0322580645161</v>
      </c>
      <c r="E46" s="89"/>
      <c r="F46" s="88" t="s">
        <v>564</v>
      </c>
      <c r="G46" s="90"/>
      <c r="H46" s="71" t="s">
        <v>655</v>
      </c>
      <c r="I46" s="91"/>
      <c r="J46" s="91"/>
      <c r="K46" s="71" t="s">
        <v>655</v>
      </c>
      <c r="L46" s="92">
        <v>382.60305343511453</v>
      </c>
      <c r="M46" s="76">
        <v>512.8805541992188</v>
      </c>
      <c r="N46" s="76">
        <v>6071.96826171875</v>
      </c>
      <c r="O46" s="77"/>
      <c r="P46" s="78"/>
      <c r="Q46" s="78"/>
      <c r="R46" s="86"/>
      <c r="S46" s="48">
        <v>1</v>
      </c>
      <c r="T46" s="48">
        <v>1</v>
      </c>
      <c r="U46" s="49">
        <v>0</v>
      </c>
      <c r="V46" s="49">
        <v>0</v>
      </c>
      <c r="W46" s="49">
        <v>0</v>
      </c>
      <c r="X46" s="49">
        <v>0.999995</v>
      </c>
      <c r="Y46" s="49">
        <v>0</v>
      </c>
      <c r="Z46" s="49" t="s">
        <v>734</v>
      </c>
      <c r="AA46" s="73">
        <v>46</v>
      </c>
      <c r="AB46" s="73"/>
      <c r="AC46" s="74"/>
      <c r="AD46" s="81" t="s">
        <v>410</v>
      </c>
      <c r="AE46" s="83" t="s">
        <v>476</v>
      </c>
      <c r="AF46" s="81" t="s">
        <v>655</v>
      </c>
      <c r="AG46" s="81" t="s">
        <v>214</v>
      </c>
      <c r="AH46" s="81"/>
      <c r="AI46" s="81" t="s">
        <v>300</v>
      </c>
      <c r="AJ46" s="85">
        <v>43640.53083333333</v>
      </c>
      <c r="AK46" s="83" t="s">
        <v>564</v>
      </c>
      <c r="AL46" s="83" t="s">
        <v>476</v>
      </c>
      <c r="AM46" s="81">
        <v>5</v>
      </c>
      <c r="AN46" s="81">
        <v>0</v>
      </c>
      <c r="AO46" s="81"/>
      <c r="AP46" s="81"/>
      <c r="AQ46" s="81"/>
      <c r="AR46" s="81"/>
      <c r="AS46" s="81"/>
      <c r="AT46" s="81"/>
      <c r="AU46" s="81"/>
      <c r="AV46" s="81"/>
      <c r="AW46" s="80" t="str">
        <f>REPLACE(INDEX(GroupVertices[Group],MATCH(Vertices[[#This Row],[Vertex]],GroupVertices[Vertex],0)),1,1,"")</f>
        <v>1</v>
      </c>
      <c r="AX46" s="48">
        <v>0</v>
      </c>
      <c r="AY46" s="49">
        <v>0</v>
      </c>
      <c r="AZ46" s="48">
        <v>0</v>
      </c>
      <c r="BA46" s="49">
        <v>0</v>
      </c>
      <c r="BB46" s="48">
        <v>0</v>
      </c>
      <c r="BC46" s="49">
        <v>0</v>
      </c>
      <c r="BD46" s="48">
        <v>22</v>
      </c>
      <c r="BE46" s="49">
        <v>100</v>
      </c>
      <c r="BF46" s="48">
        <v>22</v>
      </c>
      <c r="BG46" s="48"/>
      <c r="BH46" s="48"/>
      <c r="BI46" s="48"/>
      <c r="BJ46" s="48"/>
      <c r="BK46" s="48"/>
      <c r="BL46" s="48"/>
      <c r="BM46" s="112" t="s">
        <v>800</v>
      </c>
      <c r="BN46" s="112" t="s">
        <v>800</v>
      </c>
      <c r="BO46" s="112" t="s">
        <v>800</v>
      </c>
      <c r="BP46" s="112" t="s">
        <v>800</v>
      </c>
      <c r="BQ46" s="112" t="s">
        <v>1278</v>
      </c>
      <c r="BR46" s="112" t="s">
        <v>1278</v>
      </c>
      <c r="BS46" s="112" t="s">
        <v>274</v>
      </c>
      <c r="BT46" s="112" t="s">
        <v>274</v>
      </c>
      <c r="BU46" s="112"/>
      <c r="BV46" s="112"/>
      <c r="BW46" s="112" t="s">
        <v>1414</v>
      </c>
      <c r="BX46" s="112" t="s">
        <v>1414</v>
      </c>
      <c r="BY46" s="112" t="s">
        <v>1508</v>
      </c>
      <c r="BZ46" s="112" t="s">
        <v>1508</v>
      </c>
      <c r="CA46" s="2"/>
      <c r="CB46" s="3"/>
      <c r="CC46" s="3"/>
      <c r="CD46" s="3"/>
      <c r="CE46" s="3"/>
    </row>
    <row r="47" spans="1:83" ht="15">
      <c r="A47" s="66" t="s">
        <v>370</v>
      </c>
      <c r="B47" s="67"/>
      <c r="C47" s="67"/>
      <c r="D47" s="68">
        <v>251.61290322580646</v>
      </c>
      <c r="E47" s="89"/>
      <c r="F47" s="67"/>
      <c r="G47" s="90"/>
      <c r="H47" s="71" t="s">
        <v>654</v>
      </c>
      <c r="I47" s="91"/>
      <c r="J47" s="91"/>
      <c r="K47" s="71" t="s">
        <v>654</v>
      </c>
      <c r="L47" s="92">
        <v>153.6412213740458</v>
      </c>
      <c r="M47" s="76">
        <v>5909.947265625</v>
      </c>
      <c r="N47" s="76">
        <v>9289.3740234375</v>
      </c>
      <c r="O47" s="77"/>
      <c r="P47" s="78"/>
      <c r="Q47" s="78"/>
      <c r="R47" s="86"/>
      <c r="S47" s="48">
        <v>1</v>
      </c>
      <c r="T47" s="48">
        <v>1</v>
      </c>
      <c r="U47" s="49">
        <v>0</v>
      </c>
      <c r="V47" s="49">
        <v>0</v>
      </c>
      <c r="W47" s="49">
        <v>0</v>
      </c>
      <c r="X47" s="49">
        <v>0.999995</v>
      </c>
      <c r="Y47" s="49">
        <v>0</v>
      </c>
      <c r="Z47" s="49" t="s">
        <v>734</v>
      </c>
      <c r="AA47" s="73">
        <v>47</v>
      </c>
      <c r="AB47" s="73"/>
      <c r="AC47" s="74"/>
      <c r="AD47" s="81" t="s">
        <v>410</v>
      </c>
      <c r="AE47" s="83" t="s">
        <v>475</v>
      </c>
      <c r="AF47" s="81" t="s">
        <v>654</v>
      </c>
      <c r="AG47" s="81" t="s">
        <v>214</v>
      </c>
      <c r="AH47" s="81"/>
      <c r="AI47" s="81" t="s">
        <v>300</v>
      </c>
      <c r="AJ47" s="85">
        <v>43641.444560185184</v>
      </c>
      <c r="AK47" s="81"/>
      <c r="AL47" s="83" t="s">
        <v>475</v>
      </c>
      <c r="AM47" s="81">
        <v>2</v>
      </c>
      <c r="AN47" s="81">
        <v>0</v>
      </c>
      <c r="AO47" s="81"/>
      <c r="AP47" s="81"/>
      <c r="AQ47" s="81"/>
      <c r="AR47" s="81"/>
      <c r="AS47" s="81"/>
      <c r="AT47" s="81"/>
      <c r="AU47" s="81"/>
      <c r="AV47" s="81"/>
      <c r="AW47" s="80" t="str">
        <f>REPLACE(INDEX(GroupVertices[Group],MATCH(Vertices[[#This Row],[Vertex]],GroupVertices[Vertex],0)),1,1,"")</f>
        <v>1</v>
      </c>
      <c r="AX47" s="48">
        <v>0</v>
      </c>
      <c r="AY47" s="49">
        <v>0</v>
      </c>
      <c r="AZ47" s="48">
        <v>0</v>
      </c>
      <c r="BA47" s="49">
        <v>0</v>
      </c>
      <c r="BB47" s="48">
        <v>0</v>
      </c>
      <c r="BC47" s="49">
        <v>0</v>
      </c>
      <c r="BD47" s="48">
        <v>28</v>
      </c>
      <c r="BE47" s="49">
        <v>100</v>
      </c>
      <c r="BF47" s="48">
        <v>28</v>
      </c>
      <c r="BG47" s="48"/>
      <c r="BH47" s="48"/>
      <c r="BI47" s="48"/>
      <c r="BJ47" s="48"/>
      <c r="BK47" s="48"/>
      <c r="BL47" s="48"/>
      <c r="BM47" s="112" t="s">
        <v>800</v>
      </c>
      <c r="BN47" s="112" t="s">
        <v>800</v>
      </c>
      <c r="BO47" s="112" t="s">
        <v>800</v>
      </c>
      <c r="BP47" s="112" t="s">
        <v>800</v>
      </c>
      <c r="BQ47" s="112" t="s">
        <v>1370</v>
      </c>
      <c r="BR47" s="112" t="s">
        <v>1370</v>
      </c>
      <c r="BS47" s="112" t="s">
        <v>274</v>
      </c>
      <c r="BT47" s="112" t="s">
        <v>274</v>
      </c>
      <c r="BU47" s="112"/>
      <c r="BV47" s="112"/>
      <c r="BW47" s="112" t="s">
        <v>1420</v>
      </c>
      <c r="BX47" s="112" t="s">
        <v>1420</v>
      </c>
      <c r="BY47" s="112" t="s">
        <v>1514</v>
      </c>
      <c r="BZ47" s="112" t="s">
        <v>1514</v>
      </c>
      <c r="CA47" s="2"/>
      <c r="CB47" s="3"/>
      <c r="CC47" s="3"/>
      <c r="CD47" s="3"/>
      <c r="CE47" s="3"/>
    </row>
    <row r="48" spans="1:83" ht="15">
      <c r="A48" s="66" t="s">
        <v>369</v>
      </c>
      <c r="B48" s="67"/>
      <c r="C48" s="67"/>
      <c r="D48" s="68">
        <v>329.0322580645161</v>
      </c>
      <c r="E48" s="89"/>
      <c r="F48" s="88" t="s">
        <v>717</v>
      </c>
      <c r="G48" s="90"/>
      <c r="H48" s="71" t="s">
        <v>653</v>
      </c>
      <c r="I48" s="91"/>
      <c r="J48" s="91"/>
      <c r="K48" s="71" t="s">
        <v>653</v>
      </c>
      <c r="L48" s="92">
        <v>382.60305343511453</v>
      </c>
      <c r="M48" s="76">
        <v>2054.899658203125</v>
      </c>
      <c r="N48" s="76">
        <v>6071.96826171875</v>
      </c>
      <c r="O48" s="77"/>
      <c r="P48" s="78"/>
      <c r="Q48" s="78"/>
      <c r="R48" s="86"/>
      <c r="S48" s="48">
        <v>1</v>
      </c>
      <c r="T48" s="48">
        <v>1</v>
      </c>
      <c r="U48" s="49">
        <v>0</v>
      </c>
      <c r="V48" s="49">
        <v>0</v>
      </c>
      <c r="W48" s="49">
        <v>0</v>
      </c>
      <c r="X48" s="49">
        <v>0.999995</v>
      </c>
      <c r="Y48" s="49">
        <v>0</v>
      </c>
      <c r="Z48" s="49" t="s">
        <v>734</v>
      </c>
      <c r="AA48" s="73">
        <v>48</v>
      </c>
      <c r="AB48" s="73"/>
      <c r="AC48" s="74"/>
      <c r="AD48" s="81" t="s">
        <v>410</v>
      </c>
      <c r="AE48" s="83" t="s">
        <v>474</v>
      </c>
      <c r="AF48" s="81" t="s">
        <v>653</v>
      </c>
      <c r="AG48" s="81" t="s">
        <v>214</v>
      </c>
      <c r="AH48" s="81"/>
      <c r="AI48" s="81" t="s">
        <v>300</v>
      </c>
      <c r="AJ48" s="85">
        <v>43641.56880787037</v>
      </c>
      <c r="AK48" s="83" t="s">
        <v>717</v>
      </c>
      <c r="AL48" s="83" t="s">
        <v>474</v>
      </c>
      <c r="AM48" s="81">
        <v>5</v>
      </c>
      <c r="AN48" s="81">
        <v>0</v>
      </c>
      <c r="AO48" s="81"/>
      <c r="AP48" s="81"/>
      <c r="AQ48" s="81"/>
      <c r="AR48" s="81"/>
      <c r="AS48" s="81"/>
      <c r="AT48" s="81"/>
      <c r="AU48" s="81"/>
      <c r="AV48" s="81"/>
      <c r="AW48" s="80" t="str">
        <f>REPLACE(INDEX(GroupVertices[Group],MATCH(Vertices[[#This Row],[Vertex]],GroupVertices[Vertex],0)),1,1,"")</f>
        <v>1</v>
      </c>
      <c r="AX48" s="48">
        <v>0</v>
      </c>
      <c r="AY48" s="49">
        <v>0</v>
      </c>
      <c r="AZ48" s="48">
        <v>0</v>
      </c>
      <c r="BA48" s="49">
        <v>0</v>
      </c>
      <c r="BB48" s="48">
        <v>0</v>
      </c>
      <c r="BC48" s="49">
        <v>0</v>
      </c>
      <c r="BD48" s="48">
        <v>9</v>
      </c>
      <c r="BE48" s="49">
        <v>100</v>
      </c>
      <c r="BF48" s="48">
        <v>9</v>
      </c>
      <c r="BG48" s="48"/>
      <c r="BH48" s="48"/>
      <c r="BI48" s="48"/>
      <c r="BJ48" s="48"/>
      <c r="BK48" s="48"/>
      <c r="BL48" s="48"/>
      <c r="BM48" s="112" t="s">
        <v>800</v>
      </c>
      <c r="BN48" s="112" t="s">
        <v>800</v>
      </c>
      <c r="BO48" s="112" t="s">
        <v>800</v>
      </c>
      <c r="BP48" s="112" t="s">
        <v>800</v>
      </c>
      <c r="BQ48" s="112"/>
      <c r="BR48" s="112"/>
      <c r="BS48" s="112"/>
      <c r="BT48" s="112"/>
      <c r="BU48" s="112"/>
      <c r="BV48" s="112"/>
      <c r="BW48" s="112" t="s">
        <v>1421</v>
      </c>
      <c r="BX48" s="112" t="s">
        <v>1421</v>
      </c>
      <c r="BY48" s="112" t="s">
        <v>1515</v>
      </c>
      <c r="BZ48" s="112" t="s">
        <v>1515</v>
      </c>
      <c r="CA48" s="2"/>
      <c r="CB48" s="3"/>
      <c r="CC48" s="3"/>
      <c r="CD48" s="3"/>
      <c r="CE48" s="3"/>
    </row>
    <row r="49" spans="1:83" ht="15">
      <c r="A49" s="66" t="s">
        <v>368</v>
      </c>
      <c r="B49" s="67"/>
      <c r="C49" s="67"/>
      <c r="D49" s="68">
        <v>277.4193548387097</v>
      </c>
      <c r="E49" s="89"/>
      <c r="F49" s="88" t="s">
        <v>563</v>
      </c>
      <c r="G49" s="90"/>
      <c r="H49" s="71" t="s">
        <v>652</v>
      </c>
      <c r="I49" s="91"/>
      <c r="J49" s="91"/>
      <c r="K49" s="71" t="s">
        <v>652</v>
      </c>
      <c r="L49" s="92">
        <v>229.9618320610687</v>
      </c>
      <c r="M49" s="76">
        <v>3596.918701171875</v>
      </c>
      <c r="N49" s="76">
        <v>8216.904296875</v>
      </c>
      <c r="O49" s="77"/>
      <c r="P49" s="78"/>
      <c r="Q49" s="78"/>
      <c r="R49" s="86"/>
      <c r="S49" s="48">
        <v>1</v>
      </c>
      <c r="T49" s="48">
        <v>1</v>
      </c>
      <c r="U49" s="49">
        <v>0</v>
      </c>
      <c r="V49" s="49">
        <v>0</v>
      </c>
      <c r="W49" s="49">
        <v>0</v>
      </c>
      <c r="X49" s="49">
        <v>0.999995</v>
      </c>
      <c r="Y49" s="49">
        <v>0</v>
      </c>
      <c r="Z49" s="49" t="s">
        <v>734</v>
      </c>
      <c r="AA49" s="73">
        <v>49</v>
      </c>
      <c r="AB49" s="73"/>
      <c r="AC49" s="74"/>
      <c r="AD49" s="81" t="s">
        <v>410</v>
      </c>
      <c r="AE49" s="83" t="s">
        <v>473</v>
      </c>
      <c r="AF49" s="81" t="s">
        <v>652</v>
      </c>
      <c r="AG49" s="81" t="s">
        <v>214</v>
      </c>
      <c r="AH49" s="81"/>
      <c r="AI49" s="81" t="s">
        <v>300</v>
      </c>
      <c r="AJ49" s="85">
        <v>43642.35122685185</v>
      </c>
      <c r="AK49" s="83" t="s">
        <v>563</v>
      </c>
      <c r="AL49" s="83" t="s">
        <v>473</v>
      </c>
      <c r="AM49" s="81">
        <v>3</v>
      </c>
      <c r="AN49" s="81">
        <v>0</v>
      </c>
      <c r="AO49" s="81">
        <v>1</v>
      </c>
      <c r="AP49" s="81"/>
      <c r="AQ49" s="81"/>
      <c r="AR49" s="81"/>
      <c r="AS49" s="81"/>
      <c r="AT49" s="81"/>
      <c r="AU49" s="81"/>
      <c r="AV49" s="81"/>
      <c r="AW49" s="80" t="str">
        <f>REPLACE(INDEX(GroupVertices[Group],MATCH(Vertices[[#This Row],[Vertex]],GroupVertices[Vertex],0)),1,1,"")</f>
        <v>1</v>
      </c>
      <c r="AX49" s="48">
        <v>0</v>
      </c>
      <c r="AY49" s="49">
        <v>0</v>
      </c>
      <c r="AZ49" s="48">
        <v>0</v>
      </c>
      <c r="BA49" s="49">
        <v>0</v>
      </c>
      <c r="BB49" s="48">
        <v>0</v>
      </c>
      <c r="BC49" s="49">
        <v>0</v>
      </c>
      <c r="BD49" s="48">
        <v>44</v>
      </c>
      <c r="BE49" s="49">
        <v>100</v>
      </c>
      <c r="BF49" s="48">
        <v>44</v>
      </c>
      <c r="BG49" s="48"/>
      <c r="BH49" s="48"/>
      <c r="BI49" s="48"/>
      <c r="BJ49" s="48"/>
      <c r="BK49" s="48"/>
      <c r="BL49" s="48"/>
      <c r="BM49" s="112" t="s">
        <v>800</v>
      </c>
      <c r="BN49" s="112" t="s">
        <v>800</v>
      </c>
      <c r="BO49" s="112" t="s">
        <v>800</v>
      </c>
      <c r="BP49" s="112" t="s">
        <v>800</v>
      </c>
      <c r="BQ49" s="112" t="s">
        <v>1278</v>
      </c>
      <c r="BR49" s="112" t="s">
        <v>1278</v>
      </c>
      <c r="BS49" s="112" t="s">
        <v>274</v>
      </c>
      <c r="BT49" s="112" t="s">
        <v>274</v>
      </c>
      <c r="BU49" s="112"/>
      <c r="BV49" s="112"/>
      <c r="BW49" s="112" t="s">
        <v>1422</v>
      </c>
      <c r="BX49" s="112" t="s">
        <v>1422</v>
      </c>
      <c r="BY49" s="112" t="s">
        <v>1516</v>
      </c>
      <c r="BZ49" s="112" t="s">
        <v>1516</v>
      </c>
      <c r="CA49" s="2"/>
      <c r="CB49" s="3"/>
      <c r="CC49" s="3"/>
      <c r="CD49" s="3"/>
      <c r="CE49" s="3"/>
    </row>
    <row r="50" spans="1:83" ht="15">
      <c r="A50" s="66" t="s">
        <v>367</v>
      </c>
      <c r="B50" s="67"/>
      <c r="C50" s="67"/>
      <c r="D50" s="68">
        <v>974.1935483870968</v>
      </c>
      <c r="E50" s="89"/>
      <c r="F50" s="88" t="s">
        <v>562</v>
      </c>
      <c r="G50" s="90"/>
      <c r="H50" s="71" t="s">
        <v>651</v>
      </c>
      <c r="I50" s="91"/>
      <c r="J50" s="91"/>
      <c r="K50" s="71" t="s">
        <v>651</v>
      </c>
      <c r="L50" s="92">
        <v>2290.618320610687</v>
      </c>
      <c r="M50" s="76">
        <v>5909.947265625</v>
      </c>
      <c r="N50" s="76">
        <v>1782.094970703125</v>
      </c>
      <c r="O50" s="77"/>
      <c r="P50" s="78"/>
      <c r="Q50" s="78"/>
      <c r="R50" s="86"/>
      <c r="S50" s="48">
        <v>1</v>
      </c>
      <c r="T50" s="48">
        <v>1</v>
      </c>
      <c r="U50" s="49">
        <v>0</v>
      </c>
      <c r="V50" s="49">
        <v>0</v>
      </c>
      <c r="W50" s="49">
        <v>0</v>
      </c>
      <c r="X50" s="49">
        <v>0.999995</v>
      </c>
      <c r="Y50" s="49">
        <v>0</v>
      </c>
      <c r="Z50" s="49" t="s">
        <v>734</v>
      </c>
      <c r="AA50" s="73">
        <v>50</v>
      </c>
      <c r="AB50" s="73"/>
      <c r="AC50" s="74"/>
      <c r="AD50" s="81" t="s">
        <v>410</v>
      </c>
      <c r="AE50" s="83" t="s">
        <v>472</v>
      </c>
      <c r="AF50" s="81" t="s">
        <v>651</v>
      </c>
      <c r="AG50" s="81" t="s">
        <v>214</v>
      </c>
      <c r="AH50" s="81"/>
      <c r="AI50" s="81" t="s">
        <v>300</v>
      </c>
      <c r="AJ50" s="85">
        <v>43642.37877314815</v>
      </c>
      <c r="AK50" s="83" t="s">
        <v>562</v>
      </c>
      <c r="AL50" s="83" t="s">
        <v>472</v>
      </c>
      <c r="AM50" s="81">
        <v>30</v>
      </c>
      <c r="AN50" s="81">
        <v>0</v>
      </c>
      <c r="AO50" s="81"/>
      <c r="AP50" s="81"/>
      <c r="AQ50" s="81"/>
      <c r="AR50" s="81"/>
      <c r="AS50" s="81"/>
      <c r="AT50" s="81"/>
      <c r="AU50" s="81"/>
      <c r="AV50" s="81"/>
      <c r="AW50" s="80" t="str">
        <f>REPLACE(INDEX(GroupVertices[Group],MATCH(Vertices[[#This Row],[Vertex]],GroupVertices[Vertex],0)),1,1,"")</f>
        <v>1</v>
      </c>
      <c r="AX50" s="48">
        <v>0</v>
      </c>
      <c r="AY50" s="49">
        <v>0</v>
      </c>
      <c r="AZ50" s="48">
        <v>0</v>
      </c>
      <c r="BA50" s="49">
        <v>0</v>
      </c>
      <c r="BB50" s="48">
        <v>0</v>
      </c>
      <c r="BC50" s="49">
        <v>0</v>
      </c>
      <c r="BD50" s="48">
        <v>47</v>
      </c>
      <c r="BE50" s="49">
        <v>100</v>
      </c>
      <c r="BF50" s="48">
        <v>47</v>
      </c>
      <c r="BG50" s="48"/>
      <c r="BH50" s="48"/>
      <c r="BI50" s="48"/>
      <c r="BJ50" s="48"/>
      <c r="BK50" s="48"/>
      <c r="BL50" s="48"/>
      <c r="BM50" s="112" t="s">
        <v>800</v>
      </c>
      <c r="BN50" s="112" t="s">
        <v>800</v>
      </c>
      <c r="BO50" s="112" t="s">
        <v>800</v>
      </c>
      <c r="BP50" s="112" t="s">
        <v>800</v>
      </c>
      <c r="BQ50" s="112" t="s">
        <v>1371</v>
      </c>
      <c r="BR50" s="112" t="s">
        <v>1371</v>
      </c>
      <c r="BS50" s="112" t="s">
        <v>274</v>
      </c>
      <c r="BT50" s="112" t="s">
        <v>274</v>
      </c>
      <c r="BU50" s="112"/>
      <c r="BV50" s="112"/>
      <c r="BW50" s="112" t="s">
        <v>1423</v>
      </c>
      <c r="BX50" s="112" t="s">
        <v>1423</v>
      </c>
      <c r="BY50" s="112" t="s">
        <v>1517</v>
      </c>
      <c r="BZ50" s="112" t="s">
        <v>1517</v>
      </c>
      <c r="CA50" s="2"/>
      <c r="CB50" s="3"/>
      <c r="CC50" s="3"/>
      <c r="CD50" s="3"/>
      <c r="CE50" s="3"/>
    </row>
    <row r="51" spans="1:83" ht="405">
      <c r="A51" s="66" t="s">
        <v>366</v>
      </c>
      <c r="B51" s="67"/>
      <c r="C51" s="67"/>
      <c r="D51" s="68">
        <v>329.0322580645161</v>
      </c>
      <c r="E51" s="89"/>
      <c r="F51" s="88" t="s">
        <v>561</v>
      </c>
      <c r="G51" s="90"/>
      <c r="H51" s="50" t="s">
        <v>650</v>
      </c>
      <c r="I51" s="91"/>
      <c r="J51" s="91"/>
      <c r="K51" s="50" t="s">
        <v>650</v>
      </c>
      <c r="L51" s="92">
        <v>382.60305343511453</v>
      </c>
      <c r="M51" s="76">
        <v>4367.92822265625</v>
      </c>
      <c r="N51" s="76">
        <v>7144.4365234375</v>
      </c>
      <c r="O51" s="77"/>
      <c r="P51" s="78"/>
      <c r="Q51" s="78"/>
      <c r="R51" s="86"/>
      <c r="S51" s="48">
        <v>1</v>
      </c>
      <c r="T51" s="48">
        <v>1</v>
      </c>
      <c r="U51" s="49">
        <v>0</v>
      </c>
      <c r="V51" s="49">
        <v>0</v>
      </c>
      <c r="W51" s="49">
        <v>0</v>
      </c>
      <c r="X51" s="49">
        <v>0.999995</v>
      </c>
      <c r="Y51" s="49">
        <v>0</v>
      </c>
      <c r="Z51" s="49" t="s">
        <v>734</v>
      </c>
      <c r="AA51" s="73">
        <v>51</v>
      </c>
      <c r="AB51" s="73"/>
      <c r="AC51" s="74"/>
      <c r="AD51" s="81" t="s">
        <v>410</v>
      </c>
      <c r="AE51" s="83" t="s">
        <v>471</v>
      </c>
      <c r="AF51" s="81" t="s">
        <v>650</v>
      </c>
      <c r="AG51" s="81" t="s">
        <v>214</v>
      </c>
      <c r="AH51" s="81"/>
      <c r="AI51" s="81" t="s">
        <v>300</v>
      </c>
      <c r="AJ51" s="85">
        <v>43642.3903125</v>
      </c>
      <c r="AK51" s="83" t="s">
        <v>561</v>
      </c>
      <c r="AL51" s="83" t="s">
        <v>471</v>
      </c>
      <c r="AM51" s="81">
        <v>5</v>
      </c>
      <c r="AN51" s="81">
        <v>0</v>
      </c>
      <c r="AO51" s="81"/>
      <c r="AP51" s="81"/>
      <c r="AQ51" s="81"/>
      <c r="AR51" s="81"/>
      <c r="AS51" s="81"/>
      <c r="AT51" s="81"/>
      <c r="AU51" s="81"/>
      <c r="AV51" s="81"/>
      <c r="AW51" s="80" t="str">
        <f>REPLACE(INDEX(GroupVertices[Group],MATCH(Vertices[[#This Row],[Vertex]],GroupVertices[Vertex],0)),1,1,"")</f>
        <v>1</v>
      </c>
      <c r="AX51" s="48">
        <v>0</v>
      </c>
      <c r="AY51" s="49">
        <v>0</v>
      </c>
      <c r="AZ51" s="48">
        <v>0</v>
      </c>
      <c r="BA51" s="49">
        <v>0</v>
      </c>
      <c r="BB51" s="48">
        <v>0</v>
      </c>
      <c r="BC51" s="49">
        <v>0</v>
      </c>
      <c r="BD51" s="48">
        <v>26</v>
      </c>
      <c r="BE51" s="49">
        <v>100</v>
      </c>
      <c r="BF51" s="48">
        <v>26</v>
      </c>
      <c r="BG51" s="48"/>
      <c r="BH51" s="48"/>
      <c r="BI51" s="48"/>
      <c r="BJ51" s="48"/>
      <c r="BK51" s="48"/>
      <c r="BL51" s="48"/>
      <c r="BM51" s="112" t="s">
        <v>800</v>
      </c>
      <c r="BN51" s="112" t="s">
        <v>800</v>
      </c>
      <c r="BO51" s="112" t="s">
        <v>800</v>
      </c>
      <c r="BP51" s="112" t="s">
        <v>800</v>
      </c>
      <c r="BQ51" s="112"/>
      <c r="BR51" s="112"/>
      <c r="BS51" s="112"/>
      <c r="BT51" s="112"/>
      <c r="BU51" s="112"/>
      <c r="BV51" s="112"/>
      <c r="BW51" s="112" t="s">
        <v>1424</v>
      </c>
      <c r="BX51" s="112" t="s">
        <v>1424</v>
      </c>
      <c r="BY51" s="112" t="s">
        <v>1518</v>
      </c>
      <c r="BZ51" s="112" t="s">
        <v>1518</v>
      </c>
      <c r="CA51" s="2"/>
      <c r="CB51" s="3"/>
      <c r="CC51" s="3"/>
      <c r="CD51" s="3"/>
      <c r="CE51" s="3"/>
    </row>
    <row r="52" spans="1:83" ht="360">
      <c r="A52" s="66" t="s">
        <v>365</v>
      </c>
      <c r="B52" s="67"/>
      <c r="C52" s="67"/>
      <c r="D52" s="68">
        <v>612.9032258064516</v>
      </c>
      <c r="E52" s="89"/>
      <c r="F52" s="88" t="s">
        <v>560</v>
      </c>
      <c r="G52" s="90"/>
      <c r="H52" s="50" t="s">
        <v>649</v>
      </c>
      <c r="I52" s="91"/>
      <c r="J52" s="91"/>
      <c r="K52" s="50" t="s">
        <v>649</v>
      </c>
      <c r="L52" s="92">
        <v>1222.1297709923665</v>
      </c>
      <c r="M52" s="76">
        <v>5138.93798828125</v>
      </c>
      <c r="N52" s="76">
        <v>2854.5634765625</v>
      </c>
      <c r="O52" s="77"/>
      <c r="P52" s="78"/>
      <c r="Q52" s="78"/>
      <c r="R52" s="86"/>
      <c r="S52" s="48">
        <v>1</v>
      </c>
      <c r="T52" s="48">
        <v>1</v>
      </c>
      <c r="U52" s="49">
        <v>0</v>
      </c>
      <c r="V52" s="49">
        <v>0</v>
      </c>
      <c r="W52" s="49">
        <v>0</v>
      </c>
      <c r="X52" s="49">
        <v>0.999995</v>
      </c>
      <c r="Y52" s="49">
        <v>0</v>
      </c>
      <c r="Z52" s="49" t="s">
        <v>734</v>
      </c>
      <c r="AA52" s="73">
        <v>52</v>
      </c>
      <c r="AB52" s="73"/>
      <c r="AC52" s="74"/>
      <c r="AD52" s="81" t="s">
        <v>410</v>
      </c>
      <c r="AE52" s="83" t="s">
        <v>470</v>
      </c>
      <c r="AF52" s="81" t="s">
        <v>649</v>
      </c>
      <c r="AG52" s="81" t="s">
        <v>214</v>
      </c>
      <c r="AH52" s="81"/>
      <c r="AI52" s="81" t="s">
        <v>300</v>
      </c>
      <c r="AJ52" s="85">
        <v>43642.467881944445</v>
      </c>
      <c r="AK52" s="83" t="s">
        <v>560</v>
      </c>
      <c r="AL52" s="83" t="s">
        <v>470</v>
      </c>
      <c r="AM52" s="81">
        <v>16</v>
      </c>
      <c r="AN52" s="81">
        <v>0</v>
      </c>
      <c r="AO52" s="81">
        <v>4</v>
      </c>
      <c r="AP52" s="81"/>
      <c r="AQ52" s="81"/>
      <c r="AR52" s="81"/>
      <c r="AS52" s="81"/>
      <c r="AT52" s="81"/>
      <c r="AU52" s="81"/>
      <c r="AV52" s="81"/>
      <c r="AW52" s="80" t="str">
        <f>REPLACE(INDEX(GroupVertices[Group],MATCH(Vertices[[#This Row],[Vertex]],GroupVertices[Vertex],0)),1,1,"")</f>
        <v>1</v>
      </c>
      <c r="AX52" s="48">
        <v>0</v>
      </c>
      <c r="AY52" s="49">
        <v>0</v>
      </c>
      <c r="AZ52" s="48">
        <v>0</v>
      </c>
      <c r="BA52" s="49">
        <v>0</v>
      </c>
      <c r="BB52" s="48">
        <v>0</v>
      </c>
      <c r="BC52" s="49">
        <v>0</v>
      </c>
      <c r="BD52" s="48">
        <v>25</v>
      </c>
      <c r="BE52" s="49">
        <v>100</v>
      </c>
      <c r="BF52" s="48">
        <v>25</v>
      </c>
      <c r="BG52" s="48"/>
      <c r="BH52" s="48"/>
      <c r="BI52" s="48"/>
      <c r="BJ52" s="48"/>
      <c r="BK52" s="48"/>
      <c r="BL52" s="48"/>
      <c r="BM52" s="112" t="s">
        <v>800</v>
      </c>
      <c r="BN52" s="112" t="s">
        <v>800</v>
      </c>
      <c r="BO52" s="112" t="s">
        <v>800</v>
      </c>
      <c r="BP52" s="112" t="s">
        <v>800</v>
      </c>
      <c r="BQ52" s="112"/>
      <c r="BR52" s="112"/>
      <c r="BS52" s="112"/>
      <c r="BT52" s="112"/>
      <c r="BU52" s="112" t="s">
        <v>1310</v>
      </c>
      <c r="BV52" s="112" t="s">
        <v>1310</v>
      </c>
      <c r="BW52" s="112" t="s">
        <v>1425</v>
      </c>
      <c r="BX52" s="112" t="s">
        <v>1425</v>
      </c>
      <c r="BY52" s="112" t="s">
        <v>1519</v>
      </c>
      <c r="BZ52" s="112" t="s">
        <v>1519</v>
      </c>
      <c r="CA52" s="2"/>
      <c r="CB52" s="3"/>
      <c r="CC52" s="3"/>
      <c r="CD52" s="3"/>
      <c r="CE52" s="3"/>
    </row>
    <row r="53" spans="1:83" ht="15">
      <c r="A53" s="66" t="s">
        <v>364</v>
      </c>
      <c r="B53" s="67"/>
      <c r="C53" s="67"/>
      <c r="D53" s="68">
        <v>277.4193548387097</v>
      </c>
      <c r="E53" s="89"/>
      <c r="F53" s="88" t="s">
        <v>559</v>
      </c>
      <c r="G53" s="90"/>
      <c r="H53" s="71" t="s">
        <v>648</v>
      </c>
      <c r="I53" s="91"/>
      <c r="J53" s="91"/>
      <c r="K53" s="71" t="s">
        <v>648</v>
      </c>
      <c r="L53" s="92">
        <v>229.9618320610687</v>
      </c>
      <c r="M53" s="76">
        <v>1283.89013671875</v>
      </c>
      <c r="N53" s="76">
        <v>8216.904296875</v>
      </c>
      <c r="O53" s="77"/>
      <c r="P53" s="78"/>
      <c r="Q53" s="78"/>
      <c r="R53" s="86"/>
      <c r="S53" s="48">
        <v>1</v>
      </c>
      <c r="T53" s="48">
        <v>1</v>
      </c>
      <c r="U53" s="49">
        <v>0</v>
      </c>
      <c r="V53" s="49">
        <v>0</v>
      </c>
      <c r="W53" s="49">
        <v>0</v>
      </c>
      <c r="X53" s="49">
        <v>0.999995</v>
      </c>
      <c r="Y53" s="49">
        <v>0</v>
      </c>
      <c r="Z53" s="49" t="s">
        <v>734</v>
      </c>
      <c r="AA53" s="73">
        <v>53</v>
      </c>
      <c r="AB53" s="73"/>
      <c r="AC53" s="74"/>
      <c r="AD53" s="81" t="s">
        <v>410</v>
      </c>
      <c r="AE53" s="83" t="s">
        <v>469</v>
      </c>
      <c r="AF53" s="81" t="s">
        <v>648</v>
      </c>
      <c r="AG53" s="81" t="s">
        <v>214</v>
      </c>
      <c r="AH53" s="81"/>
      <c r="AI53" s="81" t="s">
        <v>300</v>
      </c>
      <c r="AJ53" s="85">
        <v>43643.422476851854</v>
      </c>
      <c r="AK53" s="83" t="s">
        <v>559</v>
      </c>
      <c r="AL53" s="83" t="s">
        <v>469</v>
      </c>
      <c r="AM53" s="81">
        <v>3</v>
      </c>
      <c r="AN53" s="81">
        <v>0</v>
      </c>
      <c r="AO53" s="81"/>
      <c r="AP53" s="81"/>
      <c r="AQ53" s="81"/>
      <c r="AR53" s="81"/>
      <c r="AS53" s="81"/>
      <c r="AT53" s="81"/>
      <c r="AU53" s="81"/>
      <c r="AV53" s="81"/>
      <c r="AW53" s="80" t="str">
        <f>REPLACE(INDEX(GroupVertices[Group],MATCH(Vertices[[#This Row],[Vertex]],GroupVertices[Vertex],0)),1,1,"")</f>
        <v>1</v>
      </c>
      <c r="AX53" s="48">
        <v>0</v>
      </c>
      <c r="AY53" s="49">
        <v>0</v>
      </c>
      <c r="AZ53" s="48">
        <v>0</v>
      </c>
      <c r="BA53" s="49">
        <v>0</v>
      </c>
      <c r="BB53" s="48">
        <v>0</v>
      </c>
      <c r="BC53" s="49">
        <v>0</v>
      </c>
      <c r="BD53" s="48">
        <v>17</v>
      </c>
      <c r="BE53" s="49">
        <v>100</v>
      </c>
      <c r="BF53" s="48">
        <v>17</v>
      </c>
      <c r="BG53" s="48"/>
      <c r="BH53" s="48"/>
      <c r="BI53" s="48"/>
      <c r="BJ53" s="48"/>
      <c r="BK53" s="48"/>
      <c r="BL53" s="48"/>
      <c r="BM53" s="112" t="s">
        <v>800</v>
      </c>
      <c r="BN53" s="112" t="s">
        <v>800</v>
      </c>
      <c r="BO53" s="112" t="s">
        <v>800</v>
      </c>
      <c r="BP53" s="112" t="s">
        <v>800</v>
      </c>
      <c r="BQ53" s="112" t="s">
        <v>1282</v>
      </c>
      <c r="BR53" s="112" t="s">
        <v>1282</v>
      </c>
      <c r="BS53" s="112" t="s">
        <v>274</v>
      </c>
      <c r="BT53" s="112" t="s">
        <v>274</v>
      </c>
      <c r="BU53" s="112"/>
      <c r="BV53" s="112"/>
      <c r="BW53" s="112" t="s">
        <v>1426</v>
      </c>
      <c r="BX53" s="112" t="s">
        <v>1426</v>
      </c>
      <c r="BY53" s="112" t="s">
        <v>1496</v>
      </c>
      <c r="BZ53" s="112" t="s">
        <v>1496</v>
      </c>
      <c r="CA53" s="2"/>
      <c r="CB53" s="3"/>
      <c r="CC53" s="3"/>
      <c r="CD53" s="3"/>
      <c r="CE53" s="3"/>
    </row>
    <row r="54" spans="1:83" ht="15">
      <c r="A54" s="66" t="s">
        <v>363</v>
      </c>
      <c r="B54" s="67"/>
      <c r="C54" s="67"/>
      <c r="D54" s="68">
        <v>1000</v>
      </c>
      <c r="E54" s="89"/>
      <c r="F54" s="88" t="s">
        <v>558</v>
      </c>
      <c r="G54" s="90"/>
      <c r="H54" s="71" t="s">
        <v>647</v>
      </c>
      <c r="I54" s="91"/>
      <c r="J54" s="91"/>
      <c r="K54" s="71" t="s">
        <v>647</v>
      </c>
      <c r="L54" s="92">
        <v>2977.5038167938933</v>
      </c>
      <c r="M54" s="76">
        <v>1283.89013671875</v>
      </c>
      <c r="N54" s="76">
        <v>709.6267700195312</v>
      </c>
      <c r="O54" s="77"/>
      <c r="P54" s="78"/>
      <c r="Q54" s="78"/>
      <c r="R54" s="86"/>
      <c r="S54" s="48">
        <v>1</v>
      </c>
      <c r="T54" s="48">
        <v>1</v>
      </c>
      <c r="U54" s="49">
        <v>0</v>
      </c>
      <c r="V54" s="49">
        <v>0</v>
      </c>
      <c r="W54" s="49">
        <v>0</v>
      </c>
      <c r="X54" s="49">
        <v>0.999995</v>
      </c>
      <c r="Y54" s="49">
        <v>0</v>
      </c>
      <c r="Z54" s="49" t="s">
        <v>734</v>
      </c>
      <c r="AA54" s="73">
        <v>54</v>
      </c>
      <c r="AB54" s="73"/>
      <c r="AC54" s="74"/>
      <c r="AD54" s="81" t="s">
        <v>410</v>
      </c>
      <c r="AE54" s="83" t="s">
        <v>468</v>
      </c>
      <c r="AF54" s="81" t="s">
        <v>647</v>
      </c>
      <c r="AG54" s="81" t="s">
        <v>214</v>
      </c>
      <c r="AH54" s="81"/>
      <c r="AI54" s="81" t="s">
        <v>300</v>
      </c>
      <c r="AJ54" s="85">
        <v>43644.83621527778</v>
      </c>
      <c r="AK54" s="83" t="s">
        <v>558</v>
      </c>
      <c r="AL54" s="83" t="s">
        <v>468</v>
      </c>
      <c r="AM54" s="81">
        <v>39</v>
      </c>
      <c r="AN54" s="81">
        <v>0</v>
      </c>
      <c r="AO54" s="81">
        <v>1</v>
      </c>
      <c r="AP54" s="81"/>
      <c r="AQ54" s="81"/>
      <c r="AR54" s="81"/>
      <c r="AS54" s="81"/>
      <c r="AT54" s="81"/>
      <c r="AU54" s="81"/>
      <c r="AV54" s="81"/>
      <c r="AW54" s="80" t="str">
        <f>REPLACE(INDEX(GroupVertices[Group],MATCH(Vertices[[#This Row],[Vertex]],GroupVertices[Vertex],0)),1,1,"")</f>
        <v>1</v>
      </c>
      <c r="AX54" s="48">
        <v>0</v>
      </c>
      <c r="AY54" s="49">
        <v>0</v>
      </c>
      <c r="AZ54" s="48">
        <v>0</v>
      </c>
      <c r="BA54" s="49">
        <v>0</v>
      </c>
      <c r="BB54" s="48">
        <v>0</v>
      </c>
      <c r="BC54" s="49">
        <v>0</v>
      </c>
      <c r="BD54" s="48">
        <v>17</v>
      </c>
      <c r="BE54" s="49">
        <v>100</v>
      </c>
      <c r="BF54" s="48">
        <v>17</v>
      </c>
      <c r="BG54" s="48"/>
      <c r="BH54" s="48"/>
      <c r="BI54" s="48"/>
      <c r="BJ54" s="48"/>
      <c r="BK54" s="48"/>
      <c r="BL54" s="48"/>
      <c r="BM54" s="112" t="s">
        <v>800</v>
      </c>
      <c r="BN54" s="112" t="s">
        <v>800</v>
      </c>
      <c r="BO54" s="112" t="s">
        <v>800</v>
      </c>
      <c r="BP54" s="112" t="s">
        <v>800</v>
      </c>
      <c r="BQ54" s="112"/>
      <c r="BR54" s="112"/>
      <c r="BS54" s="112"/>
      <c r="BT54" s="112"/>
      <c r="BU54" s="112"/>
      <c r="BV54" s="112"/>
      <c r="BW54" s="112" t="s">
        <v>1427</v>
      </c>
      <c r="BX54" s="112" t="s">
        <v>1427</v>
      </c>
      <c r="BY54" s="112" t="s">
        <v>1520</v>
      </c>
      <c r="BZ54" s="112" t="s">
        <v>1520</v>
      </c>
      <c r="CA54" s="2"/>
      <c r="CB54" s="3"/>
      <c r="CC54" s="3"/>
      <c r="CD54" s="3"/>
      <c r="CE54" s="3"/>
    </row>
    <row r="55" spans="1:83" ht="15">
      <c r="A55" s="66" t="s">
        <v>362</v>
      </c>
      <c r="B55" s="67"/>
      <c r="C55" s="67"/>
      <c r="D55" s="68">
        <v>1000</v>
      </c>
      <c r="E55" s="89"/>
      <c r="F55" s="88" t="s">
        <v>557</v>
      </c>
      <c r="G55" s="90"/>
      <c r="H55" s="71" t="s">
        <v>646</v>
      </c>
      <c r="I55" s="91"/>
      <c r="J55" s="91"/>
      <c r="K55" s="71" t="s">
        <v>646</v>
      </c>
      <c r="L55" s="92">
        <v>2366.93893129771</v>
      </c>
      <c r="M55" s="76">
        <v>6680.95751953125</v>
      </c>
      <c r="N55" s="76">
        <v>1782.094970703125</v>
      </c>
      <c r="O55" s="77"/>
      <c r="P55" s="78"/>
      <c r="Q55" s="78"/>
      <c r="R55" s="86"/>
      <c r="S55" s="48">
        <v>1</v>
      </c>
      <c r="T55" s="48">
        <v>1</v>
      </c>
      <c r="U55" s="49">
        <v>0</v>
      </c>
      <c r="V55" s="49">
        <v>0</v>
      </c>
      <c r="W55" s="49">
        <v>0</v>
      </c>
      <c r="X55" s="49">
        <v>0.999995</v>
      </c>
      <c r="Y55" s="49">
        <v>0</v>
      </c>
      <c r="Z55" s="49" t="s">
        <v>734</v>
      </c>
      <c r="AA55" s="73">
        <v>55</v>
      </c>
      <c r="AB55" s="73"/>
      <c r="AC55" s="74"/>
      <c r="AD55" s="81" t="s">
        <v>410</v>
      </c>
      <c r="AE55" s="83" t="s">
        <v>467</v>
      </c>
      <c r="AF55" s="81" t="s">
        <v>646</v>
      </c>
      <c r="AG55" s="81" t="s">
        <v>214</v>
      </c>
      <c r="AH55" s="81"/>
      <c r="AI55" s="81" t="s">
        <v>300</v>
      </c>
      <c r="AJ55" s="85">
        <v>43645.82585648148</v>
      </c>
      <c r="AK55" s="83" t="s">
        <v>557</v>
      </c>
      <c r="AL55" s="83" t="s">
        <v>467</v>
      </c>
      <c r="AM55" s="81">
        <v>31</v>
      </c>
      <c r="AN55" s="81">
        <v>0</v>
      </c>
      <c r="AO55" s="81"/>
      <c r="AP55" s="81"/>
      <c r="AQ55" s="81"/>
      <c r="AR55" s="81"/>
      <c r="AS55" s="81"/>
      <c r="AT55" s="81"/>
      <c r="AU55" s="81"/>
      <c r="AV55" s="81"/>
      <c r="AW55" s="80" t="str">
        <f>REPLACE(INDEX(GroupVertices[Group],MATCH(Vertices[[#This Row],[Vertex]],GroupVertices[Vertex],0)),1,1,"")</f>
        <v>1</v>
      </c>
      <c r="AX55" s="48">
        <v>0</v>
      </c>
      <c r="AY55" s="49">
        <v>0</v>
      </c>
      <c r="AZ55" s="48">
        <v>0</v>
      </c>
      <c r="BA55" s="49">
        <v>0</v>
      </c>
      <c r="BB55" s="48">
        <v>0</v>
      </c>
      <c r="BC55" s="49">
        <v>0</v>
      </c>
      <c r="BD55" s="48">
        <v>7</v>
      </c>
      <c r="BE55" s="49">
        <v>100</v>
      </c>
      <c r="BF55" s="48">
        <v>7</v>
      </c>
      <c r="BG55" s="48"/>
      <c r="BH55" s="48"/>
      <c r="BI55" s="48"/>
      <c r="BJ55" s="48"/>
      <c r="BK55" s="48"/>
      <c r="BL55" s="48"/>
      <c r="BM55" s="112" t="s">
        <v>800</v>
      </c>
      <c r="BN55" s="112" t="s">
        <v>800</v>
      </c>
      <c r="BO55" s="112" t="s">
        <v>800</v>
      </c>
      <c r="BP55" s="112" t="s">
        <v>800</v>
      </c>
      <c r="BQ55" s="112"/>
      <c r="BR55" s="112"/>
      <c r="BS55" s="112"/>
      <c r="BT55" s="112"/>
      <c r="BU55" s="112"/>
      <c r="BV55" s="112"/>
      <c r="BW55" s="112" t="s">
        <v>1428</v>
      </c>
      <c r="BX55" s="112" t="s">
        <v>1428</v>
      </c>
      <c r="BY55" s="112" t="s">
        <v>1521</v>
      </c>
      <c r="BZ55" s="112" t="s">
        <v>1521</v>
      </c>
      <c r="CA55" s="2"/>
      <c r="CB55" s="3"/>
      <c r="CC55" s="3"/>
      <c r="CD55" s="3"/>
      <c r="CE55" s="3"/>
    </row>
    <row r="56" spans="1:83" ht="15">
      <c r="A56" s="66" t="s">
        <v>361</v>
      </c>
      <c r="B56" s="67"/>
      <c r="C56" s="67"/>
      <c r="D56" s="68">
        <v>1000</v>
      </c>
      <c r="E56" s="89"/>
      <c r="F56" s="88" t="s">
        <v>556</v>
      </c>
      <c r="G56" s="90"/>
      <c r="H56" s="71" t="s">
        <v>645</v>
      </c>
      <c r="I56" s="91"/>
      <c r="J56" s="91"/>
      <c r="K56" s="71" t="s">
        <v>645</v>
      </c>
      <c r="L56" s="92">
        <v>7327.778625954198</v>
      </c>
      <c r="M56" s="76">
        <v>5138.93798828125</v>
      </c>
      <c r="N56" s="76">
        <v>709.6267700195312</v>
      </c>
      <c r="O56" s="77"/>
      <c r="P56" s="78"/>
      <c r="Q56" s="78"/>
      <c r="R56" s="86"/>
      <c r="S56" s="48">
        <v>1</v>
      </c>
      <c r="T56" s="48">
        <v>1</v>
      </c>
      <c r="U56" s="49">
        <v>0</v>
      </c>
      <c r="V56" s="49">
        <v>0</v>
      </c>
      <c r="W56" s="49">
        <v>0</v>
      </c>
      <c r="X56" s="49">
        <v>0.999995</v>
      </c>
      <c r="Y56" s="49">
        <v>0</v>
      </c>
      <c r="Z56" s="49" t="s">
        <v>734</v>
      </c>
      <c r="AA56" s="73">
        <v>56</v>
      </c>
      <c r="AB56" s="73"/>
      <c r="AC56" s="74"/>
      <c r="AD56" s="81" t="s">
        <v>410</v>
      </c>
      <c r="AE56" s="83" t="s">
        <v>466</v>
      </c>
      <c r="AF56" s="81" t="s">
        <v>645</v>
      </c>
      <c r="AG56" s="81" t="s">
        <v>214</v>
      </c>
      <c r="AH56" s="81"/>
      <c r="AI56" s="81" t="s">
        <v>300</v>
      </c>
      <c r="AJ56" s="85">
        <v>43646.83497685185</v>
      </c>
      <c r="AK56" s="83" t="s">
        <v>556</v>
      </c>
      <c r="AL56" s="83" t="s">
        <v>466</v>
      </c>
      <c r="AM56" s="81">
        <v>96</v>
      </c>
      <c r="AN56" s="81">
        <v>0</v>
      </c>
      <c r="AO56" s="81"/>
      <c r="AP56" s="81"/>
      <c r="AQ56" s="81"/>
      <c r="AR56" s="81"/>
      <c r="AS56" s="81"/>
      <c r="AT56" s="81"/>
      <c r="AU56" s="81"/>
      <c r="AV56" s="81"/>
      <c r="AW56" s="80" t="str">
        <f>REPLACE(INDEX(GroupVertices[Group],MATCH(Vertices[[#This Row],[Vertex]],GroupVertices[Vertex],0)),1,1,"")</f>
        <v>1</v>
      </c>
      <c r="AX56" s="48">
        <v>0</v>
      </c>
      <c r="AY56" s="49">
        <v>0</v>
      </c>
      <c r="AZ56" s="48">
        <v>0</v>
      </c>
      <c r="BA56" s="49">
        <v>0</v>
      </c>
      <c r="BB56" s="48">
        <v>0</v>
      </c>
      <c r="BC56" s="49">
        <v>0</v>
      </c>
      <c r="BD56" s="48">
        <v>8</v>
      </c>
      <c r="BE56" s="49">
        <v>100</v>
      </c>
      <c r="BF56" s="48">
        <v>8</v>
      </c>
      <c r="BG56" s="48"/>
      <c r="BH56" s="48"/>
      <c r="BI56" s="48"/>
      <c r="BJ56" s="48"/>
      <c r="BK56" s="48"/>
      <c r="BL56" s="48"/>
      <c r="BM56" s="112" t="s">
        <v>800</v>
      </c>
      <c r="BN56" s="112" t="s">
        <v>800</v>
      </c>
      <c r="BO56" s="112" t="s">
        <v>800</v>
      </c>
      <c r="BP56" s="112" t="s">
        <v>800</v>
      </c>
      <c r="BQ56" s="112"/>
      <c r="BR56" s="112"/>
      <c r="BS56" s="112"/>
      <c r="BT56" s="112"/>
      <c r="BU56" s="112"/>
      <c r="BV56" s="112"/>
      <c r="BW56" s="112" t="s">
        <v>1429</v>
      </c>
      <c r="BX56" s="112" t="s">
        <v>1429</v>
      </c>
      <c r="BY56" s="112" t="s">
        <v>1522</v>
      </c>
      <c r="BZ56" s="112" t="s">
        <v>1522</v>
      </c>
      <c r="CA56" s="2"/>
      <c r="CB56" s="3"/>
      <c r="CC56" s="3"/>
      <c r="CD56" s="3"/>
      <c r="CE56" s="3"/>
    </row>
    <row r="57" spans="1:83" ht="15">
      <c r="A57" s="66" t="s">
        <v>360</v>
      </c>
      <c r="B57" s="67"/>
      <c r="C57" s="67"/>
      <c r="D57" s="68">
        <v>1000</v>
      </c>
      <c r="E57" s="89"/>
      <c r="F57" s="88" t="s">
        <v>555</v>
      </c>
      <c r="G57" s="90"/>
      <c r="H57" s="71" t="s">
        <v>644</v>
      </c>
      <c r="I57" s="91"/>
      <c r="J57" s="91"/>
      <c r="K57" s="71" t="s">
        <v>644</v>
      </c>
      <c r="L57" s="92">
        <v>5572.404580152672</v>
      </c>
      <c r="M57" s="76">
        <v>3596.918701171875</v>
      </c>
      <c r="N57" s="76">
        <v>709.6267700195312</v>
      </c>
      <c r="O57" s="77"/>
      <c r="P57" s="78"/>
      <c r="Q57" s="78"/>
      <c r="R57" s="86"/>
      <c r="S57" s="48">
        <v>1</v>
      </c>
      <c r="T57" s="48">
        <v>1</v>
      </c>
      <c r="U57" s="49">
        <v>0</v>
      </c>
      <c r="V57" s="49">
        <v>0</v>
      </c>
      <c r="W57" s="49">
        <v>0</v>
      </c>
      <c r="X57" s="49">
        <v>0.999995</v>
      </c>
      <c r="Y57" s="49">
        <v>0</v>
      </c>
      <c r="Z57" s="49" t="s">
        <v>734</v>
      </c>
      <c r="AA57" s="73">
        <v>57</v>
      </c>
      <c r="AB57" s="73"/>
      <c r="AC57" s="74"/>
      <c r="AD57" s="81" t="s">
        <v>410</v>
      </c>
      <c r="AE57" s="83" t="s">
        <v>465</v>
      </c>
      <c r="AF57" s="81" t="s">
        <v>644</v>
      </c>
      <c r="AG57" s="81" t="s">
        <v>214</v>
      </c>
      <c r="AH57" s="81"/>
      <c r="AI57" s="81" t="s">
        <v>300</v>
      </c>
      <c r="AJ57" s="85">
        <v>43647.858564814815</v>
      </c>
      <c r="AK57" s="83" t="s">
        <v>555</v>
      </c>
      <c r="AL57" s="83" t="s">
        <v>465</v>
      </c>
      <c r="AM57" s="81">
        <v>73</v>
      </c>
      <c r="AN57" s="81">
        <v>0</v>
      </c>
      <c r="AO57" s="81">
        <v>2</v>
      </c>
      <c r="AP57" s="81"/>
      <c r="AQ57" s="81"/>
      <c r="AR57" s="81"/>
      <c r="AS57" s="81"/>
      <c r="AT57" s="81"/>
      <c r="AU57" s="81"/>
      <c r="AV57" s="81"/>
      <c r="AW57" s="80" t="str">
        <f>REPLACE(INDEX(GroupVertices[Group],MATCH(Vertices[[#This Row],[Vertex]],GroupVertices[Vertex],0)),1,1,"")</f>
        <v>1</v>
      </c>
      <c r="AX57" s="48">
        <v>0</v>
      </c>
      <c r="AY57" s="49">
        <v>0</v>
      </c>
      <c r="AZ57" s="48">
        <v>0</v>
      </c>
      <c r="BA57" s="49">
        <v>0</v>
      </c>
      <c r="BB57" s="48">
        <v>0</v>
      </c>
      <c r="BC57" s="49">
        <v>0</v>
      </c>
      <c r="BD57" s="48">
        <v>15</v>
      </c>
      <c r="BE57" s="49">
        <v>100</v>
      </c>
      <c r="BF57" s="48">
        <v>15</v>
      </c>
      <c r="BG57" s="48"/>
      <c r="BH57" s="48"/>
      <c r="BI57" s="48"/>
      <c r="BJ57" s="48"/>
      <c r="BK57" s="48"/>
      <c r="BL57" s="48"/>
      <c r="BM57" s="112" t="s">
        <v>800</v>
      </c>
      <c r="BN57" s="112" t="s">
        <v>800</v>
      </c>
      <c r="BO57" s="112" t="s">
        <v>800</v>
      </c>
      <c r="BP57" s="112" t="s">
        <v>800</v>
      </c>
      <c r="BQ57" s="112"/>
      <c r="BR57" s="112"/>
      <c r="BS57" s="112"/>
      <c r="BT57" s="112"/>
      <c r="BU57" s="112"/>
      <c r="BV57" s="112"/>
      <c r="BW57" s="112" t="s">
        <v>1430</v>
      </c>
      <c r="BX57" s="112" t="s">
        <v>1430</v>
      </c>
      <c r="BY57" s="112" t="s">
        <v>1523</v>
      </c>
      <c r="BZ57" s="112" t="s">
        <v>1523</v>
      </c>
      <c r="CA57" s="2"/>
      <c r="CB57" s="3"/>
      <c r="CC57" s="3"/>
      <c r="CD57" s="3"/>
      <c r="CE57" s="3"/>
    </row>
    <row r="58" spans="1:83" ht="15">
      <c r="A58" s="66" t="s">
        <v>359</v>
      </c>
      <c r="B58" s="67"/>
      <c r="C58" s="67"/>
      <c r="D58" s="68">
        <v>1000</v>
      </c>
      <c r="E58" s="89"/>
      <c r="F58" s="88" t="s">
        <v>554</v>
      </c>
      <c r="G58" s="90"/>
      <c r="H58" s="71" t="s">
        <v>643</v>
      </c>
      <c r="I58" s="91"/>
      <c r="J58" s="91"/>
      <c r="K58" s="71" t="s">
        <v>643</v>
      </c>
      <c r="L58" s="92">
        <v>7251.458015267175</v>
      </c>
      <c r="M58" s="76">
        <v>4367.92822265625</v>
      </c>
      <c r="N58" s="76">
        <v>709.6267700195312</v>
      </c>
      <c r="O58" s="77"/>
      <c r="P58" s="78"/>
      <c r="Q58" s="78"/>
      <c r="R58" s="86"/>
      <c r="S58" s="48">
        <v>1</v>
      </c>
      <c r="T58" s="48">
        <v>1</v>
      </c>
      <c r="U58" s="49">
        <v>0</v>
      </c>
      <c r="V58" s="49">
        <v>0</v>
      </c>
      <c r="W58" s="49">
        <v>0</v>
      </c>
      <c r="X58" s="49">
        <v>0.999995</v>
      </c>
      <c r="Y58" s="49">
        <v>0</v>
      </c>
      <c r="Z58" s="49" t="s">
        <v>734</v>
      </c>
      <c r="AA58" s="73">
        <v>58</v>
      </c>
      <c r="AB58" s="73"/>
      <c r="AC58" s="74"/>
      <c r="AD58" s="81" t="s">
        <v>410</v>
      </c>
      <c r="AE58" s="83" t="s">
        <v>464</v>
      </c>
      <c r="AF58" s="81" t="s">
        <v>643</v>
      </c>
      <c r="AG58" s="81" t="s">
        <v>214</v>
      </c>
      <c r="AH58" s="81"/>
      <c r="AI58" s="81" t="s">
        <v>300</v>
      </c>
      <c r="AJ58" s="85">
        <v>43648.85733796296</v>
      </c>
      <c r="AK58" s="83" t="s">
        <v>554</v>
      </c>
      <c r="AL58" s="83" t="s">
        <v>464</v>
      </c>
      <c r="AM58" s="81">
        <v>95</v>
      </c>
      <c r="AN58" s="81">
        <v>0</v>
      </c>
      <c r="AO58" s="81">
        <v>2</v>
      </c>
      <c r="AP58" s="81"/>
      <c r="AQ58" s="81"/>
      <c r="AR58" s="81"/>
      <c r="AS58" s="81"/>
      <c r="AT58" s="81"/>
      <c r="AU58" s="81"/>
      <c r="AV58" s="81"/>
      <c r="AW58" s="80" t="str">
        <f>REPLACE(INDEX(GroupVertices[Group],MATCH(Vertices[[#This Row],[Vertex]],GroupVertices[Vertex],0)),1,1,"")</f>
        <v>1</v>
      </c>
      <c r="AX58" s="48">
        <v>0</v>
      </c>
      <c r="AY58" s="49">
        <v>0</v>
      </c>
      <c r="AZ58" s="48">
        <v>0</v>
      </c>
      <c r="BA58" s="49">
        <v>0</v>
      </c>
      <c r="BB58" s="48">
        <v>0</v>
      </c>
      <c r="BC58" s="49">
        <v>0</v>
      </c>
      <c r="BD58" s="48">
        <v>16</v>
      </c>
      <c r="BE58" s="49">
        <v>100</v>
      </c>
      <c r="BF58" s="48">
        <v>16</v>
      </c>
      <c r="BG58" s="48"/>
      <c r="BH58" s="48"/>
      <c r="BI58" s="48"/>
      <c r="BJ58" s="48"/>
      <c r="BK58" s="48"/>
      <c r="BL58" s="48"/>
      <c r="BM58" s="112" t="s">
        <v>800</v>
      </c>
      <c r="BN58" s="112" t="s">
        <v>800</v>
      </c>
      <c r="BO58" s="112" t="s">
        <v>800</v>
      </c>
      <c r="BP58" s="112" t="s">
        <v>800</v>
      </c>
      <c r="BQ58" s="112"/>
      <c r="BR58" s="112"/>
      <c r="BS58" s="112"/>
      <c r="BT58" s="112"/>
      <c r="BU58" s="112"/>
      <c r="BV58" s="112"/>
      <c r="BW58" s="112" t="s">
        <v>1431</v>
      </c>
      <c r="BX58" s="112" t="s">
        <v>1431</v>
      </c>
      <c r="BY58" s="112" t="s">
        <v>1524</v>
      </c>
      <c r="BZ58" s="112" t="s">
        <v>1524</v>
      </c>
      <c r="CA58" s="2"/>
      <c r="CB58" s="3"/>
      <c r="CC58" s="3"/>
      <c r="CD58" s="3"/>
      <c r="CE58" s="3"/>
    </row>
    <row r="59" spans="1:83" ht="360">
      <c r="A59" s="66" t="s">
        <v>358</v>
      </c>
      <c r="B59" s="67"/>
      <c r="C59" s="67"/>
      <c r="D59" s="68">
        <v>612.9032258064516</v>
      </c>
      <c r="E59" s="89"/>
      <c r="F59" s="88" t="s">
        <v>553</v>
      </c>
      <c r="G59" s="90"/>
      <c r="H59" s="50" t="s">
        <v>642</v>
      </c>
      <c r="I59" s="91"/>
      <c r="J59" s="91"/>
      <c r="K59" s="50" t="s">
        <v>642</v>
      </c>
      <c r="L59" s="92">
        <v>1222.1297709923665</v>
      </c>
      <c r="M59" s="76">
        <v>4367.92822265625</v>
      </c>
      <c r="N59" s="76">
        <v>2854.5634765625</v>
      </c>
      <c r="O59" s="77"/>
      <c r="P59" s="78"/>
      <c r="Q59" s="78"/>
      <c r="R59" s="86"/>
      <c r="S59" s="48">
        <v>1</v>
      </c>
      <c r="T59" s="48">
        <v>1</v>
      </c>
      <c r="U59" s="49">
        <v>0</v>
      </c>
      <c r="V59" s="49">
        <v>0</v>
      </c>
      <c r="W59" s="49">
        <v>0</v>
      </c>
      <c r="X59" s="49">
        <v>0.999995</v>
      </c>
      <c r="Y59" s="49">
        <v>0</v>
      </c>
      <c r="Z59" s="49" t="s">
        <v>734</v>
      </c>
      <c r="AA59" s="73">
        <v>59</v>
      </c>
      <c r="AB59" s="73"/>
      <c r="AC59" s="74"/>
      <c r="AD59" s="81" t="s">
        <v>410</v>
      </c>
      <c r="AE59" s="83" t="s">
        <v>463</v>
      </c>
      <c r="AF59" s="81" t="s">
        <v>642</v>
      </c>
      <c r="AG59" s="81" t="s">
        <v>214</v>
      </c>
      <c r="AH59" s="81"/>
      <c r="AI59" s="81" t="s">
        <v>300</v>
      </c>
      <c r="AJ59" s="85">
        <v>43649.467673611114</v>
      </c>
      <c r="AK59" s="83" t="s">
        <v>553</v>
      </c>
      <c r="AL59" s="83" t="s">
        <v>463</v>
      </c>
      <c r="AM59" s="81">
        <v>16</v>
      </c>
      <c r="AN59" s="81">
        <v>0</v>
      </c>
      <c r="AO59" s="81">
        <v>1</v>
      </c>
      <c r="AP59" s="81"/>
      <c r="AQ59" s="81"/>
      <c r="AR59" s="81"/>
      <c r="AS59" s="81"/>
      <c r="AT59" s="81"/>
      <c r="AU59" s="81"/>
      <c r="AV59" s="81"/>
      <c r="AW59" s="80" t="str">
        <f>REPLACE(INDEX(GroupVertices[Group],MATCH(Vertices[[#This Row],[Vertex]],GroupVertices[Vertex],0)),1,1,"")</f>
        <v>1</v>
      </c>
      <c r="AX59" s="48">
        <v>0</v>
      </c>
      <c r="AY59" s="49">
        <v>0</v>
      </c>
      <c r="AZ59" s="48">
        <v>0</v>
      </c>
      <c r="BA59" s="49">
        <v>0</v>
      </c>
      <c r="BB59" s="48">
        <v>0</v>
      </c>
      <c r="BC59" s="49">
        <v>0</v>
      </c>
      <c r="BD59" s="48">
        <v>25</v>
      </c>
      <c r="BE59" s="49">
        <v>100</v>
      </c>
      <c r="BF59" s="48">
        <v>25</v>
      </c>
      <c r="BG59" s="48"/>
      <c r="BH59" s="48"/>
      <c r="BI59" s="48"/>
      <c r="BJ59" s="48"/>
      <c r="BK59" s="48"/>
      <c r="BL59" s="48"/>
      <c r="BM59" s="112" t="s">
        <v>800</v>
      </c>
      <c r="BN59" s="112" t="s">
        <v>800</v>
      </c>
      <c r="BO59" s="112" t="s">
        <v>800</v>
      </c>
      <c r="BP59" s="112" t="s">
        <v>800</v>
      </c>
      <c r="BQ59" s="112"/>
      <c r="BR59" s="112"/>
      <c r="BS59" s="112"/>
      <c r="BT59" s="112"/>
      <c r="BU59" s="112" t="s">
        <v>1310</v>
      </c>
      <c r="BV59" s="112" t="s">
        <v>1310</v>
      </c>
      <c r="BW59" s="112" t="s">
        <v>1432</v>
      </c>
      <c r="BX59" s="112" t="s">
        <v>1432</v>
      </c>
      <c r="BY59" s="112" t="s">
        <v>1525</v>
      </c>
      <c r="BZ59" s="112" t="s">
        <v>1525</v>
      </c>
      <c r="CA59" s="2"/>
      <c r="CB59" s="3"/>
      <c r="CC59" s="3"/>
      <c r="CD59" s="3"/>
      <c r="CE59" s="3"/>
    </row>
    <row r="60" spans="1:83" ht="15">
      <c r="A60" s="66" t="s">
        <v>357</v>
      </c>
      <c r="B60" s="67"/>
      <c r="C60" s="67"/>
      <c r="D60" s="68">
        <v>1000</v>
      </c>
      <c r="E60" s="89"/>
      <c r="F60" s="88" t="s">
        <v>552</v>
      </c>
      <c r="G60" s="90"/>
      <c r="H60" s="71" t="s">
        <v>641</v>
      </c>
      <c r="I60" s="91"/>
      <c r="J60" s="91"/>
      <c r="K60" s="71" t="s">
        <v>641</v>
      </c>
      <c r="L60" s="92">
        <v>3588.0687022900765</v>
      </c>
      <c r="M60" s="76">
        <v>2054.899658203125</v>
      </c>
      <c r="N60" s="76">
        <v>709.6267700195312</v>
      </c>
      <c r="O60" s="77"/>
      <c r="P60" s="78"/>
      <c r="Q60" s="78"/>
      <c r="R60" s="86"/>
      <c r="S60" s="48">
        <v>1</v>
      </c>
      <c r="T60" s="48">
        <v>1</v>
      </c>
      <c r="U60" s="49">
        <v>0</v>
      </c>
      <c r="V60" s="49">
        <v>0</v>
      </c>
      <c r="W60" s="49">
        <v>0</v>
      </c>
      <c r="X60" s="49">
        <v>0.999995</v>
      </c>
      <c r="Y60" s="49">
        <v>0</v>
      </c>
      <c r="Z60" s="49" t="s">
        <v>734</v>
      </c>
      <c r="AA60" s="73">
        <v>60</v>
      </c>
      <c r="AB60" s="73"/>
      <c r="AC60" s="74"/>
      <c r="AD60" s="81" t="s">
        <v>410</v>
      </c>
      <c r="AE60" s="83" t="s">
        <v>462</v>
      </c>
      <c r="AF60" s="81" t="s">
        <v>641</v>
      </c>
      <c r="AG60" s="81" t="s">
        <v>214</v>
      </c>
      <c r="AH60" s="81"/>
      <c r="AI60" s="81" t="s">
        <v>300</v>
      </c>
      <c r="AJ60" s="85">
        <v>43649.869409722225</v>
      </c>
      <c r="AK60" s="83" t="s">
        <v>552</v>
      </c>
      <c r="AL60" s="83" t="s">
        <v>462</v>
      </c>
      <c r="AM60" s="81">
        <v>47</v>
      </c>
      <c r="AN60" s="81">
        <v>0</v>
      </c>
      <c r="AO60" s="81">
        <v>1</v>
      </c>
      <c r="AP60" s="81"/>
      <c r="AQ60" s="81"/>
      <c r="AR60" s="81"/>
      <c r="AS60" s="81"/>
      <c r="AT60" s="81"/>
      <c r="AU60" s="81"/>
      <c r="AV60" s="81"/>
      <c r="AW60" s="80" t="str">
        <f>REPLACE(INDEX(GroupVertices[Group],MATCH(Vertices[[#This Row],[Vertex]],GroupVertices[Vertex],0)),1,1,"")</f>
        <v>1</v>
      </c>
      <c r="AX60" s="48">
        <v>0</v>
      </c>
      <c r="AY60" s="49">
        <v>0</v>
      </c>
      <c r="AZ60" s="48">
        <v>0</v>
      </c>
      <c r="BA60" s="49">
        <v>0</v>
      </c>
      <c r="BB60" s="48">
        <v>0</v>
      </c>
      <c r="BC60" s="49">
        <v>0</v>
      </c>
      <c r="BD60" s="48">
        <v>17</v>
      </c>
      <c r="BE60" s="49">
        <v>100</v>
      </c>
      <c r="BF60" s="48">
        <v>17</v>
      </c>
      <c r="BG60" s="48"/>
      <c r="BH60" s="48"/>
      <c r="BI60" s="48"/>
      <c r="BJ60" s="48"/>
      <c r="BK60" s="48"/>
      <c r="BL60" s="48"/>
      <c r="BM60" s="112" t="s">
        <v>800</v>
      </c>
      <c r="BN60" s="112" t="s">
        <v>800</v>
      </c>
      <c r="BO60" s="112" t="s">
        <v>800</v>
      </c>
      <c r="BP60" s="112" t="s">
        <v>800</v>
      </c>
      <c r="BQ60" s="112"/>
      <c r="BR60" s="112"/>
      <c r="BS60" s="112"/>
      <c r="BT60" s="112"/>
      <c r="BU60" s="112"/>
      <c r="BV60" s="112"/>
      <c r="BW60" s="112" t="s">
        <v>1433</v>
      </c>
      <c r="BX60" s="112" t="s">
        <v>1433</v>
      </c>
      <c r="BY60" s="112" t="s">
        <v>1526</v>
      </c>
      <c r="BZ60" s="112" t="s">
        <v>1526</v>
      </c>
      <c r="CA60" s="2"/>
      <c r="CB60" s="3"/>
      <c r="CC60" s="3"/>
      <c r="CD60" s="3"/>
      <c r="CE60" s="3"/>
    </row>
    <row r="61" spans="1:83" ht="15">
      <c r="A61" s="66" t="s">
        <v>356</v>
      </c>
      <c r="B61" s="67"/>
      <c r="C61" s="67"/>
      <c r="D61" s="68">
        <v>406.4516129032258</v>
      </c>
      <c r="E61" s="89"/>
      <c r="F61" s="88" t="s">
        <v>551</v>
      </c>
      <c r="G61" s="90"/>
      <c r="H61" s="71" t="s">
        <v>640</v>
      </c>
      <c r="I61" s="91"/>
      <c r="J61" s="91"/>
      <c r="K61" s="71" t="s">
        <v>640</v>
      </c>
      <c r="L61" s="92">
        <v>611.5648854961833</v>
      </c>
      <c r="M61" s="76">
        <v>5138.93798828125</v>
      </c>
      <c r="N61" s="76">
        <v>4999.5</v>
      </c>
      <c r="O61" s="77"/>
      <c r="P61" s="78"/>
      <c r="Q61" s="78"/>
      <c r="R61" s="86"/>
      <c r="S61" s="48">
        <v>1</v>
      </c>
      <c r="T61" s="48">
        <v>1</v>
      </c>
      <c r="U61" s="49">
        <v>0</v>
      </c>
      <c r="V61" s="49">
        <v>0</v>
      </c>
      <c r="W61" s="49">
        <v>0</v>
      </c>
      <c r="X61" s="49">
        <v>0.999995</v>
      </c>
      <c r="Y61" s="49">
        <v>0</v>
      </c>
      <c r="Z61" s="49" t="s">
        <v>734</v>
      </c>
      <c r="AA61" s="73">
        <v>61</v>
      </c>
      <c r="AB61" s="73"/>
      <c r="AC61" s="74"/>
      <c r="AD61" s="81" t="s">
        <v>410</v>
      </c>
      <c r="AE61" s="83" t="s">
        <v>461</v>
      </c>
      <c r="AF61" s="81" t="s">
        <v>640</v>
      </c>
      <c r="AG61" s="81" t="s">
        <v>214</v>
      </c>
      <c r="AH61" s="81"/>
      <c r="AI61" s="81" t="s">
        <v>300</v>
      </c>
      <c r="AJ61" s="85">
        <v>43650.35</v>
      </c>
      <c r="AK61" s="83" t="s">
        <v>551</v>
      </c>
      <c r="AL61" s="83" t="s">
        <v>461</v>
      </c>
      <c r="AM61" s="81">
        <v>8</v>
      </c>
      <c r="AN61" s="81">
        <v>0</v>
      </c>
      <c r="AO61" s="81">
        <v>1</v>
      </c>
      <c r="AP61" s="81"/>
      <c r="AQ61" s="81"/>
      <c r="AR61" s="81"/>
      <c r="AS61" s="81"/>
      <c r="AT61" s="81"/>
      <c r="AU61" s="81"/>
      <c r="AV61" s="81"/>
      <c r="AW61" s="80" t="str">
        <f>REPLACE(INDEX(GroupVertices[Group],MATCH(Vertices[[#This Row],[Vertex]],GroupVertices[Vertex],0)),1,1,"")</f>
        <v>1</v>
      </c>
      <c r="AX61" s="48">
        <v>0</v>
      </c>
      <c r="AY61" s="49">
        <v>0</v>
      </c>
      <c r="AZ61" s="48">
        <v>0</v>
      </c>
      <c r="BA61" s="49">
        <v>0</v>
      </c>
      <c r="BB61" s="48">
        <v>0</v>
      </c>
      <c r="BC61" s="49">
        <v>0</v>
      </c>
      <c r="BD61" s="48">
        <v>32</v>
      </c>
      <c r="BE61" s="49">
        <v>100</v>
      </c>
      <c r="BF61" s="48">
        <v>32</v>
      </c>
      <c r="BG61" s="48"/>
      <c r="BH61" s="48"/>
      <c r="BI61" s="48"/>
      <c r="BJ61" s="48"/>
      <c r="BK61" s="48"/>
      <c r="BL61" s="48"/>
      <c r="BM61" s="112" t="s">
        <v>800</v>
      </c>
      <c r="BN61" s="112" t="s">
        <v>800</v>
      </c>
      <c r="BO61" s="112" t="s">
        <v>800</v>
      </c>
      <c r="BP61" s="112" t="s">
        <v>800</v>
      </c>
      <c r="BQ61" s="112" t="s">
        <v>1372</v>
      </c>
      <c r="BR61" s="112" t="s">
        <v>1372</v>
      </c>
      <c r="BS61" s="112" t="s">
        <v>274</v>
      </c>
      <c r="BT61" s="112" t="s">
        <v>274</v>
      </c>
      <c r="BU61" s="112"/>
      <c r="BV61" s="112"/>
      <c r="BW61" s="112" t="s">
        <v>1434</v>
      </c>
      <c r="BX61" s="112" t="s">
        <v>1434</v>
      </c>
      <c r="BY61" s="112" t="s">
        <v>1527</v>
      </c>
      <c r="BZ61" s="112" t="s">
        <v>1527</v>
      </c>
      <c r="CA61" s="2"/>
      <c r="CB61" s="3"/>
      <c r="CC61" s="3"/>
      <c r="CD61" s="3"/>
      <c r="CE61" s="3"/>
    </row>
    <row r="62" spans="1:83" ht="15">
      <c r="A62" s="66" t="s">
        <v>355</v>
      </c>
      <c r="B62" s="67"/>
      <c r="C62" s="67"/>
      <c r="D62" s="68">
        <v>329.0322580645161</v>
      </c>
      <c r="E62" s="89"/>
      <c r="F62" s="88" t="s">
        <v>550</v>
      </c>
      <c r="G62" s="90"/>
      <c r="H62" s="71" t="s">
        <v>639</v>
      </c>
      <c r="I62" s="91"/>
      <c r="J62" s="91"/>
      <c r="K62" s="71" t="s">
        <v>639</v>
      </c>
      <c r="L62" s="92">
        <v>382.60305343511453</v>
      </c>
      <c r="M62" s="76">
        <v>6680.95751953125</v>
      </c>
      <c r="N62" s="76">
        <v>7144.4365234375</v>
      </c>
      <c r="O62" s="77"/>
      <c r="P62" s="78"/>
      <c r="Q62" s="78"/>
      <c r="R62" s="86"/>
      <c r="S62" s="48">
        <v>1</v>
      </c>
      <c r="T62" s="48">
        <v>1</v>
      </c>
      <c r="U62" s="49">
        <v>0</v>
      </c>
      <c r="V62" s="49">
        <v>0</v>
      </c>
      <c r="W62" s="49">
        <v>0</v>
      </c>
      <c r="X62" s="49">
        <v>0.999995</v>
      </c>
      <c r="Y62" s="49">
        <v>0</v>
      </c>
      <c r="Z62" s="49" t="s">
        <v>734</v>
      </c>
      <c r="AA62" s="73">
        <v>62</v>
      </c>
      <c r="AB62" s="73"/>
      <c r="AC62" s="74"/>
      <c r="AD62" s="81" t="s">
        <v>410</v>
      </c>
      <c r="AE62" s="83" t="s">
        <v>460</v>
      </c>
      <c r="AF62" s="81" t="s">
        <v>639</v>
      </c>
      <c r="AG62" s="81" t="s">
        <v>214</v>
      </c>
      <c r="AH62" s="81"/>
      <c r="AI62" s="81" t="s">
        <v>300</v>
      </c>
      <c r="AJ62" s="85">
        <v>43651.473807870374</v>
      </c>
      <c r="AK62" s="83" t="s">
        <v>550</v>
      </c>
      <c r="AL62" s="83" t="s">
        <v>460</v>
      </c>
      <c r="AM62" s="81">
        <v>5</v>
      </c>
      <c r="AN62" s="81">
        <v>0</v>
      </c>
      <c r="AO62" s="81">
        <v>1</v>
      </c>
      <c r="AP62" s="81"/>
      <c r="AQ62" s="81"/>
      <c r="AR62" s="81"/>
      <c r="AS62" s="81"/>
      <c r="AT62" s="81"/>
      <c r="AU62" s="81"/>
      <c r="AV62" s="81"/>
      <c r="AW62" s="80" t="str">
        <f>REPLACE(INDEX(GroupVertices[Group],MATCH(Vertices[[#This Row],[Vertex]],GroupVertices[Vertex],0)),1,1,"")</f>
        <v>1</v>
      </c>
      <c r="AX62" s="48">
        <v>0</v>
      </c>
      <c r="AY62" s="49">
        <v>0</v>
      </c>
      <c r="AZ62" s="48">
        <v>0</v>
      </c>
      <c r="BA62" s="49">
        <v>0</v>
      </c>
      <c r="BB62" s="48">
        <v>0</v>
      </c>
      <c r="BC62" s="49">
        <v>0</v>
      </c>
      <c r="BD62" s="48">
        <v>14</v>
      </c>
      <c r="BE62" s="49">
        <v>100</v>
      </c>
      <c r="BF62" s="48">
        <v>14</v>
      </c>
      <c r="BG62" s="48"/>
      <c r="BH62" s="48"/>
      <c r="BI62" s="48"/>
      <c r="BJ62" s="48"/>
      <c r="BK62" s="48"/>
      <c r="BL62" s="48"/>
      <c r="BM62" s="112" t="s">
        <v>800</v>
      </c>
      <c r="BN62" s="112" t="s">
        <v>800</v>
      </c>
      <c r="BO62" s="112" t="s">
        <v>800</v>
      </c>
      <c r="BP62" s="112" t="s">
        <v>800</v>
      </c>
      <c r="BQ62" s="112"/>
      <c r="BR62" s="112"/>
      <c r="BS62" s="112"/>
      <c r="BT62" s="112"/>
      <c r="BU62" s="112"/>
      <c r="BV62" s="112"/>
      <c r="BW62" s="112" t="s">
        <v>1435</v>
      </c>
      <c r="BX62" s="112" t="s">
        <v>1435</v>
      </c>
      <c r="BY62" s="112" t="s">
        <v>1528</v>
      </c>
      <c r="BZ62" s="112" t="s">
        <v>1528</v>
      </c>
      <c r="CA62" s="2"/>
      <c r="CB62" s="3"/>
      <c r="CC62" s="3"/>
      <c r="CD62" s="3"/>
      <c r="CE62" s="3"/>
    </row>
    <row r="63" spans="1:83" ht="15">
      <c r="A63" s="66" t="s">
        <v>354</v>
      </c>
      <c r="B63" s="67"/>
      <c r="C63" s="67"/>
      <c r="D63" s="68">
        <v>1000</v>
      </c>
      <c r="E63" s="89"/>
      <c r="F63" s="67"/>
      <c r="G63" s="90"/>
      <c r="H63" s="71" t="s">
        <v>638</v>
      </c>
      <c r="I63" s="91"/>
      <c r="J63" s="91"/>
      <c r="K63" s="71" t="s">
        <v>638</v>
      </c>
      <c r="L63" s="92">
        <v>5343.442748091603</v>
      </c>
      <c r="M63" s="76">
        <v>2825.9091796875</v>
      </c>
      <c r="N63" s="76">
        <v>709.6267700195312</v>
      </c>
      <c r="O63" s="77"/>
      <c r="P63" s="78"/>
      <c r="Q63" s="78"/>
      <c r="R63" s="86"/>
      <c r="S63" s="48">
        <v>1</v>
      </c>
      <c r="T63" s="48">
        <v>1</v>
      </c>
      <c r="U63" s="49">
        <v>0</v>
      </c>
      <c r="V63" s="49">
        <v>0</v>
      </c>
      <c r="W63" s="49">
        <v>0</v>
      </c>
      <c r="X63" s="49">
        <v>0.999995</v>
      </c>
      <c r="Y63" s="49">
        <v>0</v>
      </c>
      <c r="Z63" s="49" t="s">
        <v>734</v>
      </c>
      <c r="AA63" s="73">
        <v>63</v>
      </c>
      <c r="AB63" s="73"/>
      <c r="AC63" s="74"/>
      <c r="AD63" s="81" t="s">
        <v>410</v>
      </c>
      <c r="AE63" s="83" t="s">
        <v>459</v>
      </c>
      <c r="AF63" s="81" t="s">
        <v>638</v>
      </c>
      <c r="AG63" s="81" t="s">
        <v>214</v>
      </c>
      <c r="AH63" s="81"/>
      <c r="AI63" s="81" t="s">
        <v>300</v>
      </c>
      <c r="AJ63" s="85">
        <v>43651.7165625</v>
      </c>
      <c r="AK63" s="81"/>
      <c r="AL63" s="83" t="s">
        <v>459</v>
      </c>
      <c r="AM63" s="81">
        <v>70</v>
      </c>
      <c r="AN63" s="81">
        <v>0</v>
      </c>
      <c r="AO63" s="81">
        <v>23</v>
      </c>
      <c r="AP63" s="81"/>
      <c r="AQ63" s="81"/>
      <c r="AR63" s="81"/>
      <c r="AS63" s="81"/>
      <c r="AT63" s="81"/>
      <c r="AU63" s="81"/>
      <c r="AV63" s="81"/>
      <c r="AW63" s="80" t="str">
        <f>REPLACE(INDEX(GroupVertices[Group],MATCH(Vertices[[#This Row],[Vertex]],GroupVertices[Vertex],0)),1,1,"")</f>
        <v>1</v>
      </c>
      <c r="AX63" s="48">
        <v>0</v>
      </c>
      <c r="AY63" s="49">
        <v>0</v>
      </c>
      <c r="AZ63" s="48">
        <v>0</v>
      </c>
      <c r="BA63" s="49">
        <v>0</v>
      </c>
      <c r="BB63" s="48">
        <v>0</v>
      </c>
      <c r="BC63" s="49">
        <v>0</v>
      </c>
      <c r="BD63" s="48">
        <v>30</v>
      </c>
      <c r="BE63" s="49">
        <v>100</v>
      </c>
      <c r="BF63" s="48">
        <v>30</v>
      </c>
      <c r="BG63" s="48"/>
      <c r="BH63" s="48"/>
      <c r="BI63" s="48"/>
      <c r="BJ63" s="48"/>
      <c r="BK63" s="48"/>
      <c r="BL63" s="48"/>
      <c r="BM63" s="112" t="s">
        <v>800</v>
      </c>
      <c r="BN63" s="112" t="s">
        <v>800</v>
      </c>
      <c r="BO63" s="112" t="s">
        <v>800</v>
      </c>
      <c r="BP63" s="112" t="s">
        <v>800</v>
      </c>
      <c r="BQ63" s="112"/>
      <c r="BR63" s="112"/>
      <c r="BS63" s="112"/>
      <c r="BT63" s="112"/>
      <c r="BU63" s="112" t="s">
        <v>1385</v>
      </c>
      <c r="BV63" s="112" t="s">
        <v>1385</v>
      </c>
      <c r="BW63" s="112" t="s">
        <v>1436</v>
      </c>
      <c r="BX63" s="112" t="s">
        <v>1436</v>
      </c>
      <c r="BY63" s="112" t="s">
        <v>1529</v>
      </c>
      <c r="BZ63" s="112" t="s">
        <v>1529</v>
      </c>
      <c r="CA63" s="2"/>
      <c r="CB63" s="3"/>
      <c r="CC63" s="3"/>
      <c r="CD63" s="3"/>
      <c r="CE63" s="3"/>
    </row>
    <row r="64" spans="1:83" ht="15">
      <c r="A64" s="66" t="s">
        <v>353</v>
      </c>
      <c r="B64" s="67"/>
      <c r="C64" s="67"/>
      <c r="D64" s="68">
        <v>303.2258064516129</v>
      </c>
      <c r="E64" s="89"/>
      <c r="F64" s="88" t="s">
        <v>549</v>
      </c>
      <c r="G64" s="90"/>
      <c r="H64" s="71" t="s">
        <v>637</v>
      </c>
      <c r="I64" s="91"/>
      <c r="J64" s="91"/>
      <c r="K64" s="71" t="s">
        <v>637</v>
      </c>
      <c r="L64" s="92">
        <v>306.2824427480916</v>
      </c>
      <c r="M64" s="76">
        <v>7451.966796875</v>
      </c>
      <c r="N64" s="76">
        <v>8216.904296875</v>
      </c>
      <c r="O64" s="77"/>
      <c r="P64" s="78"/>
      <c r="Q64" s="78"/>
      <c r="R64" s="86"/>
      <c r="S64" s="48">
        <v>1</v>
      </c>
      <c r="T64" s="48">
        <v>1</v>
      </c>
      <c r="U64" s="49">
        <v>0</v>
      </c>
      <c r="V64" s="49">
        <v>0</v>
      </c>
      <c r="W64" s="49">
        <v>0</v>
      </c>
      <c r="X64" s="49">
        <v>0.999995</v>
      </c>
      <c r="Y64" s="49">
        <v>0</v>
      </c>
      <c r="Z64" s="49" t="s">
        <v>734</v>
      </c>
      <c r="AA64" s="73">
        <v>64</v>
      </c>
      <c r="AB64" s="73"/>
      <c r="AC64" s="74"/>
      <c r="AD64" s="81" t="s">
        <v>410</v>
      </c>
      <c r="AE64" s="83" t="s">
        <v>458</v>
      </c>
      <c r="AF64" s="81" t="s">
        <v>637</v>
      </c>
      <c r="AG64" s="81" t="s">
        <v>214</v>
      </c>
      <c r="AH64" s="81"/>
      <c r="AI64" s="81" t="s">
        <v>300</v>
      </c>
      <c r="AJ64" s="85">
        <v>43655.32518518518</v>
      </c>
      <c r="AK64" s="83" t="s">
        <v>549</v>
      </c>
      <c r="AL64" s="83" t="s">
        <v>458</v>
      </c>
      <c r="AM64" s="81">
        <v>4</v>
      </c>
      <c r="AN64" s="81">
        <v>0</v>
      </c>
      <c r="AO64" s="81"/>
      <c r="AP64" s="81"/>
      <c r="AQ64" s="81"/>
      <c r="AR64" s="81"/>
      <c r="AS64" s="81"/>
      <c r="AT64" s="81"/>
      <c r="AU64" s="81"/>
      <c r="AV64" s="81"/>
      <c r="AW64" s="80" t="str">
        <f>REPLACE(INDEX(GroupVertices[Group],MATCH(Vertices[[#This Row],[Vertex]],GroupVertices[Vertex],0)),1,1,"")</f>
        <v>1</v>
      </c>
      <c r="AX64" s="48">
        <v>0</v>
      </c>
      <c r="AY64" s="49">
        <v>0</v>
      </c>
      <c r="AZ64" s="48">
        <v>0</v>
      </c>
      <c r="BA64" s="49">
        <v>0</v>
      </c>
      <c r="BB64" s="48">
        <v>0</v>
      </c>
      <c r="BC64" s="49">
        <v>0</v>
      </c>
      <c r="BD64" s="48">
        <v>30</v>
      </c>
      <c r="BE64" s="49">
        <v>100</v>
      </c>
      <c r="BF64" s="48">
        <v>30</v>
      </c>
      <c r="BG64" s="48"/>
      <c r="BH64" s="48"/>
      <c r="BI64" s="48"/>
      <c r="BJ64" s="48"/>
      <c r="BK64" s="48"/>
      <c r="BL64" s="48"/>
      <c r="BM64" s="112" t="s">
        <v>800</v>
      </c>
      <c r="BN64" s="112" t="s">
        <v>800</v>
      </c>
      <c r="BO64" s="112" t="s">
        <v>800</v>
      </c>
      <c r="BP64" s="112" t="s">
        <v>800</v>
      </c>
      <c r="BQ64" s="112" t="s">
        <v>1373</v>
      </c>
      <c r="BR64" s="112" t="s">
        <v>1373</v>
      </c>
      <c r="BS64" s="112" t="s">
        <v>274</v>
      </c>
      <c r="BT64" s="112" t="s">
        <v>274</v>
      </c>
      <c r="BU64" s="112"/>
      <c r="BV64" s="112"/>
      <c r="BW64" s="112" t="s">
        <v>1437</v>
      </c>
      <c r="BX64" s="112" t="s">
        <v>1437</v>
      </c>
      <c r="BY64" s="112" t="s">
        <v>1530</v>
      </c>
      <c r="BZ64" s="112" t="s">
        <v>1530</v>
      </c>
      <c r="CA64" s="2"/>
      <c r="CB64" s="3"/>
      <c r="CC64" s="3"/>
      <c r="CD64" s="3"/>
      <c r="CE64" s="3"/>
    </row>
    <row r="65" spans="1:83" ht="390">
      <c r="A65" s="66" t="s">
        <v>352</v>
      </c>
      <c r="B65" s="67"/>
      <c r="C65" s="67"/>
      <c r="D65" s="68">
        <v>380.64516129032256</v>
      </c>
      <c r="E65" s="89"/>
      <c r="F65" s="88" t="s">
        <v>548</v>
      </c>
      <c r="G65" s="90"/>
      <c r="H65" s="50" t="s">
        <v>636</v>
      </c>
      <c r="I65" s="91"/>
      <c r="J65" s="91"/>
      <c r="K65" s="50" t="s">
        <v>636</v>
      </c>
      <c r="L65" s="92">
        <v>535.2442748091603</v>
      </c>
      <c r="M65" s="76">
        <v>4367.92822265625</v>
      </c>
      <c r="N65" s="76">
        <v>4999.5</v>
      </c>
      <c r="O65" s="77"/>
      <c r="P65" s="78"/>
      <c r="Q65" s="78"/>
      <c r="R65" s="86"/>
      <c r="S65" s="48">
        <v>1</v>
      </c>
      <c r="T65" s="48">
        <v>1</v>
      </c>
      <c r="U65" s="49">
        <v>0</v>
      </c>
      <c r="V65" s="49">
        <v>0</v>
      </c>
      <c r="W65" s="49">
        <v>0</v>
      </c>
      <c r="X65" s="49">
        <v>0.999995</v>
      </c>
      <c r="Y65" s="49">
        <v>0</v>
      </c>
      <c r="Z65" s="49" t="s">
        <v>734</v>
      </c>
      <c r="AA65" s="73">
        <v>65</v>
      </c>
      <c r="AB65" s="73"/>
      <c r="AC65" s="74"/>
      <c r="AD65" s="81" t="s">
        <v>410</v>
      </c>
      <c r="AE65" s="83" t="s">
        <v>457</v>
      </c>
      <c r="AF65" s="81" t="s">
        <v>636</v>
      </c>
      <c r="AG65" s="81" t="s">
        <v>214</v>
      </c>
      <c r="AH65" s="81"/>
      <c r="AI65" s="81" t="s">
        <v>300</v>
      </c>
      <c r="AJ65" s="85">
        <v>43655.48043981481</v>
      </c>
      <c r="AK65" s="83" t="s">
        <v>548</v>
      </c>
      <c r="AL65" s="83" t="s">
        <v>457</v>
      </c>
      <c r="AM65" s="81">
        <v>7</v>
      </c>
      <c r="AN65" s="81">
        <v>0</v>
      </c>
      <c r="AO65" s="81"/>
      <c r="AP65" s="81"/>
      <c r="AQ65" s="81"/>
      <c r="AR65" s="81"/>
      <c r="AS65" s="81"/>
      <c r="AT65" s="81"/>
      <c r="AU65" s="81"/>
      <c r="AV65" s="81"/>
      <c r="AW65" s="80" t="str">
        <f>REPLACE(INDEX(GroupVertices[Group],MATCH(Vertices[[#This Row],[Vertex]],GroupVertices[Vertex],0)),1,1,"")</f>
        <v>1</v>
      </c>
      <c r="AX65" s="48">
        <v>0</v>
      </c>
      <c r="AY65" s="49">
        <v>0</v>
      </c>
      <c r="AZ65" s="48">
        <v>0</v>
      </c>
      <c r="BA65" s="49">
        <v>0</v>
      </c>
      <c r="BB65" s="48">
        <v>0</v>
      </c>
      <c r="BC65" s="49">
        <v>0</v>
      </c>
      <c r="BD65" s="48">
        <v>26</v>
      </c>
      <c r="BE65" s="49">
        <v>100</v>
      </c>
      <c r="BF65" s="48">
        <v>26</v>
      </c>
      <c r="BG65" s="48"/>
      <c r="BH65" s="48"/>
      <c r="BI65" s="48"/>
      <c r="BJ65" s="48"/>
      <c r="BK65" s="48"/>
      <c r="BL65" s="48"/>
      <c r="BM65" s="112" t="s">
        <v>800</v>
      </c>
      <c r="BN65" s="112" t="s">
        <v>800</v>
      </c>
      <c r="BO65" s="112" t="s">
        <v>800</v>
      </c>
      <c r="BP65" s="112" t="s">
        <v>800</v>
      </c>
      <c r="BQ65" s="112"/>
      <c r="BR65" s="112"/>
      <c r="BS65" s="112"/>
      <c r="BT65" s="112"/>
      <c r="BU65" s="112" t="s">
        <v>1310</v>
      </c>
      <c r="BV65" s="112" t="s">
        <v>1310</v>
      </c>
      <c r="BW65" s="112" t="s">
        <v>1438</v>
      </c>
      <c r="BX65" s="112" t="s">
        <v>1438</v>
      </c>
      <c r="BY65" s="112" t="s">
        <v>1531</v>
      </c>
      <c r="BZ65" s="112" t="s">
        <v>1531</v>
      </c>
      <c r="CA65" s="2"/>
      <c r="CB65" s="3"/>
      <c r="CC65" s="3"/>
      <c r="CD65" s="3"/>
      <c r="CE65" s="3"/>
    </row>
    <row r="66" spans="1:83" ht="15">
      <c r="A66" s="66" t="s">
        <v>351</v>
      </c>
      <c r="B66" s="67"/>
      <c r="C66" s="67"/>
      <c r="D66" s="68">
        <v>974.1935483870968</v>
      </c>
      <c r="E66" s="89"/>
      <c r="F66" s="88" t="s">
        <v>547</v>
      </c>
      <c r="G66" s="90"/>
      <c r="H66" s="71" t="s">
        <v>635</v>
      </c>
      <c r="I66" s="91"/>
      <c r="J66" s="91"/>
      <c r="K66" s="71" t="s">
        <v>635</v>
      </c>
      <c r="L66" s="92">
        <v>2290.618320610687</v>
      </c>
      <c r="M66" s="76">
        <v>5138.93798828125</v>
      </c>
      <c r="N66" s="76">
        <v>1782.094970703125</v>
      </c>
      <c r="O66" s="77"/>
      <c r="P66" s="78"/>
      <c r="Q66" s="78"/>
      <c r="R66" s="86"/>
      <c r="S66" s="48">
        <v>1</v>
      </c>
      <c r="T66" s="48">
        <v>1</v>
      </c>
      <c r="U66" s="49">
        <v>0</v>
      </c>
      <c r="V66" s="49">
        <v>0</v>
      </c>
      <c r="W66" s="49">
        <v>0</v>
      </c>
      <c r="X66" s="49">
        <v>0.999995</v>
      </c>
      <c r="Y66" s="49">
        <v>0</v>
      </c>
      <c r="Z66" s="49" t="s">
        <v>734</v>
      </c>
      <c r="AA66" s="73">
        <v>66</v>
      </c>
      <c r="AB66" s="73"/>
      <c r="AC66" s="74"/>
      <c r="AD66" s="81" t="s">
        <v>410</v>
      </c>
      <c r="AE66" s="83" t="s">
        <v>456</v>
      </c>
      <c r="AF66" s="81" t="s">
        <v>635</v>
      </c>
      <c r="AG66" s="81" t="s">
        <v>214</v>
      </c>
      <c r="AH66" s="81"/>
      <c r="AI66" s="81" t="s">
        <v>300</v>
      </c>
      <c r="AJ66" s="85">
        <v>43656.51027777778</v>
      </c>
      <c r="AK66" s="83" t="s">
        <v>547</v>
      </c>
      <c r="AL66" s="83" t="s">
        <v>456</v>
      </c>
      <c r="AM66" s="81">
        <v>30</v>
      </c>
      <c r="AN66" s="81">
        <v>0</v>
      </c>
      <c r="AO66" s="81">
        <v>1</v>
      </c>
      <c r="AP66" s="81"/>
      <c r="AQ66" s="81"/>
      <c r="AR66" s="81"/>
      <c r="AS66" s="81"/>
      <c r="AT66" s="81"/>
      <c r="AU66" s="81"/>
      <c r="AV66" s="81"/>
      <c r="AW66" s="80" t="str">
        <f>REPLACE(INDEX(GroupVertices[Group],MATCH(Vertices[[#This Row],[Vertex]],GroupVertices[Vertex],0)),1,1,"")</f>
        <v>1</v>
      </c>
      <c r="AX66" s="48">
        <v>0</v>
      </c>
      <c r="AY66" s="49">
        <v>0</v>
      </c>
      <c r="AZ66" s="48">
        <v>0</v>
      </c>
      <c r="BA66" s="49">
        <v>0</v>
      </c>
      <c r="BB66" s="48">
        <v>0</v>
      </c>
      <c r="BC66" s="49">
        <v>0</v>
      </c>
      <c r="BD66" s="48">
        <v>43</v>
      </c>
      <c r="BE66" s="49">
        <v>100</v>
      </c>
      <c r="BF66" s="48">
        <v>43</v>
      </c>
      <c r="BG66" s="48"/>
      <c r="BH66" s="48"/>
      <c r="BI66" s="48"/>
      <c r="BJ66" s="48"/>
      <c r="BK66" s="48"/>
      <c r="BL66" s="48"/>
      <c r="BM66" s="112" t="s">
        <v>800</v>
      </c>
      <c r="BN66" s="112" t="s">
        <v>800</v>
      </c>
      <c r="BO66" s="112" t="s">
        <v>800</v>
      </c>
      <c r="BP66" s="112" t="s">
        <v>800</v>
      </c>
      <c r="BQ66" s="112"/>
      <c r="BR66" s="112"/>
      <c r="BS66" s="112"/>
      <c r="BT66" s="112"/>
      <c r="BU66" s="112" t="s">
        <v>1310</v>
      </c>
      <c r="BV66" s="112" t="s">
        <v>1310</v>
      </c>
      <c r="BW66" s="112" t="s">
        <v>1439</v>
      </c>
      <c r="BX66" s="112" t="s">
        <v>1439</v>
      </c>
      <c r="BY66" s="112" t="s">
        <v>1532</v>
      </c>
      <c r="BZ66" s="112" t="s">
        <v>1532</v>
      </c>
      <c r="CA66" s="2"/>
      <c r="CB66" s="3"/>
      <c r="CC66" s="3"/>
      <c r="CD66" s="3"/>
      <c r="CE66" s="3"/>
    </row>
    <row r="67" spans="1:83" ht="15">
      <c r="A67" s="66" t="s">
        <v>350</v>
      </c>
      <c r="B67" s="67"/>
      <c r="C67" s="67"/>
      <c r="D67" s="68">
        <v>535.483870967742</v>
      </c>
      <c r="E67" s="89"/>
      <c r="F67" s="88" t="s">
        <v>546</v>
      </c>
      <c r="G67" s="90"/>
      <c r="H67" s="71" t="s">
        <v>634</v>
      </c>
      <c r="I67" s="91"/>
      <c r="J67" s="91"/>
      <c r="K67" s="71" t="s">
        <v>634</v>
      </c>
      <c r="L67" s="92">
        <v>993.1679389312977</v>
      </c>
      <c r="M67" s="76">
        <v>1283.89013671875</v>
      </c>
      <c r="N67" s="76">
        <v>2854.5634765625</v>
      </c>
      <c r="O67" s="77"/>
      <c r="P67" s="78"/>
      <c r="Q67" s="78"/>
      <c r="R67" s="86"/>
      <c r="S67" s="48">
        <v>1</v>
      </c>
      <c r="T67" s="48">
        <v>1</v>
      </c>
      <c r="U67" s="49">
        <v>0</v>
      </c>
      <c r="V67" s="49">
        <v>0</v>
      </c>
      <c r="W67" s="49">
        <v>0</v>
      </c>
      <c r="X67" s="49">
        <v>0.999995</v>
      </c>
      <c r="Y67" s="49">
        <v>0</v>
      </c>
      <c r="Z67" s="49" t="s">
        <v>734</v>
      </c>
      <c r="AA67" s="73">
        <v>67</v>
      </c>
      <c r="AB67" s="73"/>
      <c r="AC67" s="74"/>
      <c r="AD67" s="81" t="s">
        <v>410</v>
      </c>
      <c r="AE67" s="83" t="s">
        <v>455</v>
      </c>
      <c r="AF67" s="81" t="s">
        <v>634</v>
      </c>
      <c r="AG67" s="81" t="s">
        <v>214</v>
      </c>
      <c r="AH67" s="81"/>
      <c r="AI67" s="81" t="s">
        <v>300</v>
      </c>
      <c r="AJ67" s="85">
        <v>43657.36335648148</v>
      </c>
      <c r="AK67" s="83" t="s">
        <v>546</v>
      </c>
      <c r="AL67" s="83" t="s">
        <v>455</v>
      </c>
      <c r="AM67" s="81">
        <v>13</v>
      </c>
      <c r="AN67" s="81">
        <v>0</v>
      </c>
      <c r="AO67" s="81">
        <v>1</v>
      </c>
      <c r="AP67" s="81"/>
      <c r="AQ67" s="81"/>
      <c r="AR67" s="81"/>
      <c r="AS67" s="81"/>
      <c r="AT67" s="81"/>
      <c r="AU67" s="81"/>
      <c r="AV67" s="81"/>
      <c r="AW67" s="80" t="str">
        <f>REPLACE(INDEX(GroupVertices[Group],MATCH(Vertices[[#This Row],[Vertex]],GroupVertices[Vertex],0)),1,1,"")</f>
        <v>1</v>
      </c>
      <c r="AX67" s="48">
        <v>0</v>
      </c>
      <c r="AY67" s="49">
        <v>0</v>
      </c>
      <c r="AZ67" s="48">
        <v>0</v>
      </c>
      <c r="BA67" s="49">
        <v>0</v>
      </c>
      <c r="BB67" s="48">
        <v>0</v>
      </c>
      <c r="BC67" s="49">
        <v>0</v>
      </c>
      <c r="BD67" s="48">
        <v>18</v>
      </c>
      <c r="BE67" s="49">
        <v>100</v>
      </c>
      <c r="BF67" s="48">
        <v>18</v>
      </c>
      <c r="BG67" s="48"/>
      <c r="BH67" s="48"/>
      <c r="BI67" s="48"/>
      <c r="BJ67" s="48"/>
      <c r="BK67" s="48"/>
      <c r="BL67" s="48"/>
      <c r="BM67" s="112" t="s">
        <v>800</v>
      </c>
      <c r="BN67" s="112" t="s">
        <v>800</v>
      </c>
      <c r="BO67" s="112" t="s">
        <v>800</v>
      </c>
      <c r="BP67" s="112" t="s">
        <v>800</v>
      </c>
      <c r="BQ67" s="112"/>
      <c r="BR67" s="112"/>
      <c r="BS67" s="112"/>
      <c r="BT67" s="112"/>
      <c r="BU67" s="112"/>
      <c r="BV67" s="112"/>
      <c r="BW67" s="112" t="s">
        <v>1440</v>
      </c>
      <c r="BX67" s="112" t="s">
        <v>1440</v>
      </c>
      <c r="BY67" s="112" t="s">
        <v>1533</v>
      </c>
      <c r="BZ67" s="112" t="s">
        <v>1533</v>
      </c>
      <c r="CA67" s="2"/>
      <c r="CB67" s="3"/>
      <c r="CC67" s="3"/>
      <c r="CD67" s="3"/>
      <c r="CE67" s="3"/>
    </row>
    <row r="68" spans="1:83" ht="15">
      <c r="A68" s="66" t="s">
        <v>349</v>
      </c>
      <c r="B68" s="67"/>
      <c r="C68" s="67"/>
      <c r="D68" s="68">
        <v>432.258064516129</v>
      </c>
      <c r="E68" s="89"/>
      <c r="F68" s="88" t="s">
        <v>545</v>
      </c>
      <c r="G68" s="90"/>
      <c r="H68" s="71" t="s">
        <v>633</v>
      </c>
      <c r="I68" s="91"/>
      <c r="J68" s="91"/>
      <c r="K68" s="71" t="s">
        <v>633</v>
      </c>
      <c r="L68" s="92">
        <v>687.8854961832061</v>
      </c>
      <c r="M68" s="76">
        <v>2054.899658203125</v>
      </c>
      <c r="N68" s="76">
        <v>3927.03173828125</v>
      </c>
      <c r="O68" s="77"/>
      <c r="P68" s="78"/>
      <c r="Q68" s="78"/>
      <c r="R68" s="86"/>
      <c r="S68" s="48">
        <v>1</v>
      </c>
      <c r="T68" s="48">
        <v>1</v>
      </c>
      <c r="U68" s="49">
        <v>0</v>
      </c>
      <c r="V68" s="49">
        <v>0</v>
      </c>
      <c r="W68" s="49">
        <v>0</v>
      </c>
      <c r="X68" s="49">
        <v>0.999995</v>
      </c>
      <c r="Y68" s="49">
        <v>0</v>
      </c>
      <c r="Z68" s="49" t="s">
        <v>734</v>
      </c>
      <c r="AA68" s="73">
        <v>68</v>
      </c>
      <c r="AB68" s="73"/>
      <c r="AC68" s="74"/>
      <c r="AD68" s="81" t="s">
        <v>410</v>
      </c>
      <c r="AE68" s="83" t="s">
        <v>454</v>
      </c>
      <c r="AF68" s="81" t="s">
        <v>633</v>
      </c>
      <c r="AG68" s="81" t="s">
        <v>214</v>
      </c>
      <c r="AH68" s="81"/>
      <c r="AI68" s="81" t="s">
        <v>300</v>
      </c>
      <c r="AJ68" s="85">
        <v>43657.531331018516</v>
      </c>
      <c r="AK68" s="83" t="s">
        <v>545</v>
      </c>
      <c r="AL68" s="83" t="s">
        <v>454</v>
      </c>
      <c r="AM68" s="81">
        <v>9</v>
      </c>
      <c r="AN68" s="81">
        <v>0</v>
      </c>
      <c r="AO68" s="81">
        <v>1</v>
      </c>
      <c r="AP68" s="81"/>
      <c r="AQ68" s="81"/>
      <c r="AR68" s="81"/>
      <c r="AS68" s="81"/>
      <c r="AT68" s="81"/>
      <c r="AU68" s="81"/>
      <c r="AV68" s="81"/>
      <c r="AW68" s="80" t="str">
        <f>REPLACE(INDEX(GroupVertices[Group],MATCH(Vertices[[#This Row],[Vertex]],GroupVertices[Vertex],0)),1,1,"")</f>
        <v>1</v>
      </c>
      <c r="AX68" s="48">
        <v>0</v>
      </c>
      <c r="AY68" s="49">
        <v>0</v>
      </c>
      <c r="AZ68" s="48">
        <v>0</v>
      </c>
      <c r="BA68" s="49">
        <v>0</v>
      </c>
      <c r="BB68" s="48">
        <v>0</v>
      </c>
      <c r="BC68" s="49">
        <v>0</v>
      </c>
      <c r="BD68" s="48">
        <v>17</v>
      </c>
      <c r="BE68" s="49">
        <v>100</v>
      </c>
      <c r="BF68" s="48">
        <v>17</v>
      </c>
      <c r="BG68" s="48"/>
      <c r="BH68" s="48"/>
      <c r="BI68" s="48"/>
      <c r="BJ68" s="48"/>
      <c r="BK68" s="48"/>
      <c r="BL68" s="48"/>
      <c r="BM68" s="112" t="s">
        <v>800</v>
      </c>
      <c r="BN68" s="112" t="s">
        <v>800</v>
      </c>
      <c r="BO68" s="112" t="s">
        <v>800</v>
      </c>
      <c r="BP68" s="112" t="s">
        <v>800</v>
      </c>
      <c r="BQ68" s="112"/>
      <c r="BR68" s="112"/>
      <c r="BS68" s="112"/>
      <c r="BT68" s="112"/>
      <c r="BU68" s="112"/>
      <c r="BV68" s="112"/>
      <c r="BW68" s="112" t="s">
        <v>1441</v>
      </c>
      <c r="BX68" s="112" t="s">
        <v>1441</v>
      </c>
      <c r="BY68" s="112" t="s">
        <v>1534</v>
      </c>
      <c r="BZ68" s="112" t="s">
        <v>1534</v>
      </c>
      <c r="CA68" s="2"/>
      <c r="CB68" s="3"/>
      <c r="CC68" s="3"/>
      <c r="CD68" s="3"/>
      <c r="CE68" s="3"/>
    </row>
    <row r="69" spans="1:83" ht="15">
      <c r="A69" s="66" t="s">
        <v>348</v>
      </c>
      <c r="B69" s="67"/>
      <c r="C69" s="67"/>
      <c r="D69" s="68">
        <v>329.0322580645161</v>
      </c>
      <c r="E69" s="89"/>
      <c r="F69" s="88" t="s">
        <v>544</v>
      </c>
      <c r="G69" s="90"/>
      <c r="H69" s="71" t="s">
        <v>632</v>
      </c>
      <c r="I69" s="91"/>
      <c r="J69" s="91"/>
      <c r="K69" s="71" t="s">
        <v>632</v>
      </c>
      <c r="L69" s="92">
        <v>382.60305343511453</v>
      </c>
      <c r="M69" s="76">
        <v>5909.947265625</v>
      </c>
      <c r="N69" s="76">
        <v>7144.4365234375</v>
      </c>
      <c r="O69" s="77"/>
      <c r="P69" s="78"/>
      <c r="Q69" s="78"/>
      <c r="R69" s="86"/>
      <c r="S69" s="48">
        <v>1</v>
      </c>
      <c r="T69" s="48">
        <v>1</v>
      </c>
      <c r="U69" s="49">
        <v>0</v>
      </c>
      <c r="V69" s="49">
        <v>0</v>
      </c>
      <c r="W69" s="49">
        <v>0</v>
      </c>
      <c r="X69" s="49">
        <v>0.999995</v>
      </c>
      <c r="Y69" s="49">
        <v>0</v>
      </c>
      <c r="Z69" s="49" t="s">
        <v>734</v>
      </c>
      <c r="AA69" s="73">
        <v>69</v>
      </c>
      <c r="AB69" s="73"/>
      <c r="AC69" s="74"/>
      <c r="AD69" s="81" t="s">
        <v>410</v>
      </c>
      <c r="AE69" s="83" t="s">
        <v>453</v>
      </c>
      <c r="AF69" s="81" t="s">
        <v>632</v>
      </c>
      <c r="AG69" s="81" t="s">
        <v>214</v>
      </c>
      <c r="AH69" s="81"/>
      <c r="AI69" s="81" t="s">
        <v>300</v>
      </c>
      <c r="AJ69" s="85">
        <v>43658.40013888889</v>
      </c>
      <c r="AK69" s="83" t="s">
        <v>544</v>
      </c>
      <c r="AL69" s="83" t="s">
        <v>453</v>
      </c>
      <c r="AM69" s="81">
        <v>5</v>
      </c>
      <c r="AN69" s="81">
        <v>0</v>
      </c>
      <c r="AO69" s="81"/>
      <c r="AP69" s="81"/>
      <c r="AQ69" s="81"/>
      <c r="AR69" s="81"/>
      <c r="AS69" s="81"/>
      <c r="AT69" s="81"/>
      <c r="AU69" s="81"/>
      <c r="AV69" s="81"/>
      <c r="AW69" s="80" t="str">
        <f>REPLACE(INDEX(GroupVertices[Group],MATCH(Vertices[[#This Row],[Vertex]],GroupVertices[Vertex],0)),1,1,"")</f>
        <v>1</v>
      </c>
      <c r="AX69" s="48">
        <v>0</v>
      </c>
      <c r="AY69" s="49">
        <v>0</v>
      </c>
      <c r="AZ69" s="48">
        <v>0</v>
      </c>
      <c r="BA69" s="49">
        <v>0</v>
      </c>
      <c r="BB69" s="48">
        <v>0</v>
      </c>
      <c r="BC69" s="49">
        <v>0</v>
      </c>
      <c r="BD69" s="48">
        <v>32</v>
      </c>
      <c r="BE69" s="49">
        <v>100</v>
      </c>
      <c r="BF69" s="48">
        <v>32</v>
      </c>
      <c r="BG69" s="48"/>
      <c r="BH69" s="48"/>
      <c r="BI69" s="48"/>
      <c r="BJ69" s="48"/>
      <c r="BK69" s="48"/>
      <c r="BL69" s="48"/>
      <c r="BM69" s="112" t="s">
        <v>800</v>
      </c>
      <c r="BN69" s="112" t="s">
        <v>800</v>
      </c>
      <c r="BO69" s="112" t="s">
        <v>800</v>
      </c>
      <c r="BP69" s="112" t="s">
        <v>800</v>
      </c>
      <c r="BQ69" s="112" t="s">
        <v>1374</v>
      </c>
      <c r="BR69" s="112" t="s">
        <v>1374</v>
      </c>
      <c r="BS69" s="112" t="s">
        <v>274</v>
      </c>
      <c r="BT69" s="112" t="s">
        <v>274</v>
      </c>
      <c r="BU69" s="112"/>
      <c r="BV69" s="112"/>
      <c r="BW69" s="112" t="s">
        <v>1442</v>
      </c>
      <c r="BX69" s="112" t="s">
        <v>1442</v>
      </c>
      <c r="BY69" s="112" t="s">
        <v>1535</v>
      </c>
      <c r="BZ69" s="112" t="s">
        <v>1535</v>
      </c>
      <c r="CA69" s="2"/>
      <c r="CB69" s="3"/>
      <c r="CC69" s="3"/>
      <c r="CD69" s="3"/>
      <c r="CE69" s="3"/>
    </row>
    <row r="70" spans="1:83" ht="15">
      <c r="A70" s="66" t="s">
        <v>347</v>
      </c>
      <c r="B70" s="67"/>
      <c r="C70" s="67"/>
      <c r="D70" s="68">
        <v>1000</v>
      </c>
      <c r="E70" s="89"/>
      <c r="F70" s="88" t="s">
        <v>543</v>
      </c>
      <c r="G70" s="90"/>
      <c r="H70" s="71" t="s">
        <v>631</v>
      </c>
      <c r="I70" s="91"/>
      <c r="J70" s="91"/>
      <c r="K70" s="71" t="s">
        <v>631</v>
      </c>
      <c r="L70" s="92">
        <v>2748.5419847328244</v>
      </c>
      <c r="M70" s="76">
        <v>8222.9765625</v>
      </c>
      <c r="N70" s="76">
        <v>1782.094970703125</v>
      </c>
      <c r="O70" s="77"/>
      <c r="P70" s="78"/>
      <c r="Q70" s="78"/>
      <c r="R70" s="86"/>
      <c r="S70" s="48">
        <v>1</v>
      </c>
      <c r="T70" s="48">
        <v>1</v>
      </c>
      <c r="U70" s="49">
        <v>0</v>
      </c>
      <c r="V70" s="49">
        <v>0</v>
      </c>
      <c r="W70" s="49">
        <v>0</v>
      </c>
      <c r="X70" s="49">
        <v>0.999995</v>
      </c>
      <c r="Y70" s="49">
        <v>0</v>
      </c>
      <c r="Z70" s="49" t="s">
        <v>734</v>
      </c>
      <c r="AA70" s="73">
        <v>70</v>
      </c>
      <c r="AB70" s="73"/>
      <c r="AC70" s="74"/>
      <c r="AD70" s="81" t="s">
        <v>410</v>
      </c>
      <c r="AE70" s="83" t="s">
        <v>452</v>
      </c>
      <c r="AF70" s="81" t="s">
        <v>631</v>
      </c>
      <c r="AG70" s="81" t="s">
        <v>214</v>
      </c>
      <c r="AH70" s="81"/>
      <c r="AI70" s="81" t="s">
        <v>300</v>
      </c>
      <c r="AJ70" s="85">
        <v>43661.21160879629</v>
      </c>
      <c r="AK70" s="83" t="s">
        <v>543</v>
      </c>
      <c r="AL70" s="83" t="s">
        <v>452</v>
      </c>
      <c r="AM70" s="81">
        <v>36</v>
      </c>
      <c r="AN70" s="81">
        <v>0</v>
      </c>
      <c r="AO70" s="81">
        <v>4</v>
      </c>
      <c r="AP70" s="81"/>
      <c r="AQ70" s="81"/>
      <c r="AR70" s="81"/>
      <c r="AS70" s="81"/>
      <c r="AT70" s="81"/>
      <c r="AU70" s="81"/>
      <c r="AV70" s="81"/>
      <c r="AW70" s="80" t="str">
        <f>REPLACE(INDEX(GroupVertices[Group],MATCH(Vertices[[#This Row],[Vertex]],GroupVertices[Vertex],0)),1,1,"")</f>
        <v>1</v>
      </c>
      <c r="AX70" s="48">
        <v>0</v>
      </c>
      <c r="AY70" s="49">
        <v>0</v>
      </c>
      <c r="AZ70" s="48">
        <v>0</v>
      </c>
      <c r="BA70" s="49">
        <v>0</v>
      </c>
      <c r="BB70" s="48">
        <v>0</v>
      </c>
      <c r="BC70" s="49">
        <v>0</v>
      </c>
      <c r="BD70" s="48">
        <v>16</v>
      </c>
      <c r="BE70" s="49">
        <v>100</v>
      </c>
      <c r="BF70" s="48">
        <v>16</v>
      </c>
      <c r="BG70" s="48"/>
      <c r="BH70" s="48"/>
      <c r="BI70" s="48"/>
      <c r="BJ70" s="48"/>
      <c r="BK70" s="48"/>
      <c r="BL70" s="48"/>
      <c r="BM70" s="112" t="s">
        <v>800</v>
      </c>
      <c r="BN70" s="112" t="s">
        <v>800</v>
      </c>
      <c r="BO70" s="112" t="s">
        <v>800</v>
      </c>
      <c r="BP70" s="112" t="s">
        <v>800</v>
      </c>
      <c r="BQ70" s="112"/>
      <c r="BR70" s="112"/>
      <c r="BS70" s="112"/>
      <c r="BT70" s="112"/>
      <c r="BU70" s="112"/>
      <c r="BV70" s="112"/>
      <c r="BW70" s="112" t="s">
        <v>1443</v>
      </c>
      <c r="BX70" s="112" t="s">
        <v>1443</v>
      </c>
      <c r="BY70" s="112" t="s">
        <v>1536</v>
      </c>
      <c r="BZ70" s="112" t="s">
        <v>1536</v>
      </c>
      <c r="CA70" s="2"/>
      <c r="CB70" s="3"/>
      <c r="CC70" s="3"/>
      <c r="CD70" s="3"/>
      <c r="CE70" s="3"/>
    </row>
    <row r="71" spans="1:83" ht="15">
      <c r="A71" s="66" t="s">
        <v>346</v>
      </c>
      <c r="B71" s="67"/>
      <c r="C71" s="67"/>
      <c r="D71" s="68">
        <v>251.61290322580646</v>
      </c>
      <c r="E71" s="89"/>
      <c r="F71" s="88" t="s">
        <v>542</v>
      </c>
      <c r="G71" s="90"/>
      <c r="H71" s="71" t="s">
        <v>630</v>
      </c>
      <c r="I71" s="91"/>
      <c r="J71" s="91"/>
      <c r="K71" s="71" t="s">
        <v>630</v>
      </c>
      <c r="L71" s="92">
        <v>153.6412213740458</v>
      </c>
      <c r="M71" s="76">
        <v>5138.93798828125</v>
      </c>
      <c r="N71" s="76">
        <v>9289.3740234375</v>
      </c>
      <c r="O71" s="77"/>
      <c r="P71" s="78"/>
      <c r="Q71" s="78"/>
      <c r="R71" s="86"/>
      <c r="S71" s="48">
        <v>1</v>
      </c>
      <c r="T71" s="48">
        <v>1</v>
      </c>
      <c r="U71" s="49">
        <v>0</v>
      </c>
      <c r="V71" s="49">
        <v>0</v>
      </c>
      <c r="W71" s="49">
        <v>0</v>
      </c>
      <c r="X71" s="49">
        <v>0.999995</v>
      </c>
      <c r="Y71" s="49">
        <v>0</v>
      </c>
      <c r="Z71" s="49" t="s">
        <v>734</v>
      </c>
      <c r="AA71" s="73">
        <v>71</v>
      </c>
      <c r="AB71" s="73"/>
      <c r="AC71" s="74"/>
      <c r="AD71" s="81" t="s">
        <v>410</v>
      </c>
      <c r="AE71" s="83" t="s">
        <v>451</v>
      </c>
      <c r="AF71" s="81" t="s">
        <v>630</v>
      </c>
      <c r="AG71" s="81" t="s">
        <v>214</v>
      </c>
      <c r="AH71" s="81"/>
      <c r="AI71" s="81" t="s">
        <v>300</v>
      </c>
      <c r="AJ71" s="85">
        <v>43662.44795138889</v>
      </c>
      <c r="AK71" s="83" t="s">
        <v>542</v>
      </c>
      <c r="AL71" s="83" t="s">
        <v>451</v>
      </c>
      <c r="AM71" s="81">
        <v>2</v>
      </c>
      <c r="AN71" s="81">
        <v>0</v>
      </c>
      <c r="AO71" s="81"/>
      <c r="AP71" s="81"/>
      <c r="AQ71" s="81"/>
      <c r="AR71" s="81"/>
      <c r="AS71" s="81"/>
      <c r="AT71" s="81"/>
      <c r="AU71" s="81"/>
      <c r="AV71" s="81"/>
      <c r="AW71" s="80" t="str">
        <f>REPLACE(INDEX(GroupVertices[Group],MATCH(Vertices[[#This Row],[Vertex]],GroupVertices[Vertex],0)),1,1,"")</f>
        <v>1</v>
      </c>
      <c r="AX71" s="48">
        <v>0</v>
      </c>
      <c r="AY71" s="49">
        <v>0</v>
      </c>
      <c r="AZ71" s="48">
        <v>0</v>
      </c>
      <c r="BA71" s="49">
        <v>0</v>
      </c>
      <c r="BB71" s="48">
        <v>0</v>
      </c>
      <c r="BC71" s="49">
        <v>0</v>
      </c>
      <c r="BD71" s="48">
        <v>24</v>
      </c>
      <c r="BE71" s="49">
        <v>100</v>
      </c>
      <c r="BF71" s="48">
        <v>24</v>
      </c>
      <c r="BG71" s="48"/>
      <c r="BH71" s="48"/>
      <c r="BI71" s="48"/>
      <c r="BJ71" s="48"/>
      <c r="BK71" s="48"/>
      <c r="BL71" s="48"/>
      <c r="BM71" s="112" t="s">
        <v>800</v>
      </c>
      <c r="BN71" s="112" t="s">
        <v>800</v>
      </c>
      <c r="BO71" s="112" t="s">
        <v>800</v>
      </c>
      <c r="BP71" s="112" t="s">
        <v>800</v>
      </c>
      <c r="BQ71" s="112"/>
      <c r="BR71" s="112"/>
      <c r="BS71" s="112"/>
      <c r="BT71" s="112"/>
      <c r="BU71" s="112"/>
      <c r="BV71" s="112"/>
      <c r="BW71" s="112" t="s">
        <v>1444</v>
      </c>
      <c r="BX71" s="112" t="s">
        <v>1444</v>
      </c>
      <c r="BY71" s="112" t="s">
        <v>1537</v>
      </c>
      <c r="BZ71" s="112" t="s">
        <v>1537</v>
      </c>
      <c r="CA71" s="2"/>
      <c r="CB71" s="3"/>
      <c r="CC71" s="3"/>
      <c r="CD71" s="3"/>
      <c r="CE71" s="3"/>
    </row>
    <row r="72" spans="1:83" ht="15">
      <c r="A72" s="66" t="s">
        <v>345</v>
      </c>
      <c r="B72" s="67"/>
      <c r="C72" s="67"/>
      <c r="D72" s="68">
        <v>690.3225806451612</v>
      </c>
      <c r="E72" s="89"/>
      <c r="F72" s="88" t="s">
        <v>541</v>
      </c>
      <c r="G72" s="90"/>
      <c r="H72" s="71" t="s">
        <v>629</v>
      </c>
      <c r="I72" s="91"/>
      <c r="J72" s="91"/>
      <c r="K72" s="71" t="s">
        <v>629</v>
      </c>
      <c r="L72" s="92">
        <v>1451.0916030534352</v>
      </c>
      <c r="M72" s="76">
        <v>8222.9765625</v>
      </c>
      <c r="N72" s="76">
        <v>2854.5634765625</v>
      </c>
      <c r="O72" s="77"/>
      <c r="P72" s="78"/>
      <c r="Q72" s="78"/>
      <c r="R72" s="86"/>
      <c r="S72" s="48">
        <v>1</v>
      </c>
      <c r="T72" s="48">
        <v>1</v>
      </c>
      <c r="U72" s="49">
        <v>0</v>
      </c>
      <c r="V72" s="49">
        <v>0</v>
      </c>
      <c r="W72" s="49">
        <v>0</v>
      </c>
      <c r="X72" s="49">
        <v>0.999995</v>
      </c>
      <c r="Y72" s="49">
        <v>0</v>
      </c>
      <c r="Z72" s="49" t="s">
        <v>734</v>
      </c>
      <c r="AA72" s="73">
        <v>72</v>
      </c>
      <c r="AB72" s="73"/>
      <c r="AC72" s="74"/>
      <c r="AD72" s="81" t="s">
        <v>410</v>
      </c>
      <c r="AE72" s="83" t="s">
        <v>450</v>
      </c>
      <c r="AF72" s="81" t="s">
        <v>629</v>
      </c>
      <c r="AG72" s="81" t="s">
        <v>214</v>
      </c>
      <c r="AH72" s="81"/>
      <c r="AI72" s="81" t="s">
        <v>300</v>
      </c>
      <c r="AJ72" s="85">
        <v>43662.62453703704</v>
      </c>
      <c r="AK72" s="83" t="s">
        <v>541</v>
      </c>
      <c r="AL72" s="83" t="s">
        <v>450</v>
      </c>
      <c r="AM72" s="81">
        <v>19</v>
      </c>
      <c r="AN72" s="81">
        <v>0</v>
      </c>
      <c r="AO72" s="81"/>
      <c r="AP72" s="81"/>
      <c r="AQ72" s="81"/>
      <c r="AR72" s="81"/>
      <c r="AS72" s="81"/>
      <c r="AT72" s="81"/>
      <c r="AU72" s="81"/>
      <c r="AV72" s="81"/>
      <c r="AW72" s="80" t="str">
        <f>REPLACE(INDEX(GroupVertices[Group],MATCH(Vertices[[#This Row],[Vertex]],GroupVertices[Vertex],0)),1,1,"")</f>
        <v>1</v>
      </c>
      <c r="AX72" s="48">
        <v>0</v>
      </c>
      <c r="AY72" s="49">
        <v>0</v>
      </c>
      <c r="AZ72" s="48">
        <v>0</v>
      </c>
      <c r="BA72" s="49">
        <v>0</v>
      </c>
      <c r="BB72" s="48">
        <v>0</v>
      </c>
      <c r="BC72" s="49">
        <v>0</v>
      </c>
      <c r="BD72" s="48">
        <v>21</v>
      </c>
      <c r="BE72" s="49">
        <v>100</v>
      </c>
      <c r="BF72" s="48">
        <v>21</v>
      </c>
      <c r="BG72" s="48"/>
      <c r="BH72" s="48"/>
      <c r="BI72" s="48"/>
      <c r="BJ72" s="48"/>
      <c r="BK72" s="48"/>
      <c r="BL72" s="48"/>
      <c r="BM72" s="112" t="s">
        <v>800</v>
      </c>
      <c r="BN72" s="112" t="s">
        <v>800</v>
      </c>
      <c r="BO72" s="112" t="s">
        <v>800</v>
      </c>
      <c r="BP72" s="112" t="s">
        <v>800</v>
      </c>
      <c r="BQ72" s="112"/>
      <c r="BR72" s="112"/>
      <c r="BS72" s="112"/>
      <c r="BT72" s="112"/>
      <c r="BU72" s="112" t="s">
        <v>1310</v>
      </c>
      <c r="BV72" s="112" t="s">
        <v>1310</v>
      </c>
      <c r="BW72" s="112" t="s">
        <v>1445</v>
      </c>
      <c r="BX72" s="112" t="s">
        <v>1445</v>
      </c>
      <c r="BY72" s="112" t="s">
        <v>1538</v>
      </c>
      <c r="BZ72" s="112" t="s">
        <v>1538</v>
      </c>
      <c r="CA72" s="2"/>
      <c r="CB72" s="3"/>
      <c r="CC72" s="3"/>
      <c r="CD72" s="3"/>
      <c r="CE72" s="3"/>
    </row>
    <row r="73" spans="1:83" ht="15">
      <c r="A73" s="66" t="s">
        <v>344</v>
      </c>
      <c r="B73" s="67"/>
      <c r="C73" s="67"/>
      <c r="D73" s="68">
        <v>1000</v>
      </c>
      <c r="E73" s="89"/>
      <c r="F73" s="88" t="s">
        <v>540</v>
      </c>
      <c r="G73" s="90"/>
      <c r="H73" s="71" t="s">
        <v>628</v>
      </c>
      <c r="I73" s="91"/>
      <c r="J73" s="91"/>
      <c r="K73" s="71" t="s">
        <v>628</v>
      </c>
      <c r="L73" s="92">
        <v>2901.1832061068703</v>
      </c>
      <c r="M73" s="76">
        <v>512.8805541992188</v>
      </c>
      <c r="N73" s="76">
        <v>709.6267700195312</v>
      </c>
      <c r="O73" s="77"/>
      <c r="P73" s="78"/>
      <c r="Q73" s="78"/>
      <c r="R73" s="86"/>
      <c r="S73" s="48">
        <v>1</v>
      </c>
      <c r="T73" s="48">
        <v>1</v>
      </c>
      <c r="U73" s="49">
        <v>0</v>
      </c>
      <c r="V73" s="49">
        <v>0</v>
      </c>
      <c r="W73" s="49">
        <v>0</v>
      </c>
      <c r="X73" s="49">
        <v>0.999995</v>
      </c>
      <c r="Y73" s="49">
        <v>0</v>
      </c>
      <c r="Z73" s="49" t="s">
        <v>734</v>
      </c>
      <c r="AA73" s="73">
        <v>73</v>
      </c>
      <c r="AB73" s="73"/>
      <c r="AC73" s="74"/>
      <c r="AD73" s="81" t="s">
        <v>410</v>
      </c>
      <c r="AE73" s="83" t="s">
        <v>449</v>
      </c>
      <c r="AF73" s="81" t="s">
        <v>628</v>
      </c>
      <c r="AG73" s="81" t="s">
        <v>214</v>
      </c>
      <c r="AH73" s="81"/>
      <c r="AI73" s="81" t="s">
        <v>300</v>
      </c>
      <c r="AJ73" s="85">
        <v>43663.26849537037</v>
      </c>
      <c r="AK73" s="83" t="s">
        <v>540</v>
      </c>
      <c r="AL73" s="83" t="s">
        <v>449</v>
      </c>
      <c r="AM73" s="81">
        <v>38</v>
      </c>
      <c r="AN73" s="81">
        <v>0</v>
      </c>
      <c r="AO73" s="81"/>
      <c r="AP73" s="81"/>
      <c r="AQ73" s="81"/>
      <c r="AR73" s="81"/>
      <c r="AS73" s="81"/>
      <c r="AT73" s="81"/>
      <c r="AU73" s="81"/>
      <c r="AV73" s="81"/>
      <c r="AW73" s="80" t="str">
        <f>REPLACE(INDEX(GroupVertices[Group],MATCH(Vertices[[#This Row],[Vertex]],GroupVertices[Vertex],0)),1,1,"")</f>
        <v>1</v>
      </c>
      <c r="AX73" s="48">
        <v>0</v>
      </c>
      <c r="AY73" s="49">
        <v>0</v>
      </c>
      <c r="AZ73" s="48">
        <v>0</v>
      </c>
      <c r="BA73" s="49">
        <v>0</v>
      </c>
      <c r="BB73" s="48">
        <v>0</v>
      </c>
      <c r="BC73" s="49">
        <v>0</v>
      </c>
      <c r="BD73" s="48">
        <v>25</v>
      </c>
      <c r="BE73" s="49">
        <v>100</v>
      </c>
      <c r="BF73" s="48">
        <v>25</v>
      </c>
      <c r="BG73" s="48"/>
      <c r="BH73" s="48"/>
      <c r="BI73" s="48"/>
      <c r="BJ73" s="48"/>
      <c r="BK73" s="48"/>
      <c r="BL73" s="48"/>
      <c r="BM73" s="112" t="s">
        <v>800</v>
      </c>
      <c r="BN73" s="112" t="s">
        <v>800</v>
      </c>
      <c r="BO73" s="112" t="s">
        <v>800</v>
      </c>
      <c r="BP73" s="112" t="s">
        <v>800</v>
      </c>
      <c r="BQ73" s="112"/>
      <c r="BR73" s="112"/>
      <c r="BS73" s="112"/>
      <c r="BT73" s="112"/>
      <c r="BU73" s="112" t="s">
        <v>1386</v>
      </c>
      <c r="BV73" s="112" t="s">
        <v>1386</v>
      </c>
      <c r="BW73" s="112" t="s">
        <v>1446</v>
      </c>
      <c r="BX73" s="112" t="s">
        <v>1446</v>
      </c>
      <c r="BY73" s="112" t="s">
        <v>1539</v>
      </c>
      <c r="BZ73" s="112" t="s">
        <v>1539</v>
      </c>
      <c r="CA73" s="2"/>
      <c r="CB73" s="3"/>
      <c r="CC73" s="3"/>
      <c r="CD73" s="3"/>
      <c r="CE73" s="3"/>
    </row>
    <row r="74" spans="1:83" ht="15">
      <c r="A74" s="66" t="s">
        <v>343</v>
      </c>
      <c r="B74" s="67"/>
      <c r="C74" s="67"/>
      <c r="D74" s="68">
        <v>329.0322580645161</v>
      </c>
      <c r="E74" s="89"/>
      <c r="F74" s="88" t="s">
        <v>539</v>
      </c>
      <c r="G74" s="90"/>
      <c r="H74" s="71" t="s">
        <v>627</v>
      </c>
      <c r="I74" s="91"/>
      <c r="J74" s="91"/>
      <c r="K74" s="71" t="s">
        <v>627</v>
      </c>
      <c r="L74" s="92">
        <v>382.60305343511453</v>
      </c>
      <c r="M74" s="76">
        <v>7451.966796875</v>
      </c>
      <c r="N74" s="76">
        <v>7144.4365234375</v>
      </c>
      <c r="O74" s="77"/>
      <c r="P74" s="78"/>
      <c r="Q74" s="78"/>
      <c r="R74" s="86"/>
      <c r="S74" s="48">
        <v>1</v>
      </c>
      <c r="T74" s="48">
        <v>1</v>
      </c>
      <c r="U74" s="49">
        <v>0</v>
      </c>
      <c r="V74" s="49">
        <v>0</v>
      </c>
      <c r="W74" s="49">
        <v>0</v>
      </c>
      <c r="X74" s="49">
        <v>0.999995</v>
      </c>
      <c r="Y74" s="49">
        <v>0</v>
      </c>
      <c r="Z74" s="49" t="s">
        <v>734</v>
      </c>
      <c r="AA74" s="73">
        <v>74</v>
      </c>
      <c r="AB74" s="73"/>
      <c r="AC74" s="74"/>
      <c r="AD74" s="81" t="s">
        <v>410</v>
      </c>
      <c r="AE74" s="83" t="s">
        <v>448</v>
      </c>
      <c r="AF74" s="81" t="s">
        <v>627</v>
      </c>
      <c r="AG74" s="81" t="s">
        <v>214</v>
      </c>
      <c r="AH74" s="81"/>
      <c r="AI74" s="81" t="s">
        <v>300</v>
      </c>
      <c r="AJ74" s="85">
        <v>43663.51047453703</v>
      </c>
      <c r="AK74" s="83" t="s">
        <v>539</v>
      </c>
      <c r="AL74" s="83" t="s">
        <v>448</v>
      </c>
      <c r="AM74" s="81">
        <v>5</v>
      </c>
      <c r="AN74" s="81">
        <v>1</v>
      </c>
      <c r="AO74" s="81"/>
      <c r="AP74" s="81"/>
      <c r="AQ74" s="81"/>
      <c r="AR74" s="81"/>
      <c r="AS74" s="81"/>
      <c r="AT74" s="81"/>
      <c r="AU74" s="81"/>
      <c r="AV74" s="81"/>
      <c r="AW74" s="80" t="str">
        <f>REPLACE(INDEX(GroupVertices[Group],MATCH(Vertices[[#This Row],[Vertex]],GroupVertices[Vertex],0)),1,1,"")</f>
        <v>1</v>
      </c>
      <c r="AX74" s="48">
        <v>0</v>
      </c>
      <c r="AY74" s="49">
        <v>0</v>
      </c>
      <c r="AZ74" s="48">
        <v>0</v>
      </c>
      <c r="BA74" s="49">
        <v>0</v>
      </c>
      <c r="BB74" s="48">
        <v>0</v>
      </c>
      <c r="BC74" s="49">
        <v>0</v>
      </c>
      <c r="BD74" s="48">
        <v>16</v>
      </c>
      <c r="BE74" s="49">
        <v>100</v>
      </c>
      <c r="BF74" s="48">
        <v>16</v>
      </c>
      <c r="BG74" s="48"/>
      <c r="BH74" s="48"/>
      <c r="BI74" s="48"/>
      <c r="BJ74" s="48"/>
      <c r="BK74" s="48"/>
      <c r="BL74" s="48"/>
      <c r="BM74" s="112" t="s">
        <v>800</v>
      </c>
      <c r="BN74" s="112" t="s">
        <v>800</v>
      </c>
      <c r="BO74" s="112" t="s">
        <v>800</v>
      </c>
      <c r="BP74" s="112" t="s">
        <v>800</v>
      </c>
      <c r="BQ74" s="112"/>
      <c r="BR74" s="112"/>
      <c r="BS74" s="112"/>
      <c r="BT74" s="112"/>
      <c r="BU74" s="112"/>
      <c r="BV74" s="112"/>
      <c r="BW74" s="112" t="s">
        <v>1447</v>
      </c>
      <c r="BX74" s="112" t="s">
        <v>1447</v>
      </c>
      <c r="BY74" s="112" t="s">
        <v>1540</v>
      </c>
      <c r="BZ74" s="112" t="s">
        <v>1540</v>
      </c>
      <c r="CA74" s="2"/>
      <c r="CB74" s="3"/>
      <c r="CC74" s="3"/>
      <c r="CD74" s="3"/>
      <c r="CE74" s="3"/>
    </row>
    <row r="75" spans="1:83" ht="15">
      <c r="A75" s="66" t="s">
        <v>342</v>
      </c>
      <c r="B75" s="67"/>
      <c r="C75" s="67"/>
      <c r="D75" s="68">
        <v>432.258064516129</v>
      </c>
      <c r="E75" s="89"/>
      <c r="F75" s="88" t="s">
        <v>538</v>
      </c>
      <c r="G75" s="90"/>
      <c r="H75" s="71" t="s">
        <v>626</v>
      </c>
      <c r="I75" s="91"/>
      <c r="J75" s="91"/>
      <c r="K75" s="71" t="s">
        <v>626</v>
      </c>
      <c r="L75" s="92">
        <v>687.8854961832061</v>
      </c>
      <c r="M75" s="76">
        <v>512.8805541992188</v>
      </c>
      <c r="N75" s="76">
        <v>3927.03173828125</v>
      </c>
      <c r="O75" s="77"/>
      <c r="P75" s="78"/>
      <c r="Q75" s="78"/>
      <c r="R75" s="86"/>
      <c r="S75" s="48">
        <v>1</v>
      </c>
      <c r="T75" s="48">
        <v>1</v>
      </c>
      <c r="U75" s="49">
        <v>0</v>
      </c>
      <c r="V75" s="49">
        <v>0</v>
      </c>
      <c r="W75" s="49">
        <v>0</v>
      </c>
      <c r="X75" s="49">
        <v>0.999995</v>
      </c>
      <c r="Y75" s="49">
        <v>0</v>
      </c>
      <c r="Z75" s="49" t="s">
        <v>734</v>
      </c>
      <c r="AA75" s="73">
        <v>75</v>
      </c>
      <c r="AB75" s="73"/>
      <c r="AC75" s="74"/>
      <c r="AD75" s="81" t="s">
        <v>410</v>
      </c>
      <c r="AE75" s="83" t="s">
        <v>447</v>
      </c>
      <c r="AF75" s="81" t="s">
        <v>626</v>
      </c>
      <c r="AG75" s="81" t="s">
        <v>214</v>
      </c>
      <c r="AH75" s="81"/>
      <c r="AI75" s="81" t="s">
        <v>300</v>
      </c>
      <c r="AJ75" s="85">
        <v>43664.30069444444</v>
      </c>
      <c r="AK75" s="83" t="s">
        <v>538</v>
      </c>
      <c r="AL75" s="83" t="s">
        <v>447</v>
      </c>
      <c r="AM75" s="81">
        <v>9</v>
      </c>
      <c r="AN75" s="81">
        <v>0</v>
      </c>
      <c r="AO75" s="81">
        <v>3</v>
      </c>
      <c r="AP75" s="81"/>
      <c r="AQ75" s="81"/>
      <c r="AR75" s="81"/>
      <c r="AS75" s="81"/>
      <c r="AT75" s="81"/>
      <c r="AU75" s="81"/>
      <c r="AV75" s="81"/>
      <c r="AW75" s="80" t="str">
        <f>REPLACE(INDEX(GroupVertices[Group],MATCH(Vertices[[#This Row],[Vertex]],GroupVertices[Vertex],0)),1,1,"")</f>
        <v>1</v>
      </c>
      <c r="AX75" s="48">
        <v>0</v>
      </c>
      <c r="AY75" s="49">
        <v>0</v>
      </c>
      <c r="AZ75" s="48">
        <v>0</v>
      </c>
      <c r="BA75" s="49">
        <v>0</v>
      </c>
      <c r="BB75" s="48">
        <v>0</v>
      </c>
      <c r="BC75" s="49">
        <v>0</v>
      </c>
      <c r="BD75" s="48">
        <v>23</v>
      </c>
      <c r="BE75" s="49">
        <v>100</v>
      </c>
      <c r="BF75" s="48">
        <v>23</v>
      </c>
      <c r="BG75" s="48"/>
      <c r="BH75" s="48"/>
      <c r="BI75" s="48"/>
      <c r="BJ75" s="48"/>
      <c r="BK75" s="48"/>
      <c r="BL75" s="48"/>
      <c r="BM75" s="112" t="s">
        <v>800</v>
      </c>
      <c r="BN75" s="112" t="s">
        <v>800</v>
      </c>
      <c r="BO75" s="112" t="s">
        <v>800</v>
      </c>
      <c r="BP75" s="112" t="s">
        <v>800</v>
      </c>
      <c r="BQ75" s="112"/>
      <c r="BR75" s="112"/>
      <c r="BS75" s="112"/>
      <c r="BT75" s="112"/>
      <c r="BU75" s="112" t="s">
        <v>1310</v>
      </c>
      <c r="BV75" s="112" t="s">
        <v>1310</v>
      </c>
      <c r="BW75" s="112" t="s">
        <v>1448</v>
      </c>
      <c r="BX75" s="112" t="s">
        <v>1448</v>
      </c>
      <c r="BY75" s="112" t="s">
        <v>1541</v>
      </c>
      <c r="BZ75" s="112" t="s">
        <v>1541</v>
      </c>
      <c r="CA75" s="2"/>
      <c r="CB75" s="3"/>
      <c r="CC75" s="3"/>
      <c r="CD75" s="3"/>
      <c r="CE75" s="3"/>
    </row>
    <row r="76" spans="1:83" ht="15">
      <c r="A76" s="66" t="s">
        <v>341</v>
      </c>
      <c r="B76" s="67"/>
      <c r="C76" s="67"/>
      <c r="D76" s="68">
        <v>509.6774193548387</v>
      </c>
      <c r="E76" s="89"/>
      <c r="F76" s="88" t="s">
        <v>537</v>
      </c>
      <c r="G76" s="90"/>
      <c r="H76" s="71" t="s">
        <v>625</v>
      </c>
      <c r="I76" s="91"/>
      <c r="J76" s="91"/>
      <c r="K76" s="71" t="s">
        <v>625</v>
      </c>
      <c r="L76" s="92">
        <v>916.8473282442748</v>
      </c>
      <c r="M76" s="76">
        <v>7451.966796875</v>
      </c>
      <c r="N76" s="76">
        <v>3927.03173828125</v>
      </c>
      <c r="O76" s="77"/>
      <c r="P76" s="78"/>
      <c r="Q76" s="78"/>
      <c r="R76" s="86"/>
      <c r="S76" s="48">
        <v>1</v>
      </c>
      <c r="T76" s="48">
        <v>1</v>
      </c>
      <c r="U76" s="49">
        <v>0</v>
      </c>
      <c r="V76" s="49">
        <v>0</v>
      </c>
      <c r="W76" s="49">
        <v>0</v>
      </c>
      <c r="X76" s="49">
        <v>0.999995</v>
      </c>
      <c r="Y76" s="49">
        <v>0</v>
      </c>
      <c r="Z76" s="49" t="s">
        <v>734</v>
      </c>
      <c r="AA76" s="73">
        <v>76</v>
      </c>
      <c r="AB76" s="73"/>
      <c r="AC76" s="74"/>
      <c r="AD76" s="81" t="s">
        <v>410</v>
      </c>
      <c r="AE76" s="83" t="s">
        <v>446</v>
      </c>
      <c r="AF76" s="81" t="s">
        <v>625</v>
      </c>
      <c r="AG76" s="81" t="s">
        <v>214</v>
      </c>
      <c r="AH76" s="81"/>
      <c r="AI76" s="81" t="s">
        <v>300</v>
      </c>
      <c r="AJ76" s="85">
        <v>43664.43324074074</v>
      </c>
      <c r="AK76" s="83" t="s">
        <v>537</v>
      </c>
      <c r="AL76" s="83" t="s">
        <v>446</v>
      </c>
      <c r="AM76" s="81">
        <v>12</v>
      </c>
      <c r="AN76" s="81">
        <v>0</v>
      </c>
      <c r="AO76" s="81"/>
      <c r="AP76" s="81"/>
      <c r="AQ76" s="81"/>
      <c r="AR76" s="81"/>
      <c r="AS76" s="81"/>
      <c r="AT76" s="81"/>
      <c r="AU76" s="81"/>
      <c r="AV76" s="81"/>
      <c r="AW76" s="80" t="str">
        <f>REPLACE(INDEX(GroupVertices[Group],MATCH(Vertices[[#This Row],[Vertex]],GroupVertices[Vertex],0)),1,1,"")</f>
        <v>1</v>
      </c>
      <c r="AX76" s="48">
        <v>0</v>
      </c>
      <c r="AY76" s="49">
        <v>0</v>
      </c>
      <c r="AZ76" s="48">
        <v>0</v>
      </c>
      <c r="BA76" s="49">
        <v>0</v>
      </c>
      <c r="BB76" s="48">
        <v>0</v>
      </c>
      <c r="BC76" s="49">
        <v>0</v>
      </c>
      <c r="BD76" s="48">
        <v>24</v>
      </c>
      <c r="BE76" s="49">
        <v>100</v>
      </c>
      <c r="BF76" s="48">
        <v>24</v>
      </c>
      <c r="BG76" s="48"/>
      <c r="BH76" s="48"/>
      <c r="BI76" s="48"/>
      <c r="BJ76" s="48"/>
      <c r="BK76" s="48"/>
      <c r="BL76" s="48"/>
      <c r="BM76" s="112" t="s">
        <v>800</v>
      </c>
      <c r="BN76" s="112" t="s">
        <v>800</v>
      </c>
      <c r="BO76" s="112" t="s">
        <v>800</v>
      </c>
      <c r="BP76" s="112" t="s">
        <v>800</v>
      </c>
      <c r="BQ76" s="112"/>
      <c r="BR76" s="112"/>
      <c r="BS76" s="112"/>
      <c r="BT76" s="112"/>
      <c r="BU76" s="112"/>
      <c r="BV76" s="112"/>
      <c r="BW76" s="112" t="s">
        <v>1449</v>
      </c>
      <c r="BX76" s="112" t="s">
        <v>1449</v>
      </c>
      <c r="BY76" s="112" t="s">
        <v>1542</v>
      </c>
      <c r="BZ76" s="112" t="s">
        <v>1542</v>
      </c>
      <c r="CA76" s="2"/>
      <c r="CB76" s="3"/>
      <c r="CC76" s="3"/>
      <c r="CD76" s="3"/>
      <c r="CE76" s="3"/>
    </row>
    <row r="77" spans="1:83" ht="15">
      <c r="A77" s="66" t="s">
        <v>340</v>
      </c>
      <c r="B77" s="67"/>
      <c r="C77" s="67"/>
      <c r="D77" s="68">
        <v>406.4516129032258</v>
      </c>
      <c r="E77" s="89"/>
      <c r="F77" s="88" t="s">
        <v>536</v>
      </c>
      <c r="G77" s="90"/>
      <c r="H77" s="71" t="s">
        <v>624</v>
      </c>
      <c r="I77" s="91"/>
      <c r="J77" s="91"/>
      <c r="K77" s="71" t="s">
        <v>624</v>
      </c>
      <c r="L77" s="92">
        <v>611.5648854961833</v>
      </c>
      <c r="M77" s="76">
        <v>7451.966796875</v>
      </c>
      <c r="N77" s="76">
        <v>4999.5</v>
      </c>
      <c r="O77" s="77"/>
      <c r="P77" s="78"/>
      <c r="Q77" s="78"/>
      <c r="R77" s="86"/>
      <c r="S77" s="48">
        <v>1</v>
      </c>
      <c r="T77" s="48">
        <v>1</v>
      </c>
      <c r="U77" s="49">
        <v>0</v>
      </c>
      <c r="V77" s="49">
        <v>0</v>
      </c>
      <c r="W77" s="49">
        <v>0</v>
      </c>
      <c r="X77" s="49">
        <v>0.999995</v>
      </c>
      <c r="Y77" s="49">
        <v>0</v>
      </c>
      <c r="Z77" s="49" t="s">
        <v>734</v>
      </c>
      <c r="AA77" s="73">
        <v>77</v>
      </c>
      <c r="AB77" s="73"/>
      <c r="AC77" s="74"/>
      <c r="AD77" s="81" t="s">
        <v>410</v>
      </c>
      <c r="AE77" s="83" t="s">
        <v>445</v>
      </c>
      <c r="AF77" s="81" t="s">
        <v>624</v>
      </c>
      <c r="AG77" s="81" t="s">
        <v>214</v>
      </c>
      <c r="AH77" s="81"/>
      <c r="AI77" s="81" t="s">
        <v>300</v>
      </c>
      <c r="AJ77" s="85">
        <v>43665.426145833335</v>
      </c>
      <c r="AK77" s="83" t="s">
        <v>536</v>
      </c>
      <c r="AL77" s="83" t="s">
        <v>445</v>
      </c>
      <c r="AM77" s="81">
        <v>8</v>
      </c>
      <c r="AN77" s="81">
        <v>0</v>
      </c>
      <c r="AO77" s="81"/>
      <c r="AP77" s="81"/>
      <c r="AQ77" s="81"/>
      <c r="AR77" s="81"/>
      <c r="AS77" s="81"/>
      <c r="AT77" s="81"/>
      <c r="AU77" s="81"/>
      <c r="AV77" s="81"/>
      <c r="AW77" s="80" t="str">
        <f>REPLACE(INDEX(GroupVertices[Group],MATCH(Vertices[[#This Row],[Vertex]],GroupVertices[Vertex],0)),1,1,"")</f>
        <v>1</v>
      </c>
      <c r="AX77" s="48">
        <v>0</v>
      </c>
      <c r="AY77" s="49">
        <v>0</v>
      </c>
      <c r="AZ77" s="48">
        <v>0</v>
      </c>
      <c r="BA77" s="49">
        <v>0</v>
      </c>
      <c r="BB77" s="48">
        <v>0</v>
      </c>
      <c r="BC77" s="49">
        <v>0</v>
      </c>
      <c r="BD77" s="48">
        <v>20</v>
      </c>
      <c r="BE77" s="49">
        <v>100</v>
      </c>
      <c r="BF77" s="48">
        <v>20</v>
      </c>
      <c r="BG77" s="48"/>
      <c r="BH77" s="48"/>
      <c r="BI77" s="48"/>
      <c r="BJ77" s="48"/>
      <c r="BK77" s="48"/>
      <c r="BL77" s="48"/>
      <c r="BM77" s="112" t="s">
        <v>800</v>
      </c>
      <c r="BN77" s="112" t="s">
        <v>800</v>
      </c>
      <c r="BO77" s="112" t="s">
        <v>800</v>
      </c>
      <c r="BP77" s="112" t="s">
        <v>800</v>
      </c>
      <c r="BQ77" s="112"/>
      <c r="BR77" s="112"/>
      <c r="BS77" s="112"/>
      <c r="BT77" s="112"/>
      <c r="BU77" s="112"/>
      <c r="BV77" s="112"/>
      <c r="BW77" s="112" t="s">
        <v>1450</v>
      </c>
      <c r="BX77" s="112" t="s">
        <v>1450</v>
      </c>
      <c r="BY77" s="112" t="s">
        <v>1543</v>
      </c>
      <c r="BZ77" s="112" t="s">
        <v>1543</v>
      </c>
      <c r="CA77" s="2"/>
      <c r="CB77" s="3"/>
      <c r="CC77" s="3"/>
      <c r="CD77" s="3"/>
      <c r="CE77" s="3"/>
    </row>
    <row r="78" spans="1:83" ht="15">
      <c r="A78" s="66" t="s">
        <v>339</v>
      </c>
      <c r="B78" s="67"/>
      <c r="C78" s="67"/>
      <c r="D78" s="68">
        <v>535.483870967742</v>
      </c>
      <c r="E78" s="89"/>
      <c r="F78" s="88" t="s">
        <v>535</v>
      </c>
      <c r="G78" s="90"/>
      <c r="H78" s="71" t="s">
        <v>623</v>
      </c>
      <c r="I78" s="91"/>
      <c r="J78" s="91"/>
      <c r="K78" s="71" t="s">
        <v>623</v>
      </c>
      <c r="L78" s="92">
        <v>993.1679389312977</v>
      </c>
      <c r="M78" s="76">
        <v>512.8805541992188</v>
      </c>
      <c r="N78" s="76">
        <v>2854.5634765625</v>
      </c>
      <c r="O78" s="77"/>
      <c r="P78" s="78"/>
      <c r="Q78" s="78"/>
      <c r="R78" s="86"/>
      <c r="S78" s="48">
        <v>1</v>
      </c>
      <c r="T78" s="48">
        <v>1</v>
      </c>
      <c r="U78" s="49">
        <v>0</v>
      </c>
      <c r="V78" s="49">
        <v>0</v>
      </c>
      <c r="W78" s="49">
        <v>0</v>
      </c>
      <c r="X78" s="49">
        <v>0.999995</v>
      </c>
      <c r="Y78" s="49">
        <v>0</v>
      </c>
      <c r="Z78" s="49" t="s">
        <v>734</v>
      </c>
      <c r="AA78" s="73">
        <v>78</v>
      </c>
      <c r="AB78" s="73"/>
      <c r="AC78" s="74"/>
      <c r="AD78" s="81" t="s">
        <v>410</v>
      </c>
      <c r="AE78" s="83" t="s">
        <v>444</v>
      </c>
      <c r="AF78" s="81" t="s">
        <v>623</v>
      </c>
      <c r="AG78" s="81" t="s">
        <v>214</v>
      </c>
      <c r="AH78" s="81"/>
      <c r="AI78" s="81" t="s">
        <v>300</v>
      </c>
      <c r="AJ78" s="85">
        <v>43666.34619212963</v>
      </c>
      <c r="AK78" s="83" t="s">
        <v>535</v>
      </c>
      <c r="AL78" s="83" t="s">
        <v>444</v>
      </c>
      <c r="AM78" s="81">
        <v>13</v>
      </c>
      <c r="AN78" s="81">
        <v>0</v>
      </c>
      <c r="AO78" s="81">
        <v>2</v>
      </c>
      <c r="AP78" s="81"/>
      <c r="AQ78" s="81"/>
      <c r="AR78" s="81"/>
      <c r="AS78" s="81"/>
      <c r="AT78" s="81"/>
      <c r="AU78" s="81"/>
      <c r="AV78" s="81"/>
      <c r="AW78" s="80" t="str">
        <f>REPLACE(INDEX(GroupVertices[Group],MATCH(Vertices[[#This Row],[Vertex]],GroupVertices[Vertex],0)),1,1,"")</f>
        <v>1</v>
      </c>
      <c r="AX78" s="48">
        <v>0</v>
      </c>
      <c r="AY78" s="49">
        <v>0</v>
      </c>
      <c r="AZ78" s="48">
        <v>0</v>
      </c>
      <c r="BA78" s="49">
        <v>0</v>
      </c>
      <c r="BB78" s="48">
        <v>0</v>
      </c>
      <c r="BC78" s="49">
        <v>0</v>
      </c>
      <c r="BD78" s="48">
        <v>64</v>
      </c>
      <c r="BE78" s="49">
        <v>100</v>
      </c>
      <c r="BF78" s="48">
        <v>64</v>
      </c>
      <c r="BG78" s="48"/>
      <c r="BH78" s="48"/>
      <c r="BI78" s="48"/>
      <c r="BJ78" s="48"/>
      <c r="BK78" s="48"/>
      <c r="BL78" s="48"/>
      <c r="BM78" s="112" t="s">
        <v>800</v>
      </c>
      <c r="BN78" s="112" t="s">
        <v>800</v>
      </c>
      <c r="BO78" s="112" t="s">
        <v>800</v>
      </c>
      <c r="BP78" s="112" t="s">
        <v>800</v>
      </c>
      <c r="BQ78" s="112"/>
      <c r="BR78" s="112"/>
      <c r="BS78" s="112"/>
      <c r="BT78" s="112"/>
      <c r="BU78" s="112" t="s">
        <v>1310</v>
      </c>
      <c r="BV78" s="112" t="s">
        <v>1310</v>
      </c>
      <c r="BW78" s="112" t="s">
        <v>1451</v>
      </c>
      <c r="BX78" s="112" t="s">
        <v>1451</v>
      </c>
      <c r="BY78" s="112" t="s">
        <v>1544</v>
      </c>
      <c r="BZ78" s="112" t="s">
        <v>1544</v>
      </c>
      <c r="CA78" s="2"/>
      <c r="CB78" s="3"/>
      <c r="CC78" s="3"/>
      <c r="CD78" s="3"/>
      <c r="CE78" s="3"/>
    </row>
    <row r="79" spans="1:83" ht="15">
      <c r="A79" s="66" t="s">
        <v>338</v>
      </c>
      <c r="B79" s="67"/>
      <c r="C79" s="67"/>
      <c r="D79" s="68">
        <v>406.4516129032258</v>
      </c>
      <c r="E79" s="89"/>
      <c r="F79" s="88" t="s">
        <v>534</v>
      </c>
      <c r="G79" s="90"/>
      <c r="H79" s="71" t="s">
        <v>622</v>
      </c>
      <c r="I79" s="91"/>
      <c r="J79" s="91"/>
      <c r="K79" s="71" t="s">
        <v>622</v>
      </c>
      <c r="L79" s="92">
        <v>611.5648854961833</v>
      </c>
      <c r="M79" s="76">
        <v>6680.95751953125</v>
      </c>
      <c r="N79" s="76">
        <v>4999.5</v>
      </c>
      <c r="O79" s="77"/>
      <c r="P79" s="78"/>
      <c r="Q79" s="78"/>
      <c r="R79" s="86"/>
      <c r="S79" s="48">
        <v>1</v>
      </c>
      <c r="T79" s="48">
        <v>1</v>
      </c>
      <c r="U79" s="49">
        <v>0</v>
      </c>
      <c r="V79" s="49">
        <v>0</v>
      </c>
      <c r="W79" s="49">
        <v>0</v>
      </c>
      <c r="X79" s="49">
        <v>0.999995</v>
      </c>
      <c r="Y79" s="49">
        <v>0</v>
      </c>
      <c r="Z79" s="49" t="s">
        <v>734</v>
      </c>
      <c r="AA79" s="73">
        <v>79</v>
      </c>
      <c r="AB79" s="73"/>
      <c r="AC79" s="74"/>
      <c r="AD79" s="81" t="s">
        <v>410</v>
      </c>
      <c r="AE79" s="83" t="s">
        <v>443</v>
      </c>
      <c r="AF79" s="81" t="s">
        <v>622</v>
      </c>
      <c r="AG79" s="81" t="s">
        <v>214</v>
      </c>
      <c r="AH79" s="81"/>
      <c r="AI79" s="81" t="s">
        <v>300</v>
      </c>
      <c r="AJ79" s="85">
        <v>43666.60292824074</v>
      </c>
      <c r="AK79" s="83" t="s">
        <v>534</v>
      </c>
      <c r="AL79" s="83" t="s">
        <v>443</v>
      </c>
      <c r="AM79" s="81">
        <v>8</v>
      </c>
      <c r="AN79" s="81">
        <v>0</v>
      </c>
      <c r="AO79" s="81"/>
      <c r="AP79" s="81"/>
      <c r="AQ79" s="81"/>
      <c r="AR79" s="81"/>
      <c r="AS79" s="81"/>
      <c r="AT79" s="81"/>
      <c r="AU79" s="81"/>
      <c r="AV79" s="81"/>
      <c r="AW79" s="80" t="str">
        <f>REPLACE(INDEX(GroupVertices[Group],MATCH(Vertices[[#This Row],[Vertex]],GroupVertices[Vertex],0)),1,1,"")</f>
        <v>1</v>
      </c>
      <c r="AX79" s="48">
        <v>0</v>
      </c>
      <c r="AY79" s="49">
        <v>0</v>
      </c>
      <c r="AZ79" s="48">
        <v>0</v>
      </c>
      <c r="BA79" s="49">
        <v>0</v>
      </c>
      <c r="BB79" s="48">
        <v>0</v>
      </c>
      <c r="BC79" s="49">
        <v>0</v>
      </c>
      <c r="BD79" s="48">
        <v>15</v>
      </c>
      <c r="BE79" s="49">
        <v>100</v>
      </c>
      <c r="BF79" s="48">
        <v>15</v>
      </c>
      <c r="BG79" s="48"/>
      <c r="BH79" s="48"/>
      <c r="BI79" s="48"/>
      <c r="BJ79" s="48"/>
      <c r="BK79" s="48"/>
      <c r="BL79" s="48"/>
      <c r="BM79" s="112" t="s">
        <v>800</v>
      </c>
      <c r="BN79" s="112" t="s">
        <v>800</v>
      </c>
      <c r="BO79" s="112" t="s">
        <v>800</v>
      </c>
      <c r="BP79" s="112" t="s">
        <v>800</v>
      </c>
      <c r="BQ79" s="112" t="s">
        <v>1278</v>
      </c>
      <c r="BR79" s="112" t="s">
        <v>1278</v>
      </c>
      <c r="BS79" s="112" t="s">
        <v>274</v>
      </c>
      <c r="BT79" s="112" t="s">
        <v>274</v>
      </c>
      <c r="BU79" s="112"/>
      <c r="BV79" s="112"/>
      <c r="BW79" s="112" t="s">
        <v>1452</v>
      </c>
      <c r="BX79" s="112" t="s">
        <v>1452</v>
      </c>
      <c r="BY79" s="112" t="s">
        <v>1545</v>
      </c>
      <c r="BZ79" s="112" t="s">
        <v>1545</v>
      </c>
      <c r="CA79" s="2"/>
      <c r="CB79" s="3"/>
      <c r="CC79" s="3"/>
      <c r="CD79" s="3"/>
      <c r="CE79" s="3"/>
    </row>
    <row r="80" spans="1:83" ht="15">
      <c r="A80" s="66" t="s">
        <v>337</v>
      </c>
      <c r="B80" s="67"/>
      <c r="C80" s="67"/>
      <c r="D80" s="68">
        <v>896.7741935483871</v>
      </c>
      <c r="E80" s="89"/>
      <c r="F80" s="88" t="s">
        <v>533</v>
      </c>
      <c r="G80" s="90"/>
      <c r="H80" s="71" t="s">
        <v>621</v>
      </c>
      <c r="I80" s="91"/>
      <c r="J80" s="91"/>
      <c r="K80" s="71" t="s">
        <v>621</v>
      </c>
      <c r="L80" s="92">
        <v>2061.656488549618</v>
      </c>
      <c r="M80" s="76">
        <v>2825.9091796875</v>
      </c>
      <c r="N80" s="76">
        <v>1782.094970703125</v>
      </c>
      <c r="O80" s="77"/>
      <c r="P80" s="78"/>
      <c r="Q80" s="78"/>
      <c r="R80" s="86"/>
      <c r="S80" s="48">
        <v>1</v>
      </c>
      <c r="T80" s="48">
        <v>1</v>
      </c>
      <c r="U80" s="49">
        <v>0</v>
      </c>
      <c r="V80" s="49">
        <v>0</v>
      </c>
      <c r="W80" s="49">
        <v>0</v>
      </c>
      <c r="X80" s="49">
        <v>0.999995</v>
      </c>
      <c r="Y80" s="49">
        <v>0</v>
      </c>
      <c r="Z80" s="49" t="s">
        <v>734</v>
      </c>
      <c r="AA80" s="73">
        <v>80</v>
      </c>
      <c r="AB80" s="73"/>
      <c r="AC80" s="74"/>
      <c r="AD80" s="81" t="s">
        <v>410</v>
      </c>
      <c r="AE80" s="83" t="s">
        <v>442</v>
      </c>
      <c r="AF80" s="81" t="s">
        <v>621</v>
      </c>
      <c r="AG80" s="81" t="s">
        <v>214</v>
      </c>
      <c r="AH80" s="81"/>
      <c r="AI80" s="81" t="s">
        <v>300</v>
      </c>
      <c r="AJ80" s="85">
        <v>43668.47288194444</v>
      </c>
      <c r="AK80" s="83" t="s">
        <v>533</v>
      </c>
      <c r="AL80" s="83" t="s">
        <v>442</v>
      </c>
      <c r="AM80" s="81">
        <v>27</v>
      </c>
      <c r="AN80" s="81">
        <v>0</v>
      </c>
      <c r="AO80" s="81">
        <v>1</v>
      </c>
      <c r="AP80" s="81"/>
      <c r="AQ80" s="81"/>
      <c r="AR80" s="81"/>
      <c r="AS80" s="81"/>
      <c r="AT80" s="81"/>
      <c r="AU80" s="81"/>
      <c r="AV80" s="81"/>
      <c r="AW80" s="80" t="str">
        <f>REPLACE(INDEX(GroupVertices[Group],MATCH(Vertices[[#This Row],[Vertex]],GroupVertices[Vertex],0)),1,1,"")</f>
        <v>1</v>
      </c>
      <c r="AX80" s="48">
        <v>0</v>
      </c>
      <c r="AY80" s="49">
        <v>0</v>
      </c>
      <c r="AZ80" s="48">
        <v>0</v>
      </c>
      <c r="BA80" s="49">
        <v>0</v>
      </c>
      <c r="BB80" s="48">
        <v>0</v>
      </c>
      <c r="BC80" s="49">
        <v>0</v>
      </c>
      <c r="BD80" s="48">
        <v>18</v>
      </c>
      <c r="BE80" s="49">
        <v>100</v>
      </c>
      <c r="BF80" s="48">
        <v>18</v>
      </c>
      <c r="BG80" s="48"/>
      <c r="BH80" s="48"/>
      <c r="BI80" s="48"/>
      <c r="BJ80" s="48"/>
      <c r="BK80" s="48"/>
      <c r="BL80" s="48"/>
      <c r="BM80" s="112" t="s">
        <v>800</v>
      </c>
      <c r="BN80" s="112" t="s">
        <v>800</v>
      </c>
      <c r="BO80" s="112" t="s">
        <v>800</v>
      </c>
      <c r="BP80" s="112" t="s">
        <v>800</v>
      </c>
      <c r="BQ80" s="112"/>
      <c r="BR80" s="112"/>
      <c r="BS80" s="112"/>
      <c r="BT80" s="112"/>
      <c r="BU80" s="112" t="s">
        <v>1387</v>
      </c>
      <c r="BV80" s="112" t="s">
        <v>1387</v>
      </c>
      <c r="BW80" s="112" t="s">
        <v>1453</v>
      </c>
      <c r="BX80" s="112" t="s">
        <v>1453</v>
      </c>
      <c r="BY80" s="112" t="s">
        <v>1546</v>
      </c>
      <c r="BZ80" s="112" t="s">
        <v>1546</v>
      </c>
      <c r="CA80" s="2"/>
      <c r="CB80" s="3"/>
      <c r="CC80" s="3"/>
      <c r="CD80" s="3"/>
      <c r="CE80" s="3"/>
    </row>
    <row r="81" spans="1:83" ht="345">
      <c r="A81" s="66" t="s">
        <v>336</v>
      </c>
      <c r="B81" s="67"/>
      <c r="C81" s="67"/>
      <c r="D81" s="68">
        <v>354.8387096774194</v>
      </c>
      <c r="E81" s="89"/>
      <c r="F81" s="88" t="s">
        <v>532</v>
      </c>
      <c r="G81" s="90"/>
      <c r="H81" s="50" t="s">
        <v>620</v>
      </c>
      <c r="I81" s="91"/>
      <c r="J81" s="91"/>
      <c r="K81" s="50" t="s">
        <v>620</v>
      </c>
      <c r="L81" s="92">
        <v>458.9236641221374</v>
      </c>
      <c r="M81" s="76">
        <v>4367.92822265625</v>
      </c>
      <c r="N81" s="76">
        <v>6071.96826171875</v>
      </c>
      <c r="O81" s="77"/>
      <c r="P81" s="78"/>
      <c r="Q81" s="78"/>
      <c r="R81" s="86"/>
      <c r="S81" s="48">
        <v>1</v>
      </c>
      <c r="T81" s="48">
        <v>1</v>
      </c>
      <c r="U81" s="49">
        <v>0</v>
      </c>
      <c r="V81" s="49">
        <v>0</v>
      </c>
      <c r="W81" s="49">
        <v>0</v>
      </c>
      <c r="X81" s="49">
        <v>0.999995</v>
      </c>
      <c r="Y81" s="49">
        <v>0</v>
      </c>
      <c r="Z81" s="49" t="s">
        <v>734</v>
      </c>
      <c r="AA81" s="73">
        <v>81</v>
      </c>
      <c r="AB81" s="73"/>
      <c r="AC81" s="74"/>
      <c r="AD81" s="81" t="s">
        <v>410</v>
      </c>
      <c r="AE81" s="83" t="s">
        <v>441</v>
      </c>
      <c r="AF81" s="81" t="s">
        <v>620</v>
      </c>
      <c r="AG81" s="81" t="s">
        <v>214</v>
      </c>
      <c r="AH81" s="81"/>
      <c r="AI81" s="81" t="s">
        <v>300</v>
      </c>
      <c r="AJ81" s="85">
        <v>43669.483506944445</v>
      </c>
      <c r="AK81" s="83" t="s">
        <v>532</v>
      </c>
      <c r="AL81" s="83" t="s">
        <v>441</v>
      </c>
      <c r="AM81" s="81">
        <v>6</v>
      </c>
      <c r="AN81" s="81">
        <v>0</v>
      </c>
      <c r="AO81" s="81"/>
      <c r="AP81" s="81"/>
      <c r="AQ81" s="81"/>
      <c r="AR81" s="81"/>
      <c r="AS81" s="81"/>
      <c r="AT81" s="81"/>
      <c r="AU81" s="81"/>
      <c r="AV81" s="81"/>
      <c r="AW81" s="80" t="str">
        <f>REPLACE(INDEX(GroupVertices[Group],MATCH(Vertices[[#This Row],[Vertex]],GroupVertices[Vertex],0)),1,1,"")</f>
        <v>1</v>
      </c>
      <c r="AX81" s="48">
        <v>0</v>
      </c>
      <c r="AY81" s="49">
        <v>0</v>
      </c>
      <c r="AZ81" s="48">
        <v>0</v>
      </c>
      <c r="BA81" s="49">
        <v>0</v>
      </c>
      <c r="BB81" s="48">
        <v>0</v>
      </c>
      <c r="BC81" s="49">
        <v>0</v>
      </c>
      <c r="BD81" s="48">
        <v>16</v>
      </c>
      <c r="BE81" s="49">
        <v>100</v>
      </c>
      <c r="BF81" s="48">
        <v>16</v>
      </c>
      <c r="BG81" s="48"/>
      <c r="BH81" s="48"/>
      <c r="BI81" s="48"/>
      <c r="BJ81" s="48"/>
      <c r="BK81" s="48"/>
      <c r="BL81" s="48"/>
      <c r="BM81" s="112" t="s">
        <v>800</v>
      </c>
      <c r="BN81" s="112" t="s">
        <v>800</v>
      </c>
      <c r="BO81" s="112" t="s">
        <v>800</v>
      </c>
      <c r="BP81" s="112" t="s">
        <v>800</v>
      </c>
      <c r="BQ81" s="112" t="s">
        <v>1278</v>
      </c>
      <c r="BR81" s="112" t="s">
        <v>1278</v>
      </c>
      <c r="BS81" s="112" t="s">
        <v>274</v>
      </c>
      <c r="BT81" s="112" t="s">
        <v>274</v>
      </c>
      <c r="BU81" s="112"/>
      <c r="BV81" s="112"/>
      <c r="BW81" s="112" t="s">
        <v>1454</v>
      </c>
      <c r="BX81" s="112" t="s">
        <v>1454</v>
      </c>
      <c r="BY81" s="112" t="s">
        <v>1547</v>
      </c>
      <c r="BZ81" s="112" t="s">
        <v>1547</v>
      </c>
      <c r="CA81" s="2"/>
      <c r="CB81" s="3"/>
      <c r="CC81" s="3"/>
      <c r="CD81" s="3"/>
      <c r="CE81" s="3"/>
    </row>
    <row r="82" spans="1:83" ht="15">
      <c r="A82" s="66" t="s">
        <v>335</v>
      </c>
      <c r="B82" s="67"/>
      <c r="C82" s="67"/>
      <c r="D82" s="68">
        <v>406.4516129032258</v>
      </c>
      <c r="E82" s="89"/>
      <c r="F82" s="88" t="s">
        <v>531</v>
      </c>
      <c r="G82" s="90"/>
      <c r="H82" s="71" t="s">
        <v>601</v>
      </c>
      <c r="I82" s="91"/>
      <c r="J82" s="91"/>
      <c r="K82" s="71" t="s">
        <v>601</v>
      </c>
      <c r="L82" s="92">
        <v>611.5648854961833</v>
      </c>
      <c r="M82" s="76">
        <v>8222.9765625</v>
      </c>
      <c r="N82" s="76">
        <v>4999.5</v>
      </c>
      <c r="O82" s="77"/>
      <c r="P82" s="78"/>
      <c r="Q82" s="78"/>
      <c r="R82" s="86"/>
      <c r="S82" s="48">
        <v>1</v>
      </c>
      <c r="T82" s="48">
        <v>1</v>
      </c>
      <c r="U82" s="49">
        <v>0</v>
      </c>
      <c r="V82" s="49">
        <v>0</v>
      </c>
      <c r="W82" s="49">
        <v>0</v>
      </c>
      <c r="X82" s="49">
        <v>0.999995</v>
      </c>
      <c r="Y82" s="49">
        <v>0</v>
      </c>
      <c r="Z82" s="49" t="s">
        <v>734</v>
      </c>
      <c r="AA82" s="73">
        <v>82</v>
      </c>
      <c r="AB82" s="73"/>
      <c r="AC82" s="74"/>
      <c r="AD82" s="81" t="s">
        <v>410</v>
      </c>
      <c r="AE82" s="83" t="s">
        <v>440</v>
      </c>
      <c r="AF82" s="81" t="s">
        <v>601</v>
      </c>
      <c r="AG82" s="81" t="s">
        <v>214</v>
      </c>
      <c r="AH82" s="81"/>
      <c r="AI82" s="81" t="s">
        <v>300</v>
      </c>
      <c r="AJ82" s="85">
        <v>43670.49900462963</v>
      </c>
      <c r="AK82" s="83" t="s">
        <v>531</v>
      </c>
      <c r="AL82" s="83" t="s">
        <v>440</v>
      </c>
      <c r="AM82" s="81">
        <v>8</v>
      </c>
      <c r="AN82" s="81">
        <v>0</v>
      </c>
      <c r="AO82" s="81">
        <v>4</v>
      </c>
      <c r="AP82" s="81"/>
      <c r="AQ82" s="81"/>
      <c r="AR82" s="81"/>
      <c r="AS82" s="81"/>
      <c r="AT82" s="81"/>
      <c r="AU82" s="81"/>
      <c r="AV82" s="81"/>
      <c r="AW82" s="80" t="str">
        <f>REPLACE(INDEX(GroupVertices[Group],MATCH(Vertices[[#This Row],[Vertex]],GroupVertices[Vertex],0)),1,1,"")</f>
        <v>1</v>
      </c>
      <c r="AX82" s="48">
        <v>0</v>
      </c>
      <c r="AY82" s="49">
        <v>0</v>
      </c>
      <c r="AZ82" s="48">
        <v>0</v>
      </c>
      <c r="BA82" s="49">
        <v>0</v>
      </c>
      <c r="BB82" s="48">
        <v>0</v>
      </c>
      <c r="BC82" s="49">
        <v>0</v>
      </c>
      <c r="BD82" s="48">
        <v>32</v>
      </c>
      <c r="BE82" s="49">
        <v>100</v>
      </c>
      <c r="BF82" s="48">
        <v>32</v>
      </c>
      <c r="BG82" s="48"/>
      <c r="BH82" s="48"/>
      <c r="BI82" s="48"/>
      <c r="BJ82" s="48"/>
      <c r="BK82" s="48"/>
      <c r="BL82" s="48"/>
      <c r="BM82" s="112" t="s">
        <v>800</v>
      </c>
      <c r="BN82" s="112" t="s">
        <v>800</v>
      </c>
      <c r="BO82" s="112" t="s">
        <v>800</v>
      </c>
      <c r="BP82" s="112" t="s">
        <v>800</v>
      </c>
      <c r="BQ82" s="112"/>
      <c r="BR82" s="112"/>
      <c r="BS82" s="112"/>
      <c r="BT82" s="112"/>
      <c r="BU82" s="112"/>
      <c r="BV82" s="112"/>
      <c r="BW82" s="112" t="s">
        <v>1455</v>
      </c>
      <c r="BX82" s="112" t="s">
        <v>1455</v>
      </c>
      <c r="BY82" s="112" t="s">
        <v>1548</v>
      </c>
      <c r="BZ82" s="112" t="s">
        <v>1548</v>
      </c>
      <c r="CA82" s="2"/>
      <c r="CB82" s="3"/>
      <c r="CC82" s="3"/>
      <c r="CD82" s="3"/>
      <c r="CE82" s="3"/>
    </row>
    <row r="83" spans="1:83" ht="15">
      <c r="A83" s="66" t="s">
        <v>334</v>
      </c>
      <c r="B83" s="67"/>
      <c r="C83" s="67"/>
      <c r="D83" s="68">
        <v>664.516129032258</v>
      </c>
      <c r="E83" s="89"/>
      <c r="F83" s="88" t="s">
        <v>530</v>
      </c>
      <c r="G83" s="90"/>
      <c r="H83" s="71" t="s">
        <v>619</v>
      </c>
      <c r="I83" s="91"/>
      <c r="J83" s="91"/>
      <c r="K83" s="71" t="s">
        <v>619</v>
      </c>
      <c r="L83" s="92">
        <v>1374.7709923664122</v>
      </c>
      <c r="M83" s="76">
        <v>7451.966796875</v>
      </c>
      <c r="N83" s="76">
        <v>2854.5634765625</v>
      </c>
      <c r="O83" s="77"/>
      <c r="P83" s="78"/>
      <c r="Q83" s="78"/>
      <c r="R83" s="86"/>
      <c r="S83" s="48">
        <v>1</v>
      </c>
      <c r="T83" s="48">
        <v>1</v>
      </c>
      <c r="U83" s="49">
        <v>0</v>
      </c>
      <c r="V83" s="49">
        <v>0</v>
      </c>
      <c r="W83" s="49">
        <v>0</v>
      </c>
      <c r="X83" s="49">
        <v>0.999995</v>
      </c>
      <c r="Y83" s="49">
        <v>0</v>
      </c>
      <c r="Z83" s="49" t="s">
        <v>734</v>
      </c>
      <c r="AA83" s="73">
        <v>83</v>
      </c>
      <c r="AB83" s="73"/>
      <c r="AC83" s="74"/>
      <c r="AD83" s="81" t="s">
        <v>410</v>
      </c>
      <c r="AE83" s="83" t="s">
        <v>439</v>
      </c>
      <c r="AF83" s="81" t="s">
        <v>619</v>
      </c>
      <c r="AG83" s="81" t="s">
        <v>214</v>
      </c>
      <c r="AH83" s="81"/>
      <c r="AI83" s="81" t="s">
        <v>300</v>
      </c>
      <c r="AJ83" s="85">
        <v>43670.61959490741</v>
      </c>
      <c r="AK83" s="83" t="s">
        <v>530</v>
      </c>
      <c r="AL83" s="83" t="s">
        <v>439</v>
      </c>
      <c r="AM83" s="81">
        <v>18</v>
      </c>
      <c r="AN83" s="81">
        <v>0</v>
      </c>
      <c r="AO83" s="81">
        <v>1</v>
      </c>
      <c r="AP83" s="81"/>
      <c r="AQ83" s="81"/>
      <c r="AR83" s="81"/>
      <c r="AS83" s="81"/>
      <c r="AT83" s="81"/>
      <c r="AU83" s="81"/>
      <c r="AV83" s="81"/>
      <c r="AW83" s="80" t="str">
        <f>REPLACE(INDEX(GroupVertices[Group],MATCH(Vertices[[#This Row],[Vertex]],GroupVertices[Vertex],0)),1,1,"")</f>
        <v>1</v>
      </c>
      <c r="AX83" s="48">
        <v>0</v>
      </c>
      <c r="AY83" s="49">
        <v>0</v>
      </c>
      <c r="AZ83" s="48">
        <v>0</v>
      </c>
      <c r="BA83" s="49">
        <v>0</v>
      </c>
      <c r="BB83" s="48">
        <v>0</v>
      </c>
      <c r="BC83" s="49">
        <v>0</v>
      </c>
      <c r="BD83" s="48">
        <v>95</v>
      </c>
      <c r="BE83" s="49">
        <v>100</v>
      </c>
      <c r="BF83" s="48">
        <v>95</v>
      </c>
      <c r="BG83" s="48"/>
      <c r="BH83" s="48"/>
      <c r="BI83" s="48"/>
      <c r="BJ83" s="48"/>
      <c r="BK83" s="48"/>
      <c r="BL83" s="48"/>
      <c r="BM83" s="112" t="s">
        <v>800</v>
      </c>
      <c r="BN83" s="112" t="s">
        <v>800</v>
      </c>
      <c r="BO83" s="112" t="s">
        <v>800</v>
      </c>
      <c r="BP83" s="112" t="s">
        <v>800</v>
      </c>
      <c r="BQ83" s="112"/>
      <c r="BR83" s="112"/>
      <c r="BS83" s="112"/>
      <c r="BT83" s="112"/>
      <c r="BU83" s="112" t="s">
        <v>1310</v>
      </c>
      <c r="BV83" s="112" t="s">
        <v>1310</v>
      </c>
      <c r="BW83" s="112" t="s">
        <v>1456</v>
      </c>
      <c r="BX83" s="112" t="s">
        <v>1456</v>
      </c>
      <c r="BY83" s="112" t="s">
        <v>1549</v>
      </c>
      <c r="BZ83" s="112" t="s">
        <v>1549</v>
      </c>
      <c r="CA83" s="2"/>
      <c r="CB83" s="3"/>
      <c r="CC83" s="3"/>
      <c r="CD83" s="3"/>
      <c r="CE83" s="3"/>
    </row>
    <row r="84" spans="1:83" ht="15">
      <c r="A84" s="66" t="s">
        <v>333</v>
      </c>
      <c r="B84" s="67"/>
      <c r="C84" s="67"/>
      <c r="D84" s="68">
        <v>1000</v>
      </c>
      <c r="E84" s="89"/>
      <c r="F84" s="88" t="s">
        <v>529</v>
      </c>
      <c r="G84" s="90"/>
      <c r="H84" s="71" t="s">
        <v>618</v>
      </c>
      <c r="I84" s="91"/>
      <c r="J84" s="91"/>
      <c r="K84" s="71" t="s">
        <v>618</v>
      </c>
      <c r="L84" s="92">
        <v>2748.5419847328244</v>
      </c>
      <c r="M84" s="76">
        <v>7451.966796875</v>
      </c>
      <c r="N84" s="76">
        <v>1782.094970703125</v>
      </c>
      <c r="O84" s="77"/>
      <c r="P84" s="78"/>
      <c r="Q84" s="78"/>
      <c r="R84" s="86"/>
      <c r="S84" s="48">
        <v>1</v>
      </c>
      <c r="T84" s="48">
        <v>1</v>
      </c>
      <c r="U84" s="49">
        <v>0</v>
      </c>
      <c r="V84" s="49">
        <v>0</v>
      </c>
      <c r="W84" s="49">
        <v>0</v>
      </c>
      <c r="X84" s="49">
        <v>0.999995</v>
      </c>
      <c r="Y84" s="49">
        <v>0</v>
      </c>
      <c r="Z84" s="49" t="s">
        <v>734</v>
      </c>
      <c r="AA84" s="73">
        <v>84</v>
      </c>
      <c r="AB84" s="73"/>
      <c r="AC84" s="74"/>
      <c r="AD84" s="81" t="s">
        <v>410</v>
      </c>
      <c r="AE84" s="83" t="s">
        <v>438</v>
      </c>
      <c r="AF84" s="81" t="s">
        <v>618</v>
      </c>
      <c r="AG84" s="81" t="s">
        <v>214</v>
      </c>
      <c r="AH84" s="81"/>
      <c r="AI84" s="81" t="s">
        <v>300</v>
      </c>
      <c r="AJ84" s="85">
        <v>43671.3859375</v>
      </c>
      <c r="AK84" s="83" t="s">
        <v>529</v>
      </c>
      <c r="AL84" s="83" t="s">
        <v>438</v>
      </c>
      <c r="AM84" s="81">
        <v>36</v>
      </c>
      <c r="AN84" s="81">
        <v>0</v>
      </c>
      <c r="AO84" s="81">
        <v>3</v>
      </c>
      <c r="AP84" s="81"/>
      <c r="AQ84" s="81"/>
      <c r="AR84" s="81"/>
      <c r="AS84" s="81"/>
      <c r="AT84" s="81"/>
      <c r="AU84" s="81"/>
      <c r="AV84" s="81"/>
      <c r="AW84" s="80" t="str">
        <f>REPLACE(INDEX(GroupVertices[Group],MATCH(Vertices[[#This Row],[Vertex]],GroupVertices[Vertex],0)),1,1,"")</f>
        <v>1</v>
      </c>
      <c r="AX84" s="48">
        <v>0</v>
      </c>
      <c r="AY84" s="49">
        <v>0</v>
      </c>
      <c r="AZ84" s="48">
        <v>0</v>
      </c>
      <c r="BA84" s="49">
        <v>0</v>
      </c>
      <c r="BB84" s="48">
        <v>0</v>
      </c>
      <c r="BC84" s="49">
        <v>0</v>
      </c>
      <c r="BD84" s="48">
        <v>86</v>
      </c>
      <c r="BE84" s="49">
        <v>100</v>
      </c>
      <c r="BF84" s="48">
        <v>86</v>
      </c>
      <c r="BG84" s="48"/>
      <c r="BH84" s="48"/>
      <c r="BI84" s="48"/>
      <c r="BJ84" s="48"/>
      <c r="BK84" s="48"/>
      <c r="BL84" s="48"/>
      <c r="BM84" s="112" t="s">
        <v>800</v>
      </c>
      <c r="BN84" s="112" t="s">
        <v>800</v>
      </c>
      <c r="BO84" s="112" t="s">
        <v>800</v>
      </c>
      <c r="BP84" s="112" t="s">
        <v>800</v>
      </c>
      <c r="BQ84" s="112"/>
      <c r="BR84" s="112"/>
      <c r="BS84" s="112"/>
      <c r="BT84" s="112"/>
      <c r="BU84" s="112" t="s">
        <v>1094</v>
      </c>
      <c r="BV84" s="112" t="s">
        <v>1094</v>
      </c>
      <c r="BW84" s="112" t="s">
        <v>1457</v>
      </c>
      <c r="BX84" s="112" t="s">
        <v>1457</v>
      </c>
      <c r="BY84" s="112" t="s">
        <v>1550</v>
      </c>
      <c r="BZ84" s="112" t="s">
        <v>1550</v>
      </c>
      <c r="CA84" s="2"/>
      <c r="CB84" s="3"/>
      <c r="CC84" s="3"/>
      <c r="CD84" s="3"/>
      <c r="CE84" s="3"/>
    </row>
    <row r="85" spans="1:83" ht="15">
      <c r="A85" s="66" t="s">
        <v>332</v>
      </c>
      <c r="B85" s="67"/>
      <c r="C85" s="67"/>
      <c r="D85" s="68">
        <v>303.2258064516129</v>
      </c>
      <c r="E85" s="89"/>
      <c r="F85" s="88" t="s">
        <v>528</v>
      </c>
      <c r="G85" s="90"/>
      <c r="H85" s="71" t="s">
        <v>617</v>
      </c>
      <c r="I85" s="91"/>
      <c r="J85" s="91"/>
      <c r="K85" s="71" t="s">
        <v>617</v>
      </c>
      <c r="L85" s="92">
        <v>306.2824427480916</v>
      </c>
      <c r="M85" s="76">
        <v>512.8805541992188</v>
      </c>
      <c r="N85" s="76">
        <v>7144.4365234375</v>
      </c>
      <c r="O85" s="77"/>
      <c r="P85" s="78"/>
      <c r="Q85" s="78"/>
      <c r="R85" s="86"/>
      <c r="S85" s="48">
        <v>1</v>
      </c>
      <c r="T85" s="48">
        <v>1</v>
      </c>
      <c r="U85" s="49">
        <v>0</v>
      </c>
      <c r="V85" s="49">
        <v>0</v>
      </c>
      <c r="W85" s="49">
        <v>0</v>
      </c>
      <c r="X85" s="49">
        <v>0.999995</v>
      </c>
      <c r="Y85" s="49">
        <v>0</v>
      </c>
      <c r="Z85" s="49" t="s">
        <v>734</v>
      </c>
      <c r="AA85" s="73">
        <v>85</v>
      </c>
      <c r="AB85" s="73"/>
      <c r="AC85" s="74"/>
      <c r="AD85" s="81" t="s">
        <v>410</v>
      </c>
      <c r="AE85" s="83" t="s">
        <v>437</v>
      </c>
      <c r="AF85" s="81" t="s">
        <v>617</v>
      </c>
      <c r="AG85" s="81" t="s">
        <v>214</v>
      </c>
      <c r="AH85" s="81"/>
      <c r="AI85" s="81" t="s">
        <v>300</v>
      </c>
      <c r="AJ85" s="85">
        <v>43672.350277777776</v>
      </c>
      <c r="AK85" s="83" t="s">
        <v>528</v>
      </c>
      <c r="AL85" s="83" t="s">
        <v>437</v>
      </c>
      <c r="AM85" s="81">
        <v>4</v>
      </c>
      <c r="AN85" s="81">
        <v>0</v>
      </c>
      <c r="AO85" s="81">
        <v>2</v>
      </c>
      <c r="AP85" s="81"/>
      <c r="AQ85" s="81"/>
      <c r="AR85" s="81"/>
      <c r="AS85" s="81"/>
      <c r="AT85" s="81"/>
      <c r="AU85" s="81"/>
      <c r="AV85" s="81"/>
      <c r="AW85" s="80" t="str">
        <f>REPLACE(INDEX(GroupVertices[Group],MATCH(Vertices[[#This Row],[Vertex]],GroupVertices[Vertex],0)),1,1,"")</f>
        <v>1</v>
      </c>
      <c r="AX85" s="48">
        <v>0</v>
      </c>
      <c r="AY85" s="49">
        <v>0</v>
      </c>
      <c r="AZ85" s="48">
        <v>0</v>
      </c>
      <c r="BA85" s="49">
        <v>0</v>
      </c>
      <c r="BB85" s="48">
        <v>0</v>
      </c>
      <c r="BC85" s="49">
        <v>0</v>
      </c>
      <c r="BD85" s="48">
        <v>14</v>
      </c>
      <c r="BE85" s="49">
        <v>100</v>
      </c>
      <c r="BF85" s="48">
        <v>14</v>
      </c>
      <c r="BG85" s="48"/>
      <c r="BH85" s="48"/>
      <c r="BI85" s="48"/>
      <c r="BJ85" s="48"/>
      <c r="BK85" s="48"/>
      <c r="BL85" s="48"/>
      <c r="BM85" s="112" t="s">
        <v>800</v>
      </c>
      <c r="BN85" s="112" t="s">
        <v>800</v>
      </c>
      <c r="BO85" s="112" t="s">
        <v>800</v>
      </c>
      <c r="BP85" s="112" t="s">
        <v>800</v>
      </c>
      <c r="BQ85" s="112" t="s">
        <v>1278</v>
      </c>
      <c r="BR85" s="112" t="s">
        <v>1278</v>
      </c>
      <c r="BS85" s="112" t="s">
        <v>274</v>
      </c>
      <c r="BT85" s="112" t="s">
        <v>274</v>
      </c>
      <c r="BU85" s="112"/>
      <c r="BV85" s="112"/>
      <c r="BW85" s="112" t="s">
        <v>1458</v>
      </c>
      <c r="BX85" s="112" t="s">
        <v>1458</v>
      </c>
      <c r="BY85" s="112" t="s">
        <v>1551</v>
      </c>
      <c r="BZ85" s="112" t="s">
        <v>1551</v>
      </c>
      <c r="CA85" s="2"/>
      <c r="CB85" s="3"/>
      <c r="CC85" s="3"/>
      <c r="CD85" s="3"/>
      <c r="CE85" s="3"/>
    </row>
    <row r="86" spans="1:83" ht="15">
      <c r="A86" s="66" t="s">
        <v>331</v>
      </c>
      <c r="B86" s="67"/>
      <c r="C86" s="67"/>
      <c r="D86" s="68">
        <v>483.8709677419355</v>
      </c>
      <c r="E86" s="89"/>
      <c r="F86" s="88" t="s">
        <v>527</v>
      </c>
      <c r="G86" s="90"/>
      <c r="H86" s="71" t="s">
        <v>616</v>
      </c>
      <c r="I86" s="91"/>
      <c r="J86" s="91"/>
      <c r="K86" s="71" t="s">
        <v>616</v>
      </c>
      <c r="L86" s="92">
        <v>840.5267175572519</v>
      </c>
      <c r="M86" s="76">
        <v>6680.95751953125</v>
      </c>
      <c r="N86" s="76">
        <v>3927.03173828125</v>
      </c>
      <c r="O86" s="77"/>
      <c r="P86" s="78"/>
      <c r="Q86" s="78"/>
      <c r="R86" s="86"/>
      <c r="S86" s="48">
        <v>1</v>
      </c>
      <c r="T86" s="48">
        <v>1</v>
      </c>
      <c r="U86" s="49">
        <v>0</v>
      </c>
      <c r="V86" s="49">
        <v>0</v>
      </c>
      <c r="W86" s="49">
        <v>0</v>
      </c>
      <c r="X86" s="49">
        <v>0.999995</v>
      </c>
      <c r="Y86" s="49">
        <v>0</v>
      </c>
      <c r="Z86" s="49" t="s">
        <v>734</v>
      </c>
      <c r="AA86" s="73">
        <v>86</v>
      </c>
      <c r="AB86" s="73"/>
      <c r="AC86" s="74"/>
      <c r="AD86" s="81" t="s">
        <v>410</v>
      </c>
      <c r="AE86" s="83" t="s">
        <v>436</v>
      </c>
      <c r="AF86" s="81" t="s">
        <v>616</v>
      </c>
      <c r="AG86" s="81" t="s">
        <v>214</v>
      </c>
      <c r="AH86" s="81"/>
      <c r="AI86" s="81" t="s">
        <v>300</v>
      </c>
      <c r="AJ86" s="85">
        <v>43672.55165509259</v>
      </c>
      <c r="AK86" s="83" t="s">
        <v>527</v>
      </c>
      <c r="AL86" s="83" t="s">
        <v>436</v>
      </c>
      <c r="AM86" s="81">
        <v>11</v>
      </c>
      <c r="AN86" s="81">
        <v>0</v>
      </c>
      <c r="AO86" s="81"/>
      <c r="AP86" s="81"/>
      <c r="AQ86" s="81"/>
      <c r="AR86" s="81"/>
      <c r="AS86" s="81"/>
      <c r="AT86" s="81"/>
      <c r="AU86" s="81"/>
      <c r="AV86" s="81"/>
      <c r="AW86" s="80" t="str">
        <f>REPLACE(INDEX(GroupVertices[Group],MATCH(Vertices[[#This Row],[Vertex]],GroupVertices[Vertex],0)),1,1,"")</f>
        <v>1</v>
      </c>
      <c r="AX86" s="48">
        <v>0</v>
      </c>
      <c r="AY86" s="49">
        <v>0</v>
      </c>
      <c r="AZ86" s="48">
        <v>0</v>
      </c>
      <c r="BA86" s="49">
        <v>0</v>
      </c>
      <c r="BB86" s="48">
        <v>0</v>
      </c>
      <c r="BC86" s="49">
        <v>0</v>
      </c>
      <c r="BD86" s="48">
        <v>62</v>
      </c>
      <c r="BE86" s="49">
        <v>100</v>
      </c>
      <c r="BF86" s="48">
        <v>62</v>
      </c>
      <c r="BG86" s="48"/>
      <c r="BH86" s="48"/>
      <c r="BI86" s="48"/>
      <c r="BJ86" s="48"/>
      <c r="BK86" s="48"/>
      <c r="BL86" s="48"/>
      <c r="BM86" s="112" t="s">
        <v>800</v>
      </c>
      <c r="BN86" s="112" t="s">
        <v>800</v>
      </c>
      <c r="BO86" s="112" t="s">
        <v>800</v>
      </c>
      <c r="BP86" s="112" t="s">
        <v>800</v>
      </c>
      <c r="BQ86" s="112"/>
      <c r="BR86" s="112"/>
      <c r="BS86" s="112"/>
      <c r="BT86" s="112"/>
      <c r="BU86" s="112" t="s">
        <v>1310</v>
      </c>
      <c r="BV86" s="112" t="s">
        <v>1310</v>
      </c>
      <c r="BW86" s="112" t="s">
        <v>1459</v>
      </c>
      <c r="BX86" s="112" t="s">
        <v>1459</v>
      </c>
      <c r="BY86" s="112" t="s">
        <v>1552</v>
      </c>
      <c r="BZ86" s="112" t="s">
        <v>1552</v>
      </c>
      <c r="CA86" s="2"/>
      <c r="CB86" s="3"/>
      <c r="CC86" s="3"/>
      <c r="CD86" s="3"/>
      <c r="CE86" s="3"/>
    </row>
    <row r="87" spans="1:83" ht="409.5">
      <c r="A87" s="66" t="s">
        <v>330</v>
      </c>
      <c r="B87" s="67"/>
      <c r="C87" s="67"/>
      <c r="D87" s="68">
        <v>612.9032258064516</v>
      </c>
      <c r="E87" s="89"/>
      <c r="F87" s="67"/>
      <c r="G87" s="90"/>
      <c r="H87" s="50" t="s">
        <v>615</v>
      </c>
      <c r="I87" s="91"/>
      <c r="J87" s="91"/>
      <c r="K87" s="50" t="s">
        <v>615</v>
      </c>
      <c r="L87" s="92">
        <v>1222.1297709923665</v>
      </c>
      <c r="M87" s="76">
        <v>5909.947265625</v>
      </c>
      <c r="N87" s="76">
        <v>2854.5634765625</v>
      </c>
      <c r="O87" s="77"/>
      <c r="P87" s="78"/>
      <c r="Q87" s="78"/>
      <c r="R87" s="86"/>
      <c r="S87" s="48">
        <v>1</v>
      </c>
      <c r="T87" s="48">
        <v>1</v>
      </c>
      <c r="U87" s="49">
        <v>0</v>
      </c>
      <c r="V87" s="49">
        <v>0</v>
      </c>
      <c r="W87" s="49">
        <v>0</v>
      </c>
      <c r="X87" s="49">
        <v>0.999995</v>
      </c>
      <c r="Y87" s="49">
        <v>0</v>
      </c>
      <c r="Z87" s="49" t="s">
        <v>734</v>
      </c>
      <c r="AA87" s="73">
        <v>87</v>
      </c>
      <c r="AB87" s="73"/>
      <c r="AC87" s="74"/>
      <c r="AD87" s="81" t="s">
        <v>410</v>
      </c>
      <c r="AE87" s="83" t="s">
        <v>435</v>
      </c>
      <c r="AF87" s="81" t="s">
        <v>615</v>
      </c>
      <c r="AG87" s="81" t="s">
        <v>214</v>
      </c>
      <c r="AH87" s="81"/>
      <c r="AI87" s="81" t="s">
        <v>300</v>
      </c>
      <c r="AJ87" s="85">
        <v>43672.5690625</v>
      </c>
      <c r="AK87" s="81"/>
      <c r="AL87" s="83" t="s">
        <v>435</v>
      </c>
      <c r="AM87" s="81">
        <v>16</v>
      </c>
      <c r="AN87" s="81">
        <v>0</v>
      </c>
      <c r="AO87" s="81"/>
      <c r="AP87" s="81"/>
      <c r="AQ87" s="81"/>
      <c r="AR87" s="81"/>
      <c r="AS87" s="81"/>
      <c r="AT87" s="81"/>
      <c r="AU87" s="81"/>
      <c r="AV87" s="81"/>
      <c r="AW87" s="80" t="str">
        <f>REPLACE(INDEX(GroupVertices[Group],MATCH(Vertices[[#This Row],[Vertex]],GroupVertices[Vertex],0)),1,1,"")</f>
        <v>1</v>
      </c>
      <c r="AX87" s="48">
        <v>0</v>
      </c>
      <c r="AY87" s="49">
        <v>0</v>
      </c>
      <c r="AZ87" s="48">
        <v>0</v>
      </c>
      <c r="BA87" s="49">
        <v>0</v>
      </c>
      <c r="BB87" s="48">
        <v>0</v>
      </c>
      <c r="BC87" s="49">
        <v>0</v>
      </c>
      <c r="BD87" s="48">
        <v>28</v>
      </c>
      <c r="BE87" s="49">
        <v>100</v>
      </c>
      <c r="BF87" s="48">
        <v>28</v>
      </c>
      <c r="BG87" s="48"/>
      <c r="BH87" s="48"/>
      <c r="BI87" s="48"/>
      <c r="BJ87" s="48"/>
      <c r="BK87" s="48"/>
      <c r="BL87" s="48"/>
      <c r="BM87" s="112" t="s">
        <v>800</v>
      </c>
      <c r="BN87" s="112" t="s">
        <v>800</v>
      </c>
      <c r="BO87" s="112" t="s">
        <v>800</v>
      </c>
      <c r="BP87" s="112" t="s">
        <v>800</v>
      </c>
      <c r="BQ87" s="112"/>
      <c r="BR87" s="112"/>
      <c r="BS87" s="112"/>
      <c r="BT87" s="112"/>
      <c r="BU87" s="112"/>
      <c r="BV87" s="112"/>
      <c r="BW87" s="112" t="s">
        <v>1460</v>
      </c>
      <c r="BX87" s="112" t="s">
        <v>1460</v>
      </c>
      <c r="BY87" s="112" t="s">
        <v>1553</v>
      </c>
      <c r="BZ87" s="112" t="s">
        <v>1553</v>
      </c>
      <c r="CA87" s="2"/>
      <c r="CB87" s="3"/>
      <c r="CC87" s="3"/>
      <c r="CD87" s="3"/>
      <c r="CE87" s="3"/>
    </row>
    <row r="88" spans="1:83" ht="15">
      <c r="A88" s="66" t="s">
        <v>329</v>
      </c>
      <c r="B88" s="67"/>
      <c r="C88" s="67"/>
      <c r="D88" s="68">
        <v>948.3870967741935</v>
      </c>
      <c r="E88" s="89"/>
      <c r="F88" s="88" t="s">
        <v>526</v>
      </c>
      <c r="G88" s="90"/>
      <c r="H88" s="71" t="s">
        <v>614</v>
      </c>
      <c r="I88" s="91"/>
      <c r="J88" s="91"/>
      <c r="K88" s="71" t="s">
        <v>614</v>
      </c>
      <c r="L88" s="92">
        <v>2214.297709923664</v>
      </c>
      <c r="M88" s="76">
        <v>4367.92822265625</v>
      </c>
      <c r="N88" s="76">
        <v>1782.094970703125</v>
      </c>
      <c r="O88" s="77"/>
      <c r="P88" s="78"/>
      <c r="Q88" s="78"/>
      <c r="R88" s="86"/>
      <c r="S88" s="48">
        <v>1</v>
      </c>
      <c r="T88" s="48">
        <v>1</v>
      </c>
      <c r="U88" s="49">
        <v>0</v>
      </c>
      <c r="V88" s="49">
        <v>0</v>
      </c>
      <c r="W88" s="49">
        <v>0</v>
      </c>
      <c r="X88" s="49">
        <v>0.999995</v>
      </c>
      <c r="Y88" s="49">
        <v>0</v>
      </c>
      <c r="Z88" s="49" t="s">
        <v>734</v>
      </c>
      <c r="AA88" s="73">
        <v>88</v>
      </c>
      <c r="AB88" s="73"/>
      <c r="AC88" s="74"/>
      <c r="AD88" s="81" t="s">
        <v>410</v>
      </c>
      <c r="AE88" s="83" t="s">
        <v>434</v>
      </c>
      <c r="AF88" s="81" t="s">
        <v>614</v>
      </c>
      <c r="AG88" s="81" t="s">
        <v>214</v>
      </c>
      <c r="AH88" s="81"/>
      <c r="AI88" s="81" t="s">
        <v>300</v>
      </c>
      <c r="AJ88" s="85">
        <v>43675.36740740741</v>
      </c>
      <c r="AK88" s="83" t="s">
        <v>526</v>
      </c>
      <c r="AL88" s="83" t="s">
        <v>434</v>
      </c>
      <c r="AM88" s="81">
        <v>29</v>
      </c>
      <c r="AN88" s="81">
        <v>0</v>
      </c>
      <c r="AO88" s="81">
        <v>1</v>
      </c>
      <c r="AP88" s="81"/>
      <c r="AQ88" s="81"/>
      <c r="AR88" s="81"/>
      <c r="AS88" s="81"/>
      <c r="AT88" s="81"/>
      <c r="AU88" s="81"/>
      <c r="AV88" s="81"/>
      <c r="AW88" s="80" t="str">
        <f>REPLACE(INDEX(GroupVertices[Group],MATCH(Vertices[[#This Row],[Vertex]],GroupVertices[Vertex],0)),1,1,"")</f>
        <v>1</v>
      </c>
      <c r="AX88" s="48">
        <v>0</v>
      </c>
      <c r="AY88" s="49">
        <v>0</v>
      </c>
      <c r="AZ88" s="48">
        <v>0</v>
      </c>
      <c r="BA88" s="49">
        <v>0</v>
      </c>
      <c r="BB88" s="48">
        <v>0</v>
      </c>
      <c r="BC88" s="49">
        <v>0</v>
      </c>
      <c r="BD88" s="48">
        <v>31</v>
      </c>
      <c r="BE88" s="49">
        <v>100</v>
      </c>
      <c r="BF88" s="48">
        <v>31</v>
      </c>
      <c r="BG88" s="48"/>
      <c r="BH88" s="48"/>
      <c r="BI88" s="48"/>
      <c r="BJ88" s="48"/>
      <c r="BK88" s="48"/>
      <c r="BL88" s="48"/>
      <c r="BM88" s="112" t="s">
        <v>800</v>
      </c>
      <c r="BN88" s="112" t="s">
        <v>800</v>
      </c>
      <c r="BO88" s="112" t="s">
        <v>800</v>
      </c>
      <c r="BP88" s="112" t="s">
        <v>800</v>
      </c>
      <c r="BQ88" s="112"/>
      <c r="BR88" s="112"/>
      <c r="BS88" s="112"/>
      <c r="BT88" s="112"/>
      <c r="BU88" s="112"/>
      <c r="BV88" s="112"/>
      <c r="BW88" s="112" t="s">
        <v>1461</v>
      </c>
      <c r="BX88" s="112" t="s">
        <v>1461</v>
      </c>
      <c r="BY88" s="112" t="s">
        <v>1554</v>
      </c>
      <c r="BZ88" s="112" t="s">
        <v>1554</v>
      </c>
      <c r="CA88" s="2"/>
      <c r="CB88" s="3"/>
      <c r="CC88" s="3"/>
      <c r="CD88" s="3"/>
      <c r="CE88" s="3"/>
    </row>
    <row r="89" spans="1:83" ht="15">
      <c r="A89" s="66" t="s">
        <v>328</v>
      </c>
      <c r="B89" s="67"/>
      <c r="C89" s="67"/>
      <c r="D89" s="68">
        <v>767.741935483871</v>
      </c>
      <c r="E89" s="89"/>
      <c r="F89" s="88" t="s">
        <v>525</v>
      </c>
      <c r="G89" s="90"/>
      <c r="H89" s="71" t="s">
        <v>613</v>
      </c>
      <c r="I89" s="91"/>
      <c r="J89" s="91"/>
      <c r="K89" s="71" t="s">
        <v>613</v>
      </c>
      <c r="L89" s="92">
        <v>1680.0534351145038</v>
      </c>
      <c r="M89" s="76">
        <v>512.8805541992188</v>
      </c>
      <c r="N89" s="76">
        <v>1782.094970703125</v>
      </c>
      <c r="O89" s="77"/>
      <c r="P89" s="78"/>
      <c r="Q89" s="78"/>
      <c r="R89" s="86"/>
      <c r="S89" s="48">
        <v>1</v>
      </c>
      <c r="T89" s="48">
        <v>1</v>
      </c>
      <c r="U89" s="49">
        <v>0</v>
      </c>
      <c r="V89" s="49">
        <v>0</v>
      </c>
      <c r="W89" s="49">
        <v>0</v>
      </c>
      <c r="X89" s="49">
        <v>0.999995</v>
      </c>
      <c r="Y89" s="49">
        <v>0</v>
      </c>
      <c r="Z89" s="49" t="s">
        <v>734</v>
      </c>
      <c r="AA89" s="73">
        <v>89</v>
      </c>
      <c r="AB89" s="73"/>
      <c r="AC89" s="74"/>
      <c r="AD89" s="81" t="s">
        <v>410</v>
      </c>
      <c r="AE89" s="83" t="s">
        <v>433</v>
      </c>
      <c r="AF89" s="81" t="s">
        <v>613</v>
      </c>
      <c r="AG89" s="81" t="s">
        <v>214</v>
      </c>
      <c r="AH89" s="81"/>
      <c r="AI89" s="81" t="s">
        <v>300</v>
      </c>
      <c r="AJ89" s="85">
        <v>43675.524143518516</v>
      </c>
      <c r="AK89" s="83" t="s">
        <v>525</v>
      </c>
      <c r="AL89" s="83" t="s">
        <v>433</v>
      </c>
      <c r="AM89" s="81">
        <v>22</v>
      </c>
      <c r="AN89" s="81">
        <v>0</v>
      </c>
      <c r="AO89" s="81">
        <v>4</v>
      </c>
      <c r="AP89" s="81"/>
      <c r="AQ89" s="81"/>
      <c r="AR89" s="81"/>
      <c r="AS89" s="81"/>
      <c r="AT89" s="81"/>
      <c r="AU89" s="81"/>
      <c r="AV89" s="81"/>
      <c r="AW89" s="80" t="str">
        <f>REPLACE(INDEX(GroupVertices[Group],MATCH(Vertices[[#This Row],[Vertex]],GroupVertices[Vertex],0)),1,1,"")</f>
        <v>1</v>
      </c>
      <c r="AX89" s="48">
        <v>0</v>
      </c>
      <c r="AY89" s="49">
        <v>0</v>
      </c>
      <c r="AZ89" s="48">
        <v>0</v>
      </c>
      <c r="BA89" s="49">
        <v>0</v>
      </c>
      <c r="BB89" s="48">
        <v>0</v>
      </c>
      <c r="BC89" s="49">
        <v>0</v>
      </c>
      <c r="BD89" s="48">
        <v>16</v>
      </c>
      <c r="BE89" s="49">
        <v>100</v>
      </c>
      <c r="BF89" s="48">
        <v>16</v>
      </c>
      <c r="BG89" s="48"/>
      <c r="BH89" s="48"/>
      <c r="BI89" s="48"/>
      <c r="BJ89" s="48"/>
      <c r="BK89" s="48"/>
      <c r="BL89" s="48"/>
      <c r="BM89" s="112" t="s">
        <v>800</v>
      </c>
      <c r="BN89" s="112" t="s">
        <v>800</v>
      </c>
      <c r="BO89" s="112" t="s">
        <v>800</v>
      </c>
      <c r="BP89" s="112" t="s">
        <v>800</v>
      </c>
      <c r="BQ89" s="112" t="s">
        <v>1375</v>
      </c>
      <c r="BR89" s="112" t="s">
        <v>1375</v>
      </c>
      <c r="BS89" s="112" t="s">
        <v>274</v>
      </c>
      <c r="BT89" s="112" t="s">
        <v>274</v>
      </c>
      <c r="BU89" s="112"/>
      <c r="BV89" s="112"/>
      <c r="BW89" s="112" t="s">
        <v>1462</v>
      </c>
      <c r="BX89" s="112" t="s">
        <v>1462</v>
      </c>
      <c r="BY89" s="112" t="s">
        <v>1555</v>
      </c>
      <c r="BZ89" s="112" t="s">
        <v>1555</v>
      </c>
      <c r="CA89" s="2"/>
      <c r="CB89" s="3"/>
      <c r="CC89" s="3"/>
      <c r="CD89" s="3"/>
      <c r="CE89" s="3"/>
    </row>
    <row r="90" spans="1:83" ht="15">
      <c r="A90" s="66" t="s">
        <v>327</v>
      </c>
      <c r="B90" s="67"/>
      <c r="C90" s="67"/>
      <c r="D90" s="68">
        <v>277.4193548387097</v>
      </c>
      <c r="E90" s="89"/>
      <c r="F90" s="88" t="s">
        <v>524</v>
      </c>
      <c r="G90" s="90"/>
      <c r="H90" s="71" t="s">
        <v>612</v>
      </c>
      <c r="I90" s="91"/>
      <c r="J90" s="91"/>
      <c r="K90" s="71" t="s">
        <v>612</v>
      </c>
      <c r="L90" s="92">
        <v>229.9618320610687</v>
      </c>
      <c r="M90" s="76">
        <v>5909.947265625</v>
      </c>
      <c r="N90" s="76">
        <v>8216.904296875</v>
      </c>
      <c r="O90" s="77"/>
      <c r="P90" s="78"/>
      <c r="Q90" s="78"/>
      <c r="R90" s="86"/>
      <c r="S90" s="48">
        <v>1</v>
      </c>
      <c r="T90" s="48">
        <v>1</v>
      </c>
      <c r="U90" s="49">
        <v>0</v>
      </c>
      <c r="V90" s="49">
        <v>0</v>
      </c>
      <c r="W90" s="49">
        <v>0</v>
      </c>
      <c r="X90" s="49">
        <v>0.999995</v>
      </c>
      <c r="Y90" s="49">
        <v>0</v>
      </c>
      <c r="Z90" s="49" t="s">
        <v>734</v>
      </c>
      <c r="AA90" s="73">
        <v>90</v>
      </c>
      <c r="AB90" s="73"/>
      <c r="AC90" s="74"/>
      <c r="AD90" s="81" t="s">
        <v>410</v>
      </c>
      <c r="AE90" s="83" t="s">
        <v>432</v>
      </c>
      <c r="AF90" s="81" t="s">
        <v>612</v>
      </c>
      <c r="AG90" s="81" t="s">
        <v>214</v>
      </c>
      <c r="AH90" s="81"/>
      <c r="AI90" s="81" t="s">
        <v>300</v>
      </c>
      <c r="AJ90" s="85">
        <v>43676.52207175926</v>
      </c>
      <c r="AK90" s="83" t="s">
        <v>524</v>
      </c>
      <c r="AL90" s="83" t="s">
        <v>432</v>
      </c>
      <c r="AM90" s="81">
        <v>3</v>
      </c>
      <c r="AN90" s="81">
        <v>0</v>
      </c>
      <c r="AO90" s="81">
        <v>1</v>
      </c>
      <c r="AP90" s="81"/>
      <c r="AQ90" s="81"/>
      <c r="AR90" s="81"/>
      <c r="AS90" s="81"/>
      <c r="AT90" s="81"/>
      <c r="AU90" s="81"/>
      <c r="AV90" s="81"/>
      <c r="AW90" s="80" t="str">
        <f>REPLACE(INDEX(GroupVertices[Group],MATCH(Vertices[[#This Row],[Vertex]],GroupVertices[Vertex],0)),1,1,"")</f>
        <v>1</v>
      </c>
      <c r="AX90" s="48">
        <v>0</v>
      </c>
      <c r="AY90" s="49">
        <v>0</v>
      </c>
      <c r="AZ90" s="48">
        <v>0</v>
      </c>
      <c r="BA90" s="49">
        <v>0</v>
      </c>
      <c r="BB90" s="48">
        <v>0</v>
      </c>
      <c r="BC90" s="49">
        <v>0</v>
      </c>
      <c r="BD90" s="48">
        <v>17</v>
      </c>
      <c r="BE90" s="49">
        <v>100</v>
      </c>
      <c r="BF90" s="48">
        <v>17</v>
      </c>
      <c r="BG90" s="48"/>
      <c r="BH90" s="48"/>
      <c r="BI90" s="48"/>
      <c r="BJ90" s="48"/>
      <c r="BK90" s="48"/>
      <c r="BL90" s="48"/>
      <c r="BM90" s="112" t="s">
        <v>800</v>
      </c>
      <c r="BN90" s="112" t="s">
        <v>800</v>
      </c>
      <c r="BO90" s="112" t="s">
        <v>800</v>
      </c>
      <c r="BP90" s="112" t="s">
        <v>800</v>
      </c>
      <c r="BQ90" s="112" t="s">
        <v>1280</v>
      </c>
      <c r="BR90" s="112" t="s">
        <v>1280</v>
      </c>
      <c r="BS90" s="112" t="s">
        <v>709</v>
      </c>
      <c r="BT90" s="112" t="s">
        <v>709</v>
      </c>
      <c r="BU90" s="112"/>
      <c r="BV90" s="112"/>
      <c r="BW90" s="112" t="s">
        <v>1463</v>
      </c>
      <c r="BX90" s="112" t="s">
        <v>1463</v>
      </c>
      <c r="BY90" s="112" t="s">
        <v>1494</v>
      </c>
      <c r="BZ90" s="112" t="s">
        <v>1494</v>
      </c>
      <c r="CA90" s="2"/>
      <c r="CB90" s="3"/>
      <c r="CC90" s="3"/>
      <c r="CD90" s="3"/>
      <c r="CE90" s="3"/>
    </row>
    <row r="91" spans="1:83" ht="15">
      <c r="A91" s="66" t="s">
        <v>326</v>
      </c>
      <c r="B91" s="67"/>
      <c r="C91" s="67"/>
      <c r="D91" s="68">
        <v>380.64516129032256</v>
      </c>
      <c r="E91" s="89"/>
      <c r="F91" s="88" t="s">
        <v>523</v>
      </c>
      <c r="G91" s="90"/>
      <c r="H91" s="71" t="s">
        <v>611</v>
      </c>
      <c r="I91" s="91"/>
      <c r="J91" s="91"/>
      <c r="K91" s="71" t="s">
        <v>611</v>
      </c>
      <c r="L91" s="92">
        <v>535.2442748091603</v>
      </c>
      <c r="M91" s="76">
        <v>2825.9091796875</v>
      </c>
      <c r="N91" s="76">
        <v>4999.5</v>
      </c>
      <c r="O91" s="77"/>
      <c r="P91" s="78"/>
      <c r="Q91" s="78"/>
      <c r="R91" s="86"/>
      <c r="S91" s="48">
        <v>1</v>
      </c>
      <c r="T91" s="48">
        <v>1</v>
      </c>
      <c r="U91" s="49">
        <v>0</v>
      </c>
      <c r="V91" s="49">
        <v>0</v>
      </c>
      <c r="W91" s="49">
        <v>0</v>
      </c>
      <c r="X91" s="49">
        <v>0.999995</v>
      </c>
      <c r="Y91" s="49">
        <v>0</v>
      </c>
      <c r="Z91" s="49" t="s">
        <v>734</v>
      </c>
      <c r="AA91" s="73">
        <v>91</v>
      </c>
      <c r="AB91" s="73"/>
      <c r="AC91" s="74"/>
      <c r="AD91" s="81" t="s">
        <v>410</v>
      </c>
      <c r="AE91" s="83" t="s">
        <v>431</v>
      </c>
      <c r="AF91" s="81" t="s">
        <v>611</v>
      </c>
      <c r="AG91" s="81" t="s">
        <v>214</v>
      </c>
      <c r="AH91" s="81"/>
      <c r="AI91" s="81" t="s">
        <v>300</v>
      </c>
      <c r="AJ91" s="85">
        <v>43677.49254629629</v>
      </c>
      <c r="AK91" s="83" t="s">
        <v>523</v>
      </c>
      <c r="AL91" s="83" t="s">
        <v>431</v>
      </c>
      <c r="AM91" s="81">
        <v>7</v>
      </c>
      <c r="AN91" s="81">
        <v>0</v>
      </c>
      <c r="AO91" s="81"/>
      <c r="AP91" s="81"/>
      <c r="AQ91" s="81"/>
      <c r="AR91" s="81"/>
      <c r="AS91" s="81"/>
      <c r="AT91" s="81"/>
      <c r="AU91" s="81"/>
      <c r="AV91" s="81"/>
      <c r="AW91" s="80" t="str">
        <f>REPLACE(INDEX(GroupVertices[Group],MATCH(Vertices[[#This Row],[Vertex]],GroupVertices[Vertex],0)),1,1,"")</f>
        <v>1</v>
      </c>
      <c r="AX91" s="48">
        <v>0</v>
      </c>
      <c r="AY91" s="49">
        <v>0</v>
      </c>
      <c r="AZ91" s="48">
        <v>0</v>
      </c>
      <c r="BA91" s="49">
        <v>0</v>
      </c>
      <c r="BB91" s="48">
        <v>0</v>
      </c>
      <c r="BC91" s="49">
        <v>0</v>
      </c>
      <c r="BD91" s="48">
        <v>15</v>
      </c>
      <c r="BE91" s="49">
        <v>100</v>
      </c>
      <c r="BF91" s="48">
        <v>15</v>
      </c>
      <c r="BG91" s="48"/>
      <c r="BH91" s="48"/>
      <c r="BI91" s="48"/>
      <c r="BJ91" s="48"/>
      <c r="BK91" s="48"/>
      <c r="BL91" s="48"/>
      <c r="BM91" s="112" t="s">
        <v>800</v>
      </c>
      <c r="BN91" s="112" t="s">
        <v>800</v>
      </c>
      <c r="BO91" s="112" t="s">
        <v>800</v>
      </c>
      <c r="BP91" s="112" t="s">
        <v>800</v>
      </c>
      <c r="BQ91" s="112" t="s">
        <v>1278</v>
      </c>
      <c r="BR91" s="112" t="s">
        <v>1278</v>
      </c>
      <c r="BS91" s="112" t="s">
        <v>274</v>
      </c>
      <c r="BT91" s="112" t="s">
        <v>274</v>
      </c>
      <c r="BU91" s="112"/>
      <c r="BV91" s="112"/>
      <c r="BW91" s="112" t="s">
        <v>1464</v>
      </c>
      <c r="BX91" s="112" t="s">
        <v>1464</v>
      </c>
      <c r="BY91" s="112" t="s">
        <v>1556</v>
      </c>
      <c r="BZ91" s="112" t="s">
        <v>1556</v>
      </c>
      <c r="CA91" s="2"/>
      <c r="CB91" s="3"/>
      <c r="CC91" s="3"/>
      <c r="CD91" s="3"/>
      <c r="CE91" s="3"/>
    </row>
    <row r="92" spans="1:83" ht="15">
      <c r="A92" s="66" t="s">
        <v>325</v>
      </c>
      <c r="B92" s="67"/>
      <c r="C92" s="67"/>
      <c r="D92" s="68">
        <v>277.4193548387097</v>
      </c>
      <c r="E92" s="89"/>
      <c r="F92" s="88" t="s">
        <v>522</v>
      </c>
      <c r="G92" s="90"/>
      <c r="H92" s="71" t="s">
        <v>610</v>
      </c>
      <c r="I92" s="91"/>
      <c r="J92" s="91"/>
      <c r="K92" s="71" t="s">
        <v>610</v>
      </c>
      <c r="L92" s="92">
        <v>229.9618320610687</v>
      </c>
      <c r="M92" s="76">
        <v>512.8805541992188</v>
      </c>
      <c r="N92" s="76">
        <v>8216.904296875</v>
      </c>
      <c r="O92" s="77"/>
      <c r="P92" s="78"/>
      <c r="Q92" s="78"/>
      <c r="R92" s="86"/>
      <c r="S92" s="48">
        <v>1</v>
      </c>
      <c r="T92" s="48">
        <v>1</v>
      </c>
      <c r="U92" s="49">
        <v>0</v>
      </c>
      <c r="V92" s="49">
        <v>0</v>
      </c>
      <c r="W92" s="49">
        <v>0</v>
      </c>
      <c r="X92" s="49">
        <v>0.999995</v>
      </c>
      <c r="Y92" s="49">
        <v>0</v>
      </c>
      <c r="Z92" s="49" t="s">
        <v>734</v>
      </c>
      <c r="AA92" s="73">
        <v>92</v>
      </c>
      <c r="AB92" s="73"/>
      <c r="AC92" s="74"/>
      <c r="AD92" s="81" t="s">
        <v>410</v>
      </c>
      <c r="AE92" s="83" t="s">
        <v>430</v>
      </c>
      <c r="AF92" s="81" t="s">
        <v>610</v>
      </c>
      <c r="AG92" s="81" t="s">
        <v>214</v>
      </c>
      <c r="AH92" s="81"/>
      <c r="AI92" s="81" t="s">
        <v>300</v>
      </c>
      <c r="AJ92" s="85">
        <v>43678.43247685185</v>
      </c>
      <c r="AK92" s="83" t="s">
        <v>522</v>
      </c>
      <c r="AL92" s="83" t="s">
        <v>430</v>
      </c>
      <c r="AM92" s="81">
        <v>3</v>
      </c>
      <c r="AN92" s="81">
        <v>0</v>
      </c>
      <c r="AO92" s="81"/>
      <c r="AP92" s="81"/>
      <c r="AQ92" s="81"/>
      <c r="AR92" s="81"/>
      <c r="AS92" s="81"/>
      <c r="AT92" s="81"/>
      <c r="AU92" s="81"/>
      <c r="AV92" s="81"/>
      <c r="AW92" s="80" t="str">
        <f>REPLACE(INDEX(GroupVertices[Group],MATCH(Vertices[[#This Row],[Vertex]],GroupVertices[Vertex],0)),1,1,"")</f>
        <v>1</v>
      </c>
      <c r="AX92" s="48">
        <v>0</v>
      </c>
      <c r="AY92" s="49">
        <v>0</v>
      </c>
      <c r="AZ92" s="48">
        <v>0</v>
      </c>
      <c r="BA92" s="49">
        <v>0</v>
      </c>
      <c r="BB92" s="48">
        <v>0</v>
      </c>
      <c r="BC92" s="49">
        <v>0</v>
      </c>
      <c r="BD92" s="48">
        <v>48</v>
      </c>
      <c r="BE92" s="49">
        <v>100</v>
      </c>
      <c r="BF92" s="48">
        <v>48</v>
      </c>
      <c r="BG92" s="48"/>
      <c r="BH92" s="48"/>
      <c r="BI92" s="48"/>
      <c r="BJ92" s="48"/>
      <c r="BK92" s="48"/>
      <c r="BL92" s="48"/>
      <c r="BM92" s="112" t="s">
        <v>800</v>
      </c>
      <c r="BN92" s="112" t="s">
        <v>800</v>
      </c>
      <c r="BO92" s="112" t="s">
        <v>800</v>
      </c>
      <c r="BP92" s="112" t="s">
        <v>800</v>
      </c>
      <c r="BQ92" s="112" t="s">
        <v>1376</v>
      </c>
      <c r="BR92" s="112" t="s">
        <v>1376</v>
      </c>
      <c r="BS92" s="112" t="s">
        <v>274</v>
      </c>
      <c r="BT92" s="112" t="s">
        <v>274</v>
      </c>
      <c r="BU92" s="112"/>
      <c r="BV92" s="112"/>
      <c r="BW92" s="112" t="s">
        <v>1465</v>
      </c>
      <c r="BX92" s="112" t="s">
        <v>1465</v>
      </c>
      <c r="BY92" s="112" t="s">
        <v>1557</v>
      </c>
      <c r="BZ92" s="112" t="s">
        <v>1557</v>
      </c>
      <c r="CA92" s="2"/>
      <c r="CB92" s="3"/>
      <c r="CC92" s="3"/>
      <c r="CD92" s="3"/>
      <c r="CE92" s="3"/>
    </row>
    <row r="93" spans="1:83" ht="15">
      <c r="A93" s="66" t="s">
        <v>324</v>
      </c>
      <c r="B93" s="67"/>
      <c r="C93" s="67"/>
      <c r="D93" s="68">
        <v>380.64516129032256</v>
      </c>
      <c r="E93" s="89"/>
      <c r="F93" s="88" t="s">
        <v>521</v>
      </c>
      <c r="G93" s="90"/>
      <c r="H93" s="71" t="s">
        <v>609</v>
      </c>
      <c r="I93" s="91"/>
      <c r="J93" s="91"/>
      <c r="K93" s="71" t="s">
        <v>609</v>
      </c>
      <c r="L93" s="92">
        <v>535.2442748091603</v>
      </c>
      <c r="M93" s="76">
        <v>1283.89013671875</v>
      </c>
      <c r="N93" s="76">
        <v>4999.5</v>
      </c>
      <c r="O93" s="77"/>
      <c r="P93" s="78"/>
      <c r="Q93" s="78"/>
      <c r="R93" s="86"/>
      <c r="S93" s="48">
        <v>1</v>
      </c>
      <c r="T93" s="48">
        <v>1</v>
      </c>
      <c r="U93" s="49">
        <v>0</v>
      </c>
      <c r="V93" s="49">
        <v>0</v>
      </c>
      <c r="W93" s="49">
        <v>0</v>
      </c>
      <c r="X93" s="49">
        <v>0.999995</v>
      </c>
      <c r="Y93" s="49">
        <v>0</v>
      </c>
      <c r="Z93" s="49" t="s">
        <v>734</v>
      </c>
      <c r="AA93" s="73">
        <v>93</v>
      </c>
      <c r="AB93" s="73"/>
      <c r="AC93" s="74"/>
      <c r="AD93" s="81" t="s">
        <v>410</v>
      </c>
      <c r="AE93" s="83" t="s">
        <v>429</v>
      </c>
      <c r="AF93" s="81" t="s">
        <v>609</v>
      </c>
      <c r="AG93" s="81" t="s">
        <v>214</v>
      </c>
      <c r="AH93" s="81"/>
      <c r="AI93" s="81" t="s">
        <v>300</v>
      </c>
      <c r="AJ93" s="85">
        <v>43678.520219907405</v>
      </c>
      <c r="AK93" s="83" t="s">
        <v>521</v>
      </c>
      <c r="AL93" s="83" t="s">
        <v>429</v>
      </c>
      <c r="AM93" s="81">
        <v>7</v>
      </c>
      <c r="AN93" s="81">
        <v>0</v>
      </c>
      <c r="AO93" s="81">
        <v>1</v>
      </c>
      <c r="AP93" s="81"/>
      <c r="AQ93" s="81"/>
      <c r="AR93" s="81"/>
      <c r="AS93" s="81"/>
      <c r="AT93" s="81"/>
      <c r="AU93" s="81"/>
      <c r="AV93" s="81"/>
      <c r="AW93" s="80" t="str">
        <f>REPLACE(INDEX(GroupVertices[Group],MATCH(Vertices[[#This Row],[Vertex]],GroupVertices[Vertex],0)),1,1,"")</f>
        <v>1</v>
      </c>
      <c r="AX93" s="48">
        <v>0</v>
      </c>
      <c r="AY93" s="49">
        <v>0</v>
      </c>
      <c r="AZ93" s="48">
        <v>0</v>
      </c>
      <c r="BA93" s="49">
        <v>0</v>
      </c>
      <c r="BB93" s="48">
        <v>0</v>
      </c>
      <c r="BC93" s="49">
        <v>0</v>
      </c>
      <c r="BD93" s="48">
        <v>13</v>
      </c>
      <c r="BE93" s="49">
        <v>100</v>
      </c>
      <c r="BF93" s="48">
        <v>13</v>
      </c>
      <c r="BG93" s="48"/>
      <c r="BH93" s="48"/>
      <c r="BI93" s="48"/>
      <c r="BJ93" s="48"/>
      <c r="BK93" s="48"/>
      <c r="BL93" s="48"/>
      <c r="BM93" s="112" t="s">
        <v>800</v>
      </c>
      <c r="BN93" s="112" t="s">
        <v>800</v>
      </c>
      <c r="BO93" s="112" t="s">
        <v>800</v>
      </c>
      <c r="BP93" s="112" t="s">
        <v>800</v>
      </c>
      <c r="BQ93" s="112" t="s">
        <v>1278</v>
      </c>
      <c r="BR93" s="112" t="s">
        <v>1278</v>
      </c>
      <c r="BS93" s="112" t="s">
        <v>274</v>
      </c>
      <c r="BT93" s="112" t="s">
        <v>274</v>
      </c>
      <c r="BU93" s="112"/>
      <c r="BV93" s="112"/>
      <c r="BW93" s="112" t="s">
        <v>1466</v>
      </c>
      <c r="BX93" s="112" t="s">
        <v>1466</v>
      </c>
      <c r="BY93" s="112" t="s">
        <v>1558</v>
      </c>
      <c r="BZ93" s="112" t="s">
        <v>1558</v>
      </c>
      <c r="CA93" s="2"/>
      <c r="CB93" s="3"/>
      <c r="CC93" s="3"/>
      <c r="CD93" s="3"/>
      <c r="CE93" s="3"/>
    </row>
    <row r="94" spans="1:83" ht="15">
      <c r="A94" s="66" t="s">
        <v>323</v>
      </c>
      <c r="B94" s="67"/>
      <c r="C94" s="67"/>
      <c r="D94" s="68">
        <v>354.8387096774194</v>
      </c>
      <c r="E94" s="89"/>
      <c r="F94" s="67"/>
      <c r="G94" s="90"/>
      <c r="H94" s="71" t="s">
        <v>608</v>
      </c>
      <c r="I94" s="91"/>
      <c r="J94" s="91"/>
      <c r="K94" s="71" t="s">
        <v>608</v>
      </c>
      <c r="L94" s="92">
        <v>458.9236641221374</v>
      </c>
      <c r="M94" s="76">
        <v>5909.947265625</v>
      </c>
      <c r="N94" s="76">
        <v>6071.96826171875</v>
      </c>
      <c r="O94" s="77"/>
      <c r="P94" s="78"/>
      <c r="Q94" s="78"/>
      <c r="R94" s="86"/>
      <c r="S94" s="48">
        <v>1</v>
      </c>
      <c r="T94" s="48">
        <v>1</v>
      </c>
      <c r="U94" s="49">
        <v>0</v>
      </c>
      <c r="V94" s="49">
        <v>0</v>
      </c>
      <c r="W94" s="49">
        <v>0</v>
      </c>
      <c r="X94" s="49">
        <v>0.999995</v>
      </c>
      <c r="Y94" s="49">
        <v>0</v>
      </c>
      <c r="Z94" s="49" t="s">
        <v>734</v>
      </c>
      <c r="AA94" s="73">
        <v>94</v>
      </c>
      <c r="AB94" s="73"/>
      <c r="AC94" s="74"/>
      <c r="AD94" s="81" t="s">
        <v>410</v>
      </c>
      <c r="AE94" s="83" t="s">
        <v>428</v>
      </c>
      <c r="AF94" s="81" t="s">
        <v>608</v>
      </c>
      <c r="AG94" s="81" t="s">
        <v>214</v>
      </c>
      <c r="AH94" s="81"/>
      <c r="AI94" s="81" t="s">
        <v>300</v>
      </c>
      <c r="AJ94" s="85">
        <v>43682.5158912037</v>
      </c>
      <c r="AK94" s="81"/>
      <c r="AL94" s="83" t="s">
        <v>428</v>
      </c>
      <c r="AM94" s="81">
        <v>6</v>
      </c>
      <c r="AN94" s="81">
        <v>0</v>
      </c>
      <c r="AO94" s="81"/>
      <c r="AP94" s="81"/>
      <c r="AQ94" s="81"/>
      <c r="AR94" s="81"/>
      <c r="AS94" s="81"/>
      <c r="AT94" s="81"/>
      <c r="AU94" s="81"/>
      <c r="AV94" s="81"/>
      <c r="AW94" s="80" t="str">
        <f>REPLACE(INDEX(GroupVertices[Group],MATCH(Vertices[[#This Row],[Vertex]],GroupVertices[Vertex],0)),1,1,"")</f>
        <v>1</v>
      </c>
      <c r="AX94" s="48">
        <v>0</v>
      </c>
      <c r="AY94" s="49">
        <v>0</v>
      </c>
      <c r="AZ94" s="48">
        <v>0</v>
      </c>
      <c r="BA94" s="49">
        <v>0</v>
      </c>
      <c r="BB94" s="48">
        <v>0</v>
      </c>
      <c r="BC94" s="49">
        <v>0</v>
      </c>
      <c r="BD94" s="48">
        <v>13</v>
      </c>
      <c r="BE94" s="49">
        <v>100</v>
      </c>
      <c r="BF94" s="48">
        <v>13</v>
      </c>
      <c r="BG94" s="48"/>
      <c r="BH94" s="48"/>
      <c r="BI94" s="48"/>
      <c r="BJ94" s="48"/>
      <c r="BK94" s="48"/>
      <c r="BL94" s="48"/>
      <c r="BM94" s="112" t="s">
        <v>800</v>
      </c>
      <c r="BN94" s="112" t="s">
        <v>800</v>
      </c>
      <c r="BO94" s="112" t="s">
        <v>800</v>
      </c>
      <c r="BP94" s="112" t="s">
        <v>800</v>
      </c>
      <c r="BQ94" s="112" t="s">
        <v>1377</v>
      </c>
      <c r="BR94" s="112" t="s">
        <v>1377</v>
      </c>
      <c r="BS94" s="112" t="s">
        <v>274</v>
      </c>
      <c r="BT94" s="112" t="s">
        <v>274</v>
      </c>
      <c r="BU94" s="112"/>
      <c r="BV94" s="112"/>
      <c r="BW94" s="112" t="s">
        <v>1467</v>
      </c>
      <c r="BX94" s="112" t="s">
        <v>1467</v>
      </c>
      <c r="BY94" s="112" t="s">
        <v>1559</v>
      </c>
      <c r="BZ94" s="112" t="s">
        <v>1559</v>
      </c>
      <c r="CA94" s="2"/>
      <c r="CB94" s="3"/>
      <c r="CC94" s="3"/>
      <c r="CD94" s="3"/>
      <c r="CE94" s="3"/>
    </row>
    <row r="95" spans="1:83" ht="409.5">
      <c r="A95" s="66" t="s">
        <v>322</v>
      </c>
      <c r="B95" s="67"/>
      <c r="C95" s="67"/>
      <c r="D95" s="68">
        <v>380.64516129032256</v>
      </c>
      <c r="E95" s="89"/>
      <c r="F95" s="88" t="s">
        <v>520</v>
      </c>
      <c r="G95" s="90"/>
      <c r="H95" s="50" t="s">
        <v>607</v>
      </c>
      <c r="I95" s="91"/>
      <c r="J95" s="91"/>
      <c r="K95" s="50" t="s">
        <v>607</v>
      </c>
      <c r="L95" s="92">
        <v>535.2442748091603</v>
      </c>
      <c r="M95" s="76">
        <v>3596.918701171875</v>
      </c>
      <c r="N95" s="76">
        <v>4999.5</v>
      </c>
      <c r="O95" s="77"/>
      <c r="P95" s="78"/>
      <c r="Q95" s="78"/>
      <c r="R95" s="86"/>
      <c r="S95" s="48">
        <v>1</v>
      </c>
      <c r="T95" s="48">
        <v>1</v>
      </c>
      <c r="U95" s="49">
        <v>0</v>
      </c>
      <c r="V95" s="49">
        <v>0</v>
      </c>
      <c r="W95" s="49">
        <v>0</v>
      </c>
      <c r="X95" s="49">
        <v>0.999995</v>
      </c>
      <c r="Y95" s="49">
        <v>0</v>
      </c>
      <c r="Z95" s="49" t="s">
        <v>734</v>
      </c>
      <c r="AA95" s="73">
        <v>95</v>
      </c>
      <c r="AB95" s="73"/>
      <c r="AC95" s="74"/>
      <c r="AD95" s="81" t="s">
        <v>410</v>
      </c>
      <c r="AE95" s="83" t="s">
        <v>427</v>
      </c>
      <c r="AF95" s="81" t="s">
        <v>607</v>
      </c>
      <c r="AG95" s="81" t="s">
        <v>214</v>
      </c>
      <c r="AH95" s="81"/>
      <c r="AI95" s="81" t="s">
        <v>300</v>
      </c>
      <c r="AJ95" s="85">
        <v>43682.54997685185</v>
      </c>
      <c r="AK95" s="83" t="s">
        <v>520</v>
      </c>
      <c r="AL95" s="83" t="s">
        <v>427</v>
      </c>
      <c r="AM95" s="81">
        <v>7</v>
      </c>
      <c r="AN95" s="81">
        <v>0</v>
      </c>
      <c r="AO95" s="81">
        <v>1</v>
      </c>
      <c r="AP95" s="81"/>
      <c r="AQ95" s="81"/>
      <c r="AR95" s="81"/>
      <c r="AS95" s="81"/>
      <c r="AT95" s="81"/>
      <c r="AU95" s="81"/>
      <c r="AV95" s="81"/>
      <c r="AW95" s="80" t="str">
        <f>REPLACE(INDEX(GroupVertices[Group],MATCH(Vertices[[#This Row],[Vertex]],GroupVertices[Vertex],0)),1,1,"")</f>
        <v>1</v>
      </c>
      <c r="AX95" s="48">
        <v>0</v>
      </c>
      <c r="AY95" s="49">
        <v>0</v>
      </c>
      <c r="AZ95" s="48">
        <v>0</v>
      </c>
      <c r="BA95" s="49">
        <v>0</v>
      </c>
      <c r="BB95" s="48">
        <v>0</v>
      </c>
      <c r="BC95" s="49">
        <v>0</v>
      </c>
      <c r="BD95" s="48">
        <v>29</v>
      </c>
      <c r="BE95" s="49">
        <v>100</v>
      </c>
      <c r="BF95" s="48">
        <v>29</v>
      </c>
      <c r="BG95" s="48"/>
      <c r="BH95" s="48"/>
      <c r="BI95" s="48"/>
      <c r="BJ95" s="48"/>
      <c r="BK95" s="48"/>
      <c r="BL95" s="48"/>
      <c r="BM95" s="112" t="s">
        <v>800</v>
      </c>
      <c r="BN95" s="112" t="s">
        <v>800</v>
      </c>
      <c r="BO95" s="112" t="s">
        <v>800</v>
      </c>
      <c r="BP95" s="112" t="s">
        <v>800</v>
      </c>
      <c r="BQ95" s="112" t="s">
        <v>1278</v>
      </c>
      <c r="BR95" s="112" t="s">
        <v>1278</v>
      </c>
      <c r="BS95" s="112" t="s">
        <v>274</v>
      </c>
      <c r="BT95" s="112" t="s">
        <v>274</v>
      </c>
      <c r="BU95" s="112"/>
      <c r="BV95" s="112"/>
      <c r="BW95" s="112" t="s">
        <v>1468</v>
      </c>
      <c r="BX95" s="112" t="s">
        <v>1468</v>
      </c>
      <c r="BY95" s="112" t="s">
        <v>1560</v>
      </c>
      <c r="BZ95" s="112" t="s">
        <v>1560</v>
      </c>
      <c r="CA95" s="2"/>
      <c r="CB95" s="3"/>
      <c r="CC95" s="3"/>
      <c r="CD95" s="3"/>
      <c r="CE95" s="3"/>
    </row>
    <row r="96" spans="1:83" ht="15">
      <c r="A96" s="66" t="s">
        <v>321</v>
      </c>
      <c r="B96" s="67"/>
      <c r="C96" s="67"/>
      <c r="D96" s="68">
        <v>432.258064516129</v>
      </c>
      <c r="E96" s="89"/>
      <c r="F96" s="67"/>
      <c r="G96" s="90"/>
      <c r="H96" s="71" t="s">
        <v>606</v>
      </c>
      <c r="I96" s="91"/>
      <c r="J96" s="91"/>
      <c r="K96" s="71" t="s">
        <v>606</v>
      </c>
      <c r="L96" s="92">
        <v>687.8854961832061</v>
      </c>
      <c r="M96" s="76">
        <v>2825.9091796875</v>
      </c>
      <c r="N96" s="76">
        <v>3927.03173828125</v>
      </c>
      <c r="O96" s="77"/>
      <c r="P96" s="78"/>
      <c r="Q96" s="78"/>
      <c r="R96" s="86"/>
      <c r="S96" s="48">
        <v>1</v>
      </c>
      <c r="T96" s="48">
        <v>1</v>
      </c>
      <c r="U96" s="49">
        <v>0</v>
      </c>
      <c r="V96" s="49">
        <v>0</v>
      </c>
      <c r="W96" s="49">
        <v>0</v>
      </c>
      <c r="X96" s="49">
        <v>0.999995</v>
      </c>
      <c r="Y96" s="49">
        <v>0</v>
      </c>
      <c r="Z96" s="49" t="s">
        <v>734</v>
      </c>
      <c r="AA96" s="73">
        <v>96</v>
      </c>
      <c r="AB96" s="73"/>
      <c r="AC96" s="74"/>
      <c r="AD96" s="81" t="s">
        <v>410</v>
      </c>
      <c r="AE96" s="83" t="s">
        <v>426</v>
      </c>
      <c r="AF96" s="81" t="s">
        <v>606</v>
      </c>
      <c r="AG96" s="81" t="s">
        <v>214</v>
      </c>
      <c r="AH96" s="81"/>
      <c r="AI96" s="81" t="s">
        <v>300</v>
      </c>
      <c r="AJ96" s="85">
        <v>43683.534467592595</v>
      </c>
      <c r="AK96" s="81"/>
      <c r="AL96" s="83" t="s">
        <v>426</v>
      </c>
      <c r="AM96" s="81">
        <v>9</v>
      </c>
      <c r="AN96" s="81">
        <v>0</v>
      </c>
      <c r="AO96" s="81"/>
      <c r="AP96" s="81"/>
      <c r="AQ96" s="81"/>
      <c r="AR96" s="81"/>
      <c r="AS96" s="81"/>
      <c r="AT96" s="81"/>
      <c r="AU96" s="81"/>
      <c r="AV96" s="81"/>
      <c r="AW96" s="80" t="str">
        <f>REPLACE(INDEX(GroupVertices[Group],MATCH(Vertices[[#This Row],[Vertex]],GroupVertices[Vertex],0)),1,1,"")</f>
        <v>1</v>
      </c>
      <c r="AX96" s="48">
        <v>0</v>
      </c>
      <c r="AY96" s="49">
        <v>0</v>
      </c>
      <c r="AZ96" s="48">
        <v>0</v>
      </c>
      <c r="BA96" s="49">
        <v>0</v>
      </c>
      <c r="BB96" s="48">
        <v>0</v>
      </c>
      <c r="BC96" s="49">
        <v>0</v>
      </c>
      <c r="BD96" s="48">
        <v>20</v>
      </c>
      <c r="BE96" s="49">
        <v>100</v>
      </c>
      <c r="BF96" s="48">
        <v>20</v>
      </c>
      <c r="BG96" s="48"/>
      <c r="BH96" s="48"/>
      <c r="BI96" s="48"/>
      <c r="BJ96" s="48"/>
      <c r="BK96" s="48"/>
      <c r="BL96" s="48"/>
      <c r="BM96" s="112" t="s">
        <v>800</v>
      </c>
      <c r="BN96" s="112" t="s">
        <v>800</v>
      </c>
      <c r="BO96" s="112" t="s">
        <v>800</v>
      </c>
      <c r="BP96" s="112" t="s">
        <v>800</v>
      </c>
      <c r="BQ96" s="112"/>
      <c r="BR96" s="112"/>
      <c r="BS96" s="112"/>
      <c r="BT96" s="112"/>
      <c r="BU96" s="112"/>
      <c r="BV96" s="112"/>
      <c r="BW96" s="112" t="s">
        <v>1469</v>
      </c>
      <c r="BX96" s="112" t="s">
        <v>1469</v>
      </c>
      <c r="BY96" s="112" t="s">
        <v>1561</v>
      </c>
      <c r="BZ96" s="112" t="s">
        <v>1561</v>
      </c>
      <c r="CA96" s="2"/>
      <c r="CB96" s="3"/>
      <c r="CC96" s="3"/>
      <c r="CD96" s="3"/>
      <c r="CE96" s="3"/>
    </row>
    <row r="97" spans="1:83" ht="15">
      <c r="A97" s="66" t="s">
        <v>320</v>
      </c>
      <c r="B97" s="67"/>
      <c r="C97" s="67"/>
      <c r="D97" s="68">
        <v>458.06451612903226</v>
      </c>
      <c r="E97" s="89"/>
      <c r="F97" s="88" t="s">
        <v>519</v>
      </c>
      <c r="G97" s="90"/>
      <c r="H97" s="71" t="s">
        <v>605</v>
      </c>
      <c r="I97" s="91"/>
      <c r="J97" s="91"/>
      <c r="K97" s="71" t="s">
        <v>605</v>
      </c>
      <c r="L97" s="92">
        <v>764.2061068702291</v>
      </c>
      <c r="M97" s="76">
        <v>5138.93798828125</v>
      </c>
      <c r="N97" s="76">
        <v>3927.03173828125</v>
      </c>
      <c r="O97" s="77"/>
      <c r="P97" s="78"/>
      <c r="Q97" s="78"/>
      <c r="R97" s="86"/>
      <c r="S97" s="48">
        <v>1</v>
      </c>
      <c r="T97" s="48">
        <v>1</v>
      </c>
      <c r="U97" s="49">
        <v>0</v>
      </c>
      <c r="V97" s="49">
        <v>0</v>
      </c>
      <c r="W97" s="49">
        <v>0</v>
      </c>
      <c r="X97" s="49">
        <v>0.999995</v>
      </c>
      <c r="Y97" s="49">
        <v>0</v>
      </c>
      <c r="Z97" s="49" t="s">
        <v>734</v>
      </c>
      <c r="AA97" s="73">
        <v>97</v>
      </c>
      <c r="AB97" s="73"/>
      <c r="AC97" s="74"/>
      <c r="AD97" s="81" t="s">
        <v>410</v>
      </c>
      <c r="AE97" s="83" t="s">
        <v>425</v>
      </c>
      <c r="AF97" s="81" t="s">
        <v>605</v>
      </c>
      <c r="AG97" s="81" t="s">
        <v>214</v>
      </c>
      <c r="AH97" s="81"/>
      <c r="AI97" s="81" t="s">
        <v>300</v>
      </c>
      <c r="AJ97" s="85">
        <v>43684.46686342593</v>
      </c>
      <c r="AK97" s="83" t="s">
        <v>519</v>
      </c>
      <c r="AL97" s="83" t="s">
        <v>425</v>
      </c>
      <c r="AM97" s="81">
        <v>10</v>
      </c>
      <c r="AN97" s="81">
        <v>0</v>
      </c>
      <c r="AO97" s="81">
        <v>3</v>
      </c>
      <c r="AP97" s="81"/>
      <c r="AQ97" s="81"/>
      <c r="AR97" s="81"/>
      <c r="AS97" s="81"/>
      <c r="AT97" s="81"/>
      <c r="AU97" s="81"/>
      <c r="AV97" s="81"/>
      <c r="AW97" s="80" t="str">
        <f>REPLACE(INDEX(GroupVertices[Group],MATCH(Vertices[[#This Row],[Vertex]],GroupVertices[Vertex],0)),1,1,"")</f>
        <v>1</v>
      </c>
      <c r="AX97" s="48">
        <v>0</v>
      </c>
      <c r="AY97" s="49">
        <v>0</v>
      </c>
      <c r="AZ97" s="48">
        <v>0</v>
      </c>
      <c r="BA97" s="49">
        <v>0</v>
      </c>
      <c r="BB97" s="48">
        <v>0</v>
      </c>
      <c r="BC97" s="49">
        <v>0</v>
      </c>
      <c r="BD97" s="48">
        <v>27</v>
      </c>
      <c r="BE97" s="49">
        <v>100</v>
      </c>
      <c r="BF97" s="48">
        <v>27</v>
      </c>
      <c r="BG97" s="48"/>
      <c r="BH97" s="48"/>
      <c r="BI97" s="48"/>
      <c r="BJ97" s="48"/>
      <c r="BK97" s="48"/>
      <c r="BL97" s="48"/>
      <c r="BM97" s="112" t="s">
        <v>800</v>
      </c>
      <c r="BN97" s="112" t="s">
        <v>800</v>
      </c>
      <c r="BO97" s="112" t="s">
        <v>800</v>
      </c>
      <c r="BP97" s="112" t="s">
        <v>800</v>
      </c>
      <c r="BQ97" s="112" t="s">
        <v>1280</v>
      </c>
      <c r="BR97" s="112" t="s">
        <v>1280</v>
      </c>
      <c r="BS97" s="112" t="s">
        <v>709</v>
      </c>
      <c r="BT97" s="112" t="s">
        <v>709</v>
      </c>
      <c r="BU97" s="112"/>
      <c r="BV97" s="112"/>
      <c r="BW97" s="112" t="s">
        <v>1470</v>
      </c>
      <c r="BX97" s="112" t="s">
        <v>1470</v>
      </c>
      <c r="BY97" s="112" t="s">
        <v>1562</v>
      </c>
      <c r="BZ97" s="112" t="s">
        <v>1562</v>
      </c>
      <c r="CA97" s="2"/>
      <c r="CB97" s="3"/>
      <c r="CC97" s="3"/>
      <c r="CD97" s="3"/>
      <c r="CE97" s="3"/>
    </row>
    <row r="98" spans="1:83" ht="15">
      <c r="A98" s="66" t="s">
        <v>319</v>
      </c>
      <c r="B98" s="67"/>
      <c r="C98" s="67"/>
      <c r="D98" s="68">
        <v>793.5483870967741</v>
      </c>
      <c r="E98" s="89"/>
      <c r="F98" s="88" t="s">
        <v>518</v>
      </c>
      <c r="G98" s="90"/>
      <c r="H98" s="71" t="s">
        <v>604</v>
      </c>
      <c r="I98" s="91"/>
      <c r="J98" s="91"/>
      <c r="K98" s="71" t="s">
        <v>604</v>
      </c>
      <c r="L98" s="92">
        <v>1756.3740458015268</v>
      </c>
      <c r="M98" s="76">
        <v>2054.899658203125</v>
      </c>
      <c r="N98" s="76">
        <v>1782.094970703125</v>
      </c>
      <c r="O98" s="77"/>
      <c r="P98" s="78"/>
      <c r="Q98" s="78"/>
      <c r="R98" s="86"/>
      <c r="S98" s="48">
        <v>1</v>
      </c>
      <c r="T98" s="48">
        <v>1</v>
      </c>
      <c r="U98" s="49">
        <v>0</v>
      </c>
      <c r="V98" s="49">
        <v>0</v>
      </c>
      <c r="W98" s="49">
        <v>0</v>
      </c>
      <c r="X98" s="49">
        <v>0.999995</v>
      </c>
      <c r="Y98" s="49">
        <v>0</v>
      </c>
      <c r="Z98" s="49" t="s">
        <v>734</v>
      </c>
      <c r="AA98" s="73">
        <v>98</v>
      </c>
      <c r="AB98" s="73"/>
      <c r="AC98" s="74"/>
      <c r="AD98" s="81" t="s">
        <v>410</v>
      </c>
      <c r="AE98" s="83" t="s">
        <v>424</v>
      </c>
      <c r="AF98" s="81" t="s">
        <v>604</v>
      </c>
      <c r="AG98" s="81" t="s">
        <v>214</v>
      </c>
      <c r="AH98" s="81"/>
      <c r="AI98" s="81" t="s">
        <v>300</v>
      </c>
      <c r="AJ98" s="85">
        <v>43685.39640046296</v>
      </c>
      <c r="AK98" s="83" t="s">
        <v>518</v>
      </c>
      <c r="AL98" s="83" t="s">
        <v>424</v>
      </c>
      <c r="AM98" s="81">
        <v>23</v>
      </c>
      <c r="AN98" s="81">
        <v>1</v>
      </c>
      <c r="AO98" s="81">
        <v>2</v>
      </c>
      <c r="AP98" s="81"/>
      <c r="AQ98" s="81"/>
      <c r="AR98" s="81"/>
      <c r="AS98" s="81"/>
      <c r="AT98" s="81"/>
      <c r="AU98" s="81"/>
      <c r="AV98" s="81"/>
      <c r="AW98" s="80" t="str">
        <f>REPLACE(INDEX(GroupVertices[Group],MATCH(Vertices[[#This Row],[Vertex]],GroupVertices[Vertex],0)),1,1,"")</f>
        <v>1</v>
      </c>
      <c r="AX98" s="48">
        <v>0</v>
      </c>
      <c r="AY98" s="49">
        <v>0</v>
      </c>
      <c r="AZ98" s="48">
        <v>0</v>
      </c>
      <c r="BA98" s="49">
        <v>0</v>
      </c>
      <c r="BB98" s="48">
        <v>0</v>
      </c>
      <c r="BC98" s="49">
        <v>0</v>
      </c>
      <c r="BD98" s="48">
        <v>30</v>
      </c>
      <c r="BE98" s="49">
        <v>100</v>
      </c>
      <c r="BF98" s="48">
        <v>30</v>
      </c>
      <c r="BG98" s="48"/>
      <c r="BH98" s="48"/>
      <c r="BI98" s="48"/>
      <c r="BJ98" s="48"/>
      <c r="BK98" s="48"/>
      <c r="BL98" s="48"/>
      <c r="BM98" s="112" t="s">
        <v>800</v>
      </c>
      <c r="BN98" s="112" t="s">
        <v>800</v>
      </c>
      <c r="BO98" s="112" t="s">
        <v>800</v>
      </c>
      <c r="BP98" s="112" t="s">
        <v>800</v>
      </c>
      <c r="BQ98" s="112" t="s">
        <v>1378</v>
      </c>
      <c r="BR98" s="112" t="s">
        <v>1378</v>
      </c>
      <c r="BS98" s="112" t="s">
        <v>274</v>
      </c>
      <c r="BT98" s="112" t="s">
        <v>274</v>
      </c>
      <c r="BU98" s="112"/>
      <c r="BV98" s="112"/>
      <c r="BW98" s="112" t="s">
        <v>1471</v>
      </c>
      <c r="BX98" s="112" t="s">
        <v>1471</v>
      </c>
      <c r="BY98" s="112" t="s">
        <v>1563</v>
      </c>
      <c r="BZ98" s="112" t="s">
        <v>1563</v>
      </c>
      <c r="CA98" s="2"/>
      <c r="CB98" s="3"/>
      <c r="CC98" s="3"/>
      <c r="CD98" s="3"/>
      <c r="CE98" s="3"/>
    </row>
    <row r="99" spans="1:83" ht="360">
      <c r="A99" s="66" t="s">
        <v>318</v>
      </c>
      <c r="B99" s="67"/>
      <c r="C99" s="67"/>
      <c r="D99" s="68">
        <v>354.8387096774194</v>
      </c>
      <c r="E99" s="89"/>
      <c r="F99" s="88" t="s">
        <v>517</v>
      </c>
      <c r="G99" s="90"/>
      <c r="H99" s="50" t="s">
        <v>603</v>
      </c>
      <c r="I99" s="91"/>
      <c r="J99" s="91"/>
      <c r="K99" s="50" t="s">
        <v>603</v>
      </c>
      <c r="L99" s="92">
        <v>458.9236641221374</v>
      </c>
      <c r="M99" s="76">
        <v>8222.9765625</v>
      </c>
      <c r="N99" s="76">
        <v>6071.96826171875</v>
      </c>
      <c r="O99" s="77"/>
      <c r="P99" s="78"/>
      <c r="Q99" s="78"/>
      <c r="R99" s="86"/>
      <c r="S99" s="48">
        <v>1</v>
      </c>
      <c r="T99" s="48">
        <v>1</v>
      </c>
      <c r="U99" s="49">
        <v>0</v>
      </c>
      <c r="V99" s="49">
        <v>0</v>
      </c>
      <c r="W99" s="49">
        <v>0</v>
      </c>
      <c r="X99" s="49">
        <v>0.999995</v>
      </c>
      <c r="Y99" s="49">
        <v>0</v>
      </c>
      <c r="Z99" s="49" t="s">
        <v>734</v>
      </c>
      <c r="AA99" s="73">
        <v>99</v>
      </c>
      <c r="AB99" s="73"/>
      <c r="AC99" s="74"/>
      <c r="AD99" s="81" t="s">
        <v>410</v>
      </c>
      <c r="AE99" s="83" t="s">
        <v>423</v>
      </c>
      <c r="AF99" s="81" t="s">
        <v>603</v>
      </c>
      <c r="AG99" s="81" t="s">
        <v>214</v>
      </c>
      <c r="AH99" s="81"/>
      <c r="AI99" s="81" t="s">
        <v>300</v>
      </c>
      <c r="AJ99" s="85">
        <v>43685.52134259259</v>
      </c>
      <c r="AK99" s="83" t="s">
        <v>517</v>
      </c>
      <c r="AL99" s="83" t="s">
        <v>423</v>
      </c>
      <c r="AM99" s="81">
        <v>6</v>
      </c>
      <c r="AN99" s="81">
        <v>1</v>
      </c>
      <c r="AO99" s="81">
        <v>1</v>
      </c>
      <c r="AP99" s="81"/>
      <c r="AQ99" s="81"/>
      <c r="AR99" s="81"/>
      <c r="AS99" s="81"/>
      <c r="AT99" s="81"/>
      <c r="AU99" s="81"/>
      <c r="AV99" s="81"/>
      <c r="AW99" s="80" t="str">
        <f>REPLACE(INDEX(GroupVertices[Group],MATCH(Vertices[[#This Row],[Vertex]],GroupVertices[Vertex],0)),1,1,"")</f>
        <v>1</v>
      </c>
      <c r="AX99" s="48">
        <v>0</v>
      </c>
      <c r="AY99" s="49">
        <v>0</v>
      </c>
      <c r="AZ99" s="48">
        <v>0</v>
      </c>
      <c r="BA99" s="49">
        <v>0</v>
      </c>
      <c r="BB99" s="48">
        <v>0</v>
      </c>
      <c r="BC99" s="49">
        <v>0</v>
      </c>
      <c r="BD99" s="48">
        <v>19</v>
      </c>
      <c r="BE99" s="49">
        <v>100</v>
      </c>
      <c r="BF99" s="48">
        <v>19</v>
      </c>
      <c r="BG99" s="48"/>
      <c r="BH99" s="48"/>
      <c r="BI99" s="48"/>
      <c r="BJ99" s="48"/>
      <c r="BK99" s="48"/>
      <c r="BL99" s="48"/>
      <c r="BM99" s="112" t="s">
        <v>800</v>
      </c>
      <c r="BN99" s="112" t="s">
        <v>800</v>
      </c>
      <c r="BO99" s="112" t="s">
        <v>800</v>
      </c>
      <c r="BP99" s="112" t="s">
        <v>800</v>
      </c>
      <c r="BQ99" s="112" t="s">
        <v>1278</v>
      </c>
      <c r="BR99" s="112" t="s">
        <v>1278</v>
      </c>
      <c r="BS99" s="112" t="s">
        <v>274</v>
      </c>
      <c r="BT99" s="112" t="s">
        <v>274</v>
      </c>
      <c r="BU99" s="112"/>
      <c r="BV99" s="112"/>
      <c r="BW99" s="112" t="s">
        <v>1472</v>
      </c>
      <c r="BX99" s="112" t="s">
        <v>1472</v>
      </c>
      <c r="BY99" s="112" t="s">
        <v>1564</v>
      </c>
      <c r="BZ99" s="112" t="s">
        <v>1564</v>
      </c>
      <c r="CA99" s="2"/>
      <c r="CB99" s="3"/>
      <c r="CC99" s="3"/>
      <c r="CD99" s="3"/>
      <c r="CE99" s="3"/>
    </row>
    <row r="100" spans="1:83" ht="15">
      <c r="A100" s="66" t="s">
        <v>317</v>
      </c>
      <c r="B100" s="67"/>
      <c r="C100" s="67"/>
      <c r="D100" s="68">
        <v>277.4193548387097</v>
      </c>
      <c r="E100" s="89"/>
      <c r="F100" s="67"/>
      <c r="G100" s="90"/>
      <c r="H100" s="71" t="s">
        <v>602</v>
      </c>
      <c r="I100" s="91"/>
      <c r="J100" s="91"/>
      <c r="K100" s="71" t="s">
        <v>602</v>
      </c>
      <c r="L100" s="92">
        <v>229.9618320610687</v>
      </c>
      <c r="M100" s="76">
        <v>5138.93798828125</v>
      </c>
      <c r="N100" s="76">
        <v>8216.904296875</v>
      </c>
      <c r="O100" s="77"/>
      <c r="P100" s="78"/>
      <c r="Q100" s="78"/>
      <c r="R100" s="86"/>
      <c r="S100" s="48">
        <v>1</v>
      </c>
      <c r="T100" s="48">
        <v>1</v>
      </c>
      <c r="U100" s="49">
        <v>0</v>
      </c>
      <c r="V100" s="49">
        <v>0</v>
      </c>
      <c r="W100" s="49">
        <v>0</v>
      </c>
      <c r="X100" s="49">
        <v>0.999995</v>
      </c>
      <c r="Y100" s="49">
        <v>0</v>
      </c>
      <c r="Z100" s="49" t="s">
        <v>734</v>
      </c>
      <c r="AA100" s="73">
        <v>100</v>
      </c>
      <c r="AB100" s="73"/>
      <c r="AC100" s="74"/>
      <c r="AD100" s="81" t="s">
        <v>410</v>
      </c>
      <c r="AE100" s="83" t="s">
        <v>422</v>
      </c>
      <c r="AF100" s="81" t="s">
        <v>602</v>
      </c>
      <c r="AG100" s="81" t="s">
        <v>214</v>
      </c>
      <c r="AH100" s="81"/>
      <c r="AI100" s="81" t="s">
        <v>300</v>
      </c>
      <c r="AJ100" s="85">
        <v>43686.369467592594</v>
      </c>
      <c r="AK100" s="81"/>
      <c r="AL100" s="83" t="s">
        <v>422</v>
      </c>
      <c r="AM100" s="81">
        <v>3</v>
      </c>
      <c r="AN100" s="81">
        <v>1</v>
      </c>
      <c r="AO100" s="81"/>
      <c r="AP100" s="81"/>
      <c r="AQ100" s="81"/>
      <c r="AR100" s="81"/>
      <c r="AS100" s="81"/>
      <c r="AT100" s="81"/>
      <c r="AU100" s="81"/>
      <c r="AV100" s="81"/>
      <c r="AW100" s="80" t="str">
        <f>REPLACE(INDEX(GroupVertices[Group],MATCH(Vertices[[#This Row],[Vertex]],GroupVertices[Vertex],0)),1,1,"")</f>
        <v>1</v>
      </c>
      <c r="AX100" s="48">
        <v>0</v>
      </c>
      <c r="AY100" s="49">
        <v>0</v>
      </c>
      <c r="AZ100" s="48">
        <v>0</v>
      </c>
      <c r="BA100" s="49">
        <v>0</v>
      </c>
      <c r="BB100" s="48">
        <v>0</v>
      </c>
      <c r="BC100" s="49">
        <v>0</v>
      </c>
      <c r="BD100" s="48">
        <v>10</v>
      </c>
      <c r="BE100" s="49">
        <v>100</v>
      </c>
      <c r="BF100" s="48">
        <v>10</v>
      </c>
      <c r="BG100" s="48"/>
      <c r="BH100" s="48"/>
      <c r="BI100" s="48"/>
      <c r="BJ100" s="48"/>
      <c r="BK100" s="48"/>
      <c r="BL100" s="48"/>
      <c r="BM100" s="112" t="s">
        <v>800</v>
      </c>
      <c r="BN100" s="112" t="s">
        <v>800</v>
      </c>
      <c r="BO100" s="112" t="s">
        <v>800</v>
      </c>
      <c r="BP100" s="112" t="s">
        <v>800</v>
      </c>
      <c r="BQ100" s="112" t="s">
        <v>1379</v>
      </c>
      <c r="BR100" s="112" t="s">
        <v>1379</v>
      </c>
      <c r="BS100" s="112" t="s">
        <v>274</v>
      </c>
      <c r="BT100" s="112" t="s">
        <v>274</v>
      </c>
      <c r="BU100" s="112"/>
      <c r="BV100" s="112"/>
      <c r="BW100" s="112" t="s">
        <v>1473</v>
      </c>
      <c r="BX100" s="112" t="s">
        <v>1473</v>
      </c>
      <c r="BY100" s="112" t="s">
        <v>1565</v>
      </c>
      <c r="BZ100" s="112" t="s">
        <v>1565</v>
      </c>
      <c r="CA100" s="2"/>
      <c r="CB100" s="3"/>
      <c r="CC100" s="3"/>
      <c r="CD100" s="3"/>
      <c r="CE100" s="3"/>
    </row>
    <row r="101" spans="1:83" ht="15">
      <c r="A101" s="66" t="s">
        <v>316</v>
      </c>
      <c r="B101" s="67"/>
      <c r="C101" s="67"/>
      <c r="D101" s="68">
        <v>432.258064516129</v>
      </c>
      <c r="E101" s="89"/>
      <c r="F101" s="88" t="s">
        <v>516</v>
      </c>
      <c r="G101" s="90"/>
      <c r="H101" s="71" t="s">
        <v>598</v>
      </c>
      <c r="I101" s="91"/>
      <c r="J101" s="91"/>
      <c r="K101" s="71" t="s">
        <v>598</v>
      </c>
      <c r="L101" s="92">
        <v>687.8854961832061</v>
      </c>
      <c r="M101" s="76">
        <v>3596.918701171875</v>
      </c>
      <c r="N101" s="76">
        <v>3927.03173828125</v>
      </c>
      <c r="O101" s="77"/>
      <c r="P101" s="78"/>
      <c r="Q101" s="78"/>
      <c r="R101" s="86"/>
      <c r="S101" s="48">
        <v>1</v>
      </c>
      <c r="T101" s="48">
        <v>1</v>
      </c>
      <c r="U101" s="49">
        <v>0</v>
      </c>
      <c r="V101" s="49">
        <v>0</v>
      </c>
      <c r="W101" s="49">
        <v>0</v>
      </c>
      <c r="X101" s="49">
        <v>0.999995</v>
      </c>
      <c r="Y101" s="49">
        <v>0</v>
      </c>
      <c r="Z101" s="49" t="s">
        <v>734</v>
      </c>
      <c r="AA101" s="73">
        <v>101</v>
      </c>
      <c r="AB101" s="73"/>
      <c r="AC101" s="74"/>
      <c r="AD101" s="81" t="s">
        <v>410</v>
      </c>
      <c r="AE101" s="83" t="s">
        <v>421</v>
      </c>
      <c r="AF101" s="81" t="s">
        <v>598</v>
      </c>
      <c r="AG101" s="81" t="s">
        <v>214</v>
      </c>
      <c r="AH101" s="81"/>
      <c r="AI101" s="81" t="s">
        <v>300</v>
      </c>
      <c r="AJ101" s="85">
        <v>43686.42868055555</v>
      </c>
      <c r="AK101" s="83" t="s">
        <v>516</v>
      </c>
      <c r="AL101" s="83" t="s">
        <v>421</v>
      </c>
      <c r="AM101" s="81">
        <v>9</v>
      </c>
      <c r="AN101" s="81">
        <v>2</v>
      </c>
      <c r="AO101" s="81"/>
      <c r="AP101" s="81"/>
      <c r="AQ101" s="81"/>
      <c r="AR101" s="81"/>
      <c r="AS101" s="81"/>
      <c r="AT101" s="81"/>
      <c r="AU101" s="81"/>
      <c r="AV101" s="81"/>
      <c r="AW101" s="80" t="str">
        <f>REPLACE(INDEX(GroupVertices[Group],MATCH(Vertices[[#This Row],[Vertex]],GroupVertices[Vertex],0)),1,1,"")</f>
        <v>1</v>
      </c>
      <c r="AX101" s="48">
        <v>0</v>
      </c>
      <c r="AY101" s="49">
        <v>0</v>
      </c>
      <c r="AZ101" s="48">
        <v>0</v>
      </c>
      <c r="BA101" s="49">
        <v>0</v>
      </c>
      <c r="BB101" s="48">
        <v>0</v>
      </c>
      <c r="BC101" s="49">
        <v>0</v>
      </c>
      <c r="BD101" s="48">
        <v>27</v>
      </c>
      <c r="BE101" s="49">
        <v>100</v>
      </c>
      <c r="BF101" s="48">
        <v>27</v>
      </c>
      <c r="BG101" s="48"/>
      <c r="BH101" s="48"/>
      <c r="BI101" s="48"/>
      <c r="BJ101" s="48"/>
      <c r="BK101" s="48"/>
      <c r="BL101" s="48"/>
      <c r="BM101" s="112" t="s">
        <v>800</v>
      </c>
      <c r="BN101" s="112" t="s">
        <v>800</v>
      </c>
      <c r="BO101" s="112" t="s">
        <v>800</v>
      </c>
      <c r="BP101" s="112" t="s">
        <v>800</v>
      </c>
      <c r="BQ101" s="112" t="s">
        <v>1281</v>
      </c>
      <c r="BR101" s="112" t="s">
        <v>1281</v>
      </c>
      <c r="BS101" s="112" t="s">
        <v>274</v>
      </c>
      <c r="BT101" s="112" t="s">
        <v>274</v>
      </c>
      <c r="BU101" s="112"/>
      <c r="BV101" s="112"/>
      <c r="BW101" s="112" t="s">
        <v>1474</v>
      </c>
      <c r="BX101" s="112" t="s">
        <v>1474</v>
      </c>
      <c r="BY101" s="112" t="s">
        <v>1566</v>
      </c>
      <c r="BZ101" s="112" t="s">
        <v>1566</v>
      </c>
      <c r="CA101" s="2"/>
      <c r="CB101" s="3"/>
      <c r="CC101" s="3"/>
      <c r="CD101" s="3"/>
      <c r="CE101" s="3"/>
    </row>
    <row r="102" spans="1:83" ht="15">
      <c r="A102" s="66" t="s">
        <v>315</v>
      </c>
      <c r="B102" s="67"/>
      <c r="C102" s="67"/>
      <c r="D102" s="68">
        <v>535.483870967742</v>
      </c>
      <c r="E102" s="89"/>
      <c r="F102" s="88" t="s">
        <v>515</v>
      </c>
      <c r="G102" s="90"/>
      <c r="H102" s="71" t="s">
        <v>601</v>
      </c>
      <c r="I102" s="91"/>
      <c r="J102" s="91"/>
      <c r="K102" s="71" t="s">
        <v>601</v>
      </c>
      <c r="L102" s="92">
        <v>993.1679389312977</v>
      </c>
      <c r="M102" s="76">
        <v>2825.9091796875</v>
      </c>
      <c r="N102" s="76">
        <v>2854.5634765625</v>
      </c>
      <c r="O102" s="77"/>
      <c r="P102" s="78"/>
      <c r="Q102" s="78"/>
      <c r="R102" s="86"/>
      <c r="S102" s="48">
        <v>1</v>
      </c>
      <c r="T102" s="48">
        <v>1</v>
      </c>
      <c r="U102" s="49">
        <v>0</v>
      </c>
      <c r="V102" s="49">
        <v>0</v>
      </c>
      <c r="W102" s="49">
        <v>0</v>
      </c>
      <c r="X102" s="49">
        <v>0.999995</v>
      </c>
      <c r="Y102" s="49">
        <v>0</v>
      </c>
      <c r="Z102" s="49" t="s">
        <v>734</v>
      </c>
      <c r="AA102" s="73">
        <v>102</v>
      </c>
      <c r="AB102" s="73"/>
      <c r="AC102" s="74"/>
      <c r="AD102" s="81" t="s">
        <v>410</v>
      </c>
      <c r="AE102" s="83" t="s">
        <v>420</v>
      </c>
      <c r="AF102" s="81" t="s">
        <v>601</v>
      </c>
      <c r="AG102" s="81" t="s">
        <v>214</v>
      </c>
      <c r="AH102" s="81"/>
      <c r="AI102" s="81" t="s">
        <v>300</v>
      </c>
      <c r="AJ102" s="85">
        <v>43692.40060185185</v>
      </c>
      <c r="AK102" s="83" t="s">
        <v>515</v>
      </c>
      <c r="AL102" s="83" t="s">
        <v>420</v>
      </c>
      <c r="AM102" s="81">
        <v>13</v>
      </c>
      <c r="AN102" s="81">
        <v>0</v>
      </c>
      <c r="AO102" s="81"/>
      <c r="AP102" s="81"/>
      <c r="AQ102" s="81"/>
      <c r="AR102" s="81"/>
      <c r="AS102" s="81"/>
      <c r="AT102" s="81"/>
      <c r="AU102" s="81"/>
      <c r="AV102" s="81"/>
      <c r="AW102" s="80" t="str">
        <f>REPLACE(INDEX(GroupVertices[Group],MATCH(Vertices[[#This Row],[Vertex]],GroupVertices[Vertex],0)),1,1,"")</f>
        <v>1</v>
      </c>
      <c r="AX102" s="48">
        <v>0</v>
      </c>
      <c r="AY102" s="49">
        <v>0</v>
      </c>
      <c r="AZ102" s="48">
        <v>0</v>
      </c>
      <c r="BA102" s="49">
        <v>0</v>
      </c>
      <c r="BB102" s="48">
        <v>0</v>
      </c>
      <c r="BC102" s="49">
        <v>0</v>
      </c>
      <c r="BD102" s="48">
        <v>32</v>
      </c>
      <c r="BE102" s="49">
        <v>100</v>
      </c>
      <c r="BF102" s="48">
        <v>32</v>
      </c>
      <c r="BG102" s="48"/>
      <c r="BH102" s="48"/>
      <c r="BI102" s="48"/>
      <c r="BJ102" s="48"/>
      <c r="BK102" s="48"/>
      <c r="BL102" s="48"/>
      <c r="BM102" s="112" t="s">
        <v>800</v>
      </c>
      <c r="BN102" s="112" t="s">
        <v>800</v>
      </c>
      <c r="BO102" s="112" t="s">
        <v>800</v>
      </c>
      <c r="BP102" s="112" t="s">
        <v>800</v>
      </c>
      <c r="BQ102" s="112"/>
      <c r="BR102" s="112"/>
      <c r="BS102" s="112"/>
      <c r="BT102" s="112"/>
      <c r="BU102" s="112"/>
      <c r="BV102" s="112"/>
      <c r="BW102" s="112" t="s">
        <v>1455</v>
      </c>
      <c r="BX102" s="112" t="s">
        <v>1455</v>
      </c>
      <c r="BY102" s="112" t="s">
        <v>1548</v>
      </c>
      <c r="BZ102" s="112" t="s">
        <v>1548</v>
      </c>
      <c r="CA102" s="2"/>
      <c r="CB102" s="3"/>
      <c r="CC102" s="3"/>
      <c r="CD102" s="3"/>
      <c r="CE102" s="3"/>
    </row>
    <row r="103" spans="1:83" ht="345">
      <c r="A103" s="66" t="s">
        <v>314</v>
      </c>
      <c r="B103" s="67"/>
      <c r="C103" s="67"/>
      <c r="D103" s="68">
        <v>380.64516129032256</v>
      </c>
      <c r="E103" s="89"/>
      <c r="F103" s="88" t="s">
        <v>514</v>
      </c>
      <c r="G103" s="90"/>
      <c r="H103" s="50" t="s">
        <v>600</v>
      </c>
      <c r="I103" s="91"/>
      <c r="J103" s="91"/>
      <c r="K103" s="50" t="s">
        <v>600</v>
      </c>
      <c r="L103" s="92">
        <v>535.2442748091603</v>
      </c>
      <c r="M103" s="76">
        <v>512.8805541992188</v>
      </c>
      <c r="N103" s="76">
        <v>4999.5</v>
      </c>
      <c r="O103" s="77"/>
      <c r="P103" s="78"/>
      <c r="Q103" s="78"/>
      <c r="R103" s="86"/>
      <c r="S103" s="48">
        <v>1</v>
      </c>
      <c r="T103" s="48">
        <v>1</v>
      </c>
      <c r="U103" s="49">
        <v>0</v>
      </c>
      <c r="V103" s="49">
        <v>0</v>
      </c>
      <c r="W103" s="49">
        <v>0</v>
      </c>
      <c r="X103" s="49">
        <v>0.999995</v>
      </c>
      <c r="Y103" s="49">
        <v>0</v>
      </c>
      <c r="Z103" s="49" t="s">
        <v>734</v>
      </c>
      <c r="AA103" s="73">
        <v>103</v>
      </c>
      <c r="AB103" s="73"/>
      <c r="AC103" s="74"/>
      <c r="AD103" s="81" t="s">
        <v>410</v>
      </c>
      <c r="AE103" s="83" t="s">
        <v>419</v>
      </c>
      <c r="AF103" s="81" t="s">
        <v>600</v>
      </c>
      <c r="AG103" s="81" t="s">
        <v>214</v>
      </c>
      <c r="AH103" s="81"/>
      <c r="AI103" s="81" t="s">
        <v>300</v>
      </c>
      <c r="AJ103" s="85">
        <v>43696.42457175926</v>
      </c>
      <c r="AK103" s="83" t="s">
        <v>514</v>
      </c>
      <c r="AL103" s="83" t="s">
        <v>419</v>
      </c>
      <c r="AM103" s="81">
        <v>7</v>
      </c>
      <c r="AN103" s="81">
        <v>0</v>
      </c>
      <c r="AO103" s="81"/>
      <c r="AP103" s="81"/>
      <c r="AQ103" s="81"/>
      <c r="AR103" s="81"/>
      <c r="AS103" s="81"/>
      <c r="AT103" s="81"/>
      <c r="AU103" s="81"/>
      <c r="AV103" s="81"/>
      <c r="AW103" s="80" t="str">
        <f>REPLACE(INDEX(GroupVertices[Group],MATCH(Vertices[[#This Row],[Vertex]],GroupVertices[Vertex],0)),1,1,"")</f>
        <v>1</v>
      </c>
      <c r="AX103" s="48">
        <v>0</v>
      </c>
      <c r="AY103" s="49">
        <v>0</v>
      </c>
      <c r="AZ103" s="48">
        <v>0</v>
      </c>
      <c r="BA103" s="49">
        <v>0</v>
      </c>
      <c r="BB103" s="48">
        <v>0</v>
      </c>
      <c r="BC103" s="49">
        <v>0</v>
      </c>
      <c r="BD103" s="48">
        <v>18</v>
      </c>
      <c r="BE103" s="49">
        <v>100</v>
      </c>
      <c r="BF103" s="48">
        <v>18</v>
      </c>
      <c r="BG103" s="48"/>
      <c r="BH103" s="48"/>
      <c r="BI103" s="48"/>
      <c r="BJ103" s="48"/>
      <c r="BK103" s="48"/>
      <c r="BL103" s="48"/>
      <c r="BM103" s="112" t="s">
        <v>800</v>
      </c>
      <c r="BN103" s="112" t="s">
        <v>800</v>
      </c>
      <c r="BO103" s="112" t="s">
        <v>800</v>
      </c>
      <c r="BP103" s="112" t="s">
        <v>800</v>
      </c>
      <c r="BQ103" s="112" t="s">
        <v>1278</v>
      </c>
      <c r="BR103" s="112" t="s">
        <v>1278</v>
      </c>
      <c r="BS103" s="112" t="s">
        <v>274</v>
      </c>
      <c r="BT103" s="112" t="s">
        <v>274</v>
      </c>
      <c r="BU103" s="112"/>
      <c r="BV103" s="112"/>
      <c r="BW103" s="112" t="s">
        <v>1475</v>
      </c>
      <c r="BX103" s="112" t="s">
        <v>1475</v>
      </c>
      <c r="BY103" s="112" t="s">
        <v>1567</v>
      </c>
      <c r="BZ103" s="112" t="s">
        <v>1567</v>
      </c>
      <c r="CA103" s="2"/>
      <c r="CB103" s="3"/>
      <c r="CC103" s="3"/>
      <c r="CD103" s="3"/>
      <c r="CE103" s="3"/>
    </row>
    <row r="104" spans="1:83" ht="15">
      <c r="A104" s="66" t="s">
        <v>313</v>
      </c>
      <c r="B104" s="67"/>
      <c r="C104" s="67"/>
      <c r="D104" s="68">
        <v>303.2258064516129</v>
      </c>
      <c r="E104" s="89"/>
      <c r="F104" s="88" t="s">
        <v>513</v>
      </c>
      <c r="G104" s="90"/>
      <c r="H104" s="71" t="s">
        <v>599</v>
      </c>
      <c r="I104" s="91"/>
      <c r="J104" s="91"/>
      <c r="K104" s="71" t="s">
        <v>599</v>
      </c>
      <c r="L104" s="92">
        <v>306.2824427480916</v>
      </c>
      <c r="M104" s="76">
        <v>8222.9765625</v>
      </c>
      <c r="N104" s="76">
        <v>8216.904296875</v>
      </c>
      <c r="O104" s="77"/>
      <c r="P104" s="78"/>
      <c r="Q104" s="78"/>
      <c r="R104" s="86"/>
      <c r="S104" s="48">
        <v>1</v>
      </c>
      <c r="T104" s="48">
        <v>1</v>
      </c>
      <c r="U104" s="49">
        <v>0</v>
      </c>
      <c r="V104" s="49">
        <v>0</v>
      </c>
      <c r="W104" s="49">
        <v>0</v>
      </c>
      <c r="X104" s="49">
        <v>0.999995</v>
      </c>
      <c r="Y104" s="49">
        <v>0</v>
      </c>
      <c r="Z104" s="49" t="s">
        <v>734</v>
      </c>
      <c r="AA104" s="73">
        <v>104</v>
      </c>
      <c r="AB104" s="73"/>
      <c r="AC104" s="74"/>
      <c r="AD104" s="81" t="s">
        <v>410</v>
      </c>
      <c r="AE104" s="83" t="s">
        <v>418</v>
      </c>
      <c r="AF104" s="81" t="s">
        <v>599</v>
      </c>
      <c r="AG104" s="81" t="s">
        <v>214</v>
      </c>
      <c r="AH104" s="81"/>
      <c r="AI104" s="81" t="s">
        <v>300</v>
      </c>
      <c r="AJ104" s="85">
        <v>43696.51472222222</v>
      </c>
      <c r="AK104" s="83" t="s">
        <v>513</v>
      </c>
      <c r="AL104" s="83" t="s">
        <v>418</v>
      </c>
      <c r="AM104" s="81">
        <v>4</v>
      </c>
      <c r="AN104" s="81">
        <v>0</v>
      </c>
      <c r="AO104" s="81">
        <v>1</v>
      </c>
      <c r="AP104" s="81"/>
      <c r="AQ104" s="81"/>
      <c r="AR104" s="81"/>
      <c r="AS104" s="81"/>
      <c r="AT104" s="81"/>
      <c r="AU104" s="81"/>
      <c r="AV104" s="81"/>
      <c r="AW104" s="80" t="str">
        <f>REPLACE(INDEX(GroupVertices[Group],MATCH(Vertices[[#This Row],[Vertex]],GroupVertices[Vertex],0)),1,1,"")</f>
        <v>1</v>
      </c>
      <c r="AX104" s="48">
        <v>0</v>
      </c>
      <c r="AY104" s="49">
        <v>0</v>
      </c>
      <c r="AZ104" s="48">
        <v>0</v>
      </c>
      <c r="BA104" s="49">
        <v>0</v>
      </c>
      <c r="BB104" s="48">
        <v>0</v>
      </c>
      <c r="BC104" s="49">
        <v>0</v>
      </c>
      <c r="BD104" s="48">
        <v>16</v>
      </c>
      <c r="BE104" s="49">
        <v>100</v>
      </c>
      <c r="BF104" s="48">
        <v>16</v>
      </c>
      <c r="BG104" s="48"/>
      <c r="BH104" s="48"/>
      <c r="BI104" s="48"/>
      <c r="BJ104" s="48"/>
      <c r="BK104" s="48"/>
      <c r="BL104" s="48"/>
      <c r="BM104" s="112" t="s">
        <v>800</v>
      </c>
      <c r="BN104" s="112" t="s">
        <v>800</v>
      </c>
      <c r="BO104" s="112" t="s">
        <v>800</v>
      </c>
      <c r="BP104" s="112" t="s">
        <v>800</v>
      </c>
      <c r="BQ104" s="112" t="s">
        <v>1380</v>
      </c>
      <c r="BR104" s="112" t="s">
        <v>1380</v>
      </c>
      <c r="BS104" s="112" t="s">
        <v>274</v>
      </c>
      <c r="BT104" s="112" t="s">
        <v>274</v>
      </c>
      <c r="BU104" s="112"/>
      <c r="BV104" s="112"/>
      <c r="BW104" s="112" t="s">
        <v>1476</v>
      </c>
      <c r="BX104" s="112" t="s">
        <v>1476</v>
      </c>
      <c r="BY104" s="112" t="s">
        <v>1568</v>
      </c>
      <c r="BZ104" s="112" t="s">
        <v>1568</v>
      </c>
      <c r="CA104" s="2"/>
      <c r="CB104" s="3"/>
      <c r="CC104" s="3"/>
      <c r="CD104" s="3"/>
      <c r="CE104" s="3"/>
    </row>
    <row r="105" spans="1:83" ht="15">
      <c r="A105" s="66" t="s">
        <v>312</v>
      </c>
      <c r="B105" s="67"/>
      <c r="C105" s="67"/>
      <c r="D105" s="68">
        <v>354.8387096774194</v>
      </c>
      <c r="E105" s="89"/>
      <c r="F105" s="88" t="s">
        <v>512</v>
      </c>
      <c r="G105" s="90"/>
      <c r="H105" s="71" t="s">
        <v>598</v>
      </c>
      <c r="I105" s="91"/>
      <c r="J105" s="91"/>
      <c r="K105" s="71" t="s">
        <v>598</v>
      </c>
      <c r="L105" s="92">
        <v>458.9236641221374</v>
      </c>
      <c r="M105" s="76">
        <v>6680.95751953125</v>
      </c>
      <c r="N105" s="76">
        <v>6071.96826171875</v>
      </c>
      <c r="O105" s="77"/>
      <c r="P105" s="78"/>
      <c r="Q105" s="78"/>
      <c r="R105" s="86"/>
      <c r="S105" s="48">
        <v>1</v>
      </c>
      <c r="T105" s="48">
        <v>1</v>
      </c>
      <c r="U105" s="49">
        <v>0</v>
      </c>
      <c r="V105" s="49">
        <v>0</v>
      </c>
      <c r="W105" s="49">
        <v>0</v>
      </c>
      <c r="X105" s="49">
        <v>0.999995</v>
      </c>
      <c r="Y105" s="49">
        <v>0</v>
      </c>
      <c r="Z105" s="49" t="s">
        <v>734</v>
      </c>
      <c r="AA105" s="73">
        <v>105</v>
      </c>
      <c r="AB105" s="73"/>
      <c r="AC105" s="74"/>
      <c r="AD105" s="81" t="s">
        <v>410</v>
      </c>
      <c r="AE105" s="83" t="s">
        <v>417</v>
      </c>
      <c r="AF105" s="81" t="s">
        <v>598</v>
      </c>
      <c r="AG105" s="81" t="s">
        <v>214</v>
      </c>
      <c r="AH105" s="81"/>
      <c r="AI105" s="81" t="s">
        <v>300</v>
      </c>
      <c r="AJ105" s="85">
        <v>43697.38311342592</v>
      </c>
      <c r="AK105" s="83" t="s">
        <v>512</v>
      </c>
      <c r="AL105" s="83" t="s">
        <v>417</v>
      </c>
      <c r="AM105" s="81">
        <v>6</v>
      </c>
      <c r="AN105" s="81">
        <v>0</v>
      </c>
      <c r="AO105" s="81"/>
      <c r="AP105" s="81"/>
      <c r="AQ105" s="81"/>
      <c r="AR105" s="81"/>
      <c r="AS105" s="81"/>
      <c r="AT105" s="81"/>
      <c r="AU105" s="81"/>
      <c r="AV105" s="81"/>
      <c r="AW105" s="80" t="str">
        <f>REPLACE(INDEX(GroupVertices[Group],MATCH(Vertices[[#This Row],[Vertex]],GroupVertices[Vertex],0)),1,1,"")</f>
        <v>1</v>
      </c>
      <c r="AX105" s="48">
        <v>0</v>
      </c>
      <c r="AY105" s="49">
        <v>0</v>
      </c>
      <c r="AZ105" s="48">
        <v>0</v>
      </c>
      <c r="BA105" s="49">
        <v>0</v>
      </c>
      <c r="BB105" s="48">
        <v>0</v>
      </c>
      <c r="BC105" s="49">
        <v>0</v>
      </c>
      <c r="BD105" s="48">
        <v>27</v>
      </c>
      <c r="BE105" s="49">
        <v>100</v>
      </c>
      <c r="BF105" s="48">
        <v>27</v>
      </c>
      <c r="BG105" s="48"/>
      <c r="BH105" s="48"/>
      <c r="BI105" s="48"/>
      <c r="BJ105" s="48"/>
      <c r="BK105" s="48"/>
      <c r="BL105" s="48"/>
      <c r="BM105" s="112" t="s">
        <v>800</v>
      </c>
      <c r="BN105" s="112" t="s">
        <v>800</v>
      </c>
      <c r="BO105" s="112" t="s">
        <v>800</v>
      </c>
      <c r="BP105" s="112" t="s">
        <v>800</v>
      </c>
      <c r="BQ105" s="112" t="s">
        <v>1281</v>
      </c>
      <c r="BR105" s="112" t="s">
        <v>1281</v>
      </c>
      <c r="BS105" s="112" t="s">
        <v>274</v>
      </c>
      <c r="BT105" s="112" t="s">
        <v>274</v>
      </c>
      <c r="BU105" s="112"/>
      <c r="BV105" s="112"/>
      <c r="BW105" s="112" t="s">
        <v>1474</v>
      </c>
      <c r="BX105" s="112" t="s">
        <v>1474</v>
      </c>
      <c r="BY105" s="112" t="s">
        <v>1566</v>
      </c>
      <c r="BZ105" s="112" t="s">
        <v>1566</v>
      </c>
      <c r="CA105" s="2"/>
      <c r="CB105" s="3"/>
      <c r="CC105" s="3"/>
      <c r="CD105" s="3"/>
      <c r="CE105" s="3"/>
    </row>
    <row r="106" spans="1:83" ht="409.5">
      <c r="A106" s="66" t="s">
        <v>311</v>
      </c>
      <c r="B106" s="67"/>
      <c r="C106" s="67"/>
      <c r="D106" s="68">
        <v>303.2258064516129</v>
      </c>
      <c r="E106" s="89"/>
      <c r="F106" s="88" t="s">
        <v>511</v>
      </c>
      <c r="G106" s="90"/>
      <c r="H106" s="50" t="s">
        <v>597</v>
      </c>
      <c r="I106" s="91"/>
      <c r="J106" s="91"/>
      <c r="K106" s="50" t="s">
        <v>597</v>
      </c>
      <c r="L106" s="92">
        <v>306.2824427480916</v>
      </c>
      <c r="M106" s="76">
        <v>1283.89013671875</v>
      </c>
      <c r="N106" s="76">
        <v>7144.4365234375</v>
      </c>
      <c r="O106" s="77"/>
      <c r="P106" s="78"/>
      <c r="Q106" s="78"/>
      <c r="R106" s="86"/>
      <c r="S106" s="48">
        <v>1</v>
      </c>
      <c r="T106" s="48">
        <v>1</v>
      </c>
      <c r="U106" s="49">
        <v>0</v>
      </c>
      <c r="V106" s="49">
        <v>0</v>
      </c>
      <c r="W106" s="49">
        <v>0</v>
      </c>
      <c r="X106" s="49">
        <v>0.999995</v>
      </c>
      <c r="Y106" s="49">
        <v>0</v>
      </c>
      <c r="Z106" s="49" t="s">
        <v>734</v>
      </c>
      <c r="AA106" s="73">
        <v>106</v>
      </c>
      <c r="AB106" s="73"/>
      <c r="AC106" s="74"/>
      <c r="AD106" s="81" t="s">
        <v>410</v>
      </c>
      <c r="AE106" s="83" t="s">
        <v>416</v>
      </c>
      <c r="AF106" s="81" t="s">
        <v>597</v>
      </c>
      <c r="AG106" s="81" t="s">
        <v>214</v>
      </c>
      <c r="AH106" s="81"/>
      <c r="AI106" s="81" t="s">
        <v>300</v>
      </c>
      <c r="AJ106" s="85">
        <v>43697.553391203706</v>
      </c>
      <c r="AK106" s="83" t="s">
        <v>511</v>
      </c>
      <c r="AL106" s="83" t="s">
        <v>416</v>
      </c>
      <c r="AM106" s="81">
        <v>4</v>
      </c>
      <c r="AN106" s="81">
        <v>0</v>
      </c>
      <c r="AO106" s="81"/>
      <c r="AP106" s="81"/>
      <c r="AQ106" s="81"/>
      <c r="AR106" s="81"/>
      <c r="AS106" s="81"/>
      <c r="AT106" s="81"/>
      <c r="AU106" s="81"/>
      <c r="AV106" s="81"/>
      <c r="AW106" s="80" t="str">
        <f>REPLACE(INDEX(GroupVertices[Group],MATCH(Vertices[[#This Row],[Vertex]],GroupVertices[Vertex],0)),1,1,"")</f>
        <v>1</v>
      </c>
      <c r="AX106" s="48">
        <v>0</v>
      </c>
      <c r="AY106" s="49">
        <v>0</v>
      </c>
      <c r="AZ106" s="48">
        <v>0</v>
      </c>
      <c r="BA106" s="49">
        <v>0</v>
      </c>
      <c r="BB106" s="48">
        <v>0</v>
      </c>
      <c r="BC106" s="49">
        <v>0</v>
      </c>
      <c r="BD106" s="48">
        <v>23</v>
      </c>
      <c r="BE106" s="49">
        <v>100</v>
      </c>
      <c r="BF106" s="48">
        <v>23</v>
      </c>
      <c r="BG106" s="48"/>
      <c r="BH106" s="48"/>
      <c r="BI106" s="48"/>
      <c r="BJ106" s="48"/>
      <c r="BK106" s="48"/>
      <c r="BL106" s="48"/>
      <c r="BM106" s="112" t="s">
        <v>800</v>
      </c>
      <c r="BN106" s="112" t="s">
        <v>800</v>
      </c>
      <c r="BO106" s="112" t="s">
        <v>800</v>
      </c>
      <c r="BP106" s="112" t="s">
        <v>800</v>
      </c>
      <c r="BQ106" s="112" t="s">
        <v>1278</v>
      </c>
      <c r="BR106" s="112" t="s">
        <v>1278</v>
      </c>
      <c r="BS106" s="112" t="s">
        <v>274</v>
      </c>
      <c r="BT106" s="112" t="s">
        <v>274</v>
      </c>
      <c r="BU106" s="112"/>
      <c r="BV106" s="112"/>
      <c r="BW106" s="112" t="s">
        <v>1477</v>
      </c>
      <c r="BX106" s="112" t="s">
        <v>1477</v>
      </c>
      <c r="BY106" s="112" t="s">
        <v>1569</v>
      </c>
      <c r="BZ106" s="112" t="s">
        <v>1569</v>
      </c>
      <c r="CA106" s="2"/>
      <c r="CB106" s="3"/>
      <c r="CC106" s="3"/>
      <c r="CD106" s="3"/>
      <c r="CE106" s="3"/>
    </row>
    <row r="107" spans="1:83" ht="15">
      <c r="A107" s="66" t="s">
        <v>310</v>
      </c>
      <c r="B107" s="67"/>
      <c r="C107" s="67"/>
      <c r="D107" s="68">
        <v>896.7741935483871</v>
      </c>
      <c r="E107" s="89"/>
      <c r="F107" s="88" t="s">
        <v>510</v>
      </c>
      <c r="G107" s="90"/>
      <c r="H107" s="71" t="s">
        <v>596</v>
      </c>
      <c r="I107" s="91"/>
      <c r="J107" s="91"/>
      <c r="K107" s="71" t="s">
        <v>596</v>
      </c>
      <c r="L107" s="92">
        <v>2061.656488549618</v>
      </c>
      <c r="M107" s="76">
        <v>3596.918701171875</v>
      </c>
      <c r="N107" s="76">
        <v>1782.094970703125</v>
      </c>
      <c r="O107" s="77"/>
      <c r="P107" s="78"/>
      <c r="Q107" s="78"/>
      <c r="R107" s="86"/>
      <c r="S107" s="48">
        <v>1</v>
      </c>
      <c r="T107" s="48">
        <v>1</v>
      </c>
      <c r="U107" s="49">
        <v>0</v>
      </c>
      <c r="V107" s="49">
        <v>0</v>
      </c>
      <c r="W107" s="49">
        <v>0</v>
      </c>
      <c r="X107" s="49">
        <v>0.999995</v>
      </c>
      <c r="Y107" s="49">
        <v>0</v>
      </c>
      <c r="Z107" s="49" t="s">
        <v>734</v>
      </c>
      <c r="AA107" s="73">
        <v>107</v>
      </c>
      <c r="AB107" s="73"/>
      <c r="AC107" s="74"/>
      <c r="AD107" s="81" t="s">
        <v>410</v>
      </c>
      <c r="AE107" s="83" t="s">
        <v>415</v>
      </c>
      <c r="AF107" s="81" t="s">
        <v>596</v>
      </c>
      <c r="AG107" s="81" t="s">
        <v>214</v>
      </c>
      <c r="AH107" s="81"/>
      <c r="AI107" s="81" t="s">
        <v>300</v>
      </c>
      <c r="AJ107" s="85">
        <v>43697.64771990741</v>
      </c>
      <c r="AK107" s="83" t="s">
        <v>510</v>
      </c>
      <c r="AL107" s="83" t="s">
        <v>415</v>
      </c>
      <c r="AM107" s="81">
        <v>27</v>
      </c>
      <c r="AN107" s="81">
        <v>0</v>
      </c>
      <c r="AO107" s="81">
        <v>1</v>
      </c>
      <c r="AP107" s="81"/>
      <c r="AQ107" s="81"/>
      <c r="AR107" s="81"/>
      <c r="AS107" s="81"/>
      <c r="AT107" s="81"/>
      <c r="AU107" s="81"/>
      <c r="AV107" s="81"/>
      <c r="AW107" s="80" t="str">
        <f>REPLACE(INDEX(GroupVertices[Group],MATCH(Vertices[[#This Row],[Vertex]],GroupVertices[Vertex],0)),1,1,"")</f>
        <v>1</v>
      </c>
      <c r="AX107" s="48">
        <v>0</v>
      </c>
      <c r="AY107" s="49">
        <v>0</v>
      </c>
      <c r="AZ107" s="48">
        <v>0</v>
      </c>
      <c r="BA107" s="49">
        <v>0</v>
      </c>
      <c r="BB107" s="48">
        <v>0</v>
      </c>
      <c r="BC107" s="49">
        <v>0</v>
      </c>
      <c r="BD107" s="48">
        <v>10</v>
      </c>
      <c r="BE107" s="49">
        <v>100</v>
      </c>
      <c r="BF107" s="48">
        <v>10</v>
      </c>
      <c r="BG107" s="48"/>
      <c r="BH107" s="48"/>
      <c r="BI107" s="48"/>
      <c r="BJ107" s="48"/>
      <c r="BK107" s="48"/>
      <c r="BL107" s="48"/>
      <c r="BM107" s="112" t="s">
        <v>800</v>
      </c>
      <c r="BN107" s="112" t="s">
        <v>800</v>
      </c>
      <c r="BO107" s="112" t="s">
        <v>800</v>
      </c>
      <c r="BP107" s="112" t="s">
        <v>800</v>
      </c>
      <c r="BQ107" s="112"/>
      <c r="BR107" s="112"/>
      <c r="BS107" s="112"/>
      <c r="BT107" s="112"/>
      <c r="BU107" s="112"/>
      <c r="BV107" s="112"/>
      <c r="BW107" s="112" t="s">
        <v>1478</v>
      </c>
      <c r="BX107" s="112" t="s">
        <v>1478</v>
      </c>
      <c r="BY107" s="112" t="s">
        <v>1570</v>
      </c>
      <c r="BZ107" s="112" t="s">
        <v>1570</v>
      </c>
      <c r="CA107" s="2"/>
      <c r="CB107" s="3"/>
      <c r="CC107" s="3"/>
      <c r="CD107" s="3"/>
      <c r="CE107" s="3"/>
    </row>
    <row r="108" spans="1:83" ht="15">
      <c r="A108" s="66" t="s">
        <v>309</v>
      </c>
      <c r="B108" s="67"/>
      <c r="C108" s="67"/>
      <c r="D108" s="68">
        <v>277.4193548387097</v>
      </c>
      <c r="E108" s="89"/>
      <c r="F108" s="88" t="s">
        <v>509</v>
      </c>
      <c r="G108" s="90"/>
      <c r="H108" s="71" t="s">
        <v>595</v>
      </c>
      <c r="I108" s="91"/>
      <c r="J108" s="91"/>
      <c r="K108" s="71" t="s">
        <v>595</v>
      </c>
      <c r="L108" s="92">
        <v>229.9618320610687</v>
      </c>
      <c r="M108" s="76">
        <v>8222.9765625</v>
      </c>
      <c r="N108" s="76">
        <v>9289.3740234375</v>
      </c>
      <c r="O108" s="77"/>
      <c r="P108" s="78"/>
      <c r="Q108" s="78"/>
      <c r="R108" s="86"/>
      <c r="S108" s="48">
        <v>1</v>
      </c>
      <c r="T108" s="48">
        <v>1</v>
      </c>
      <c r="U108" s="49">
        <v>0</v>
      </c>
      <c r="V108" s="49">
        <v>0</v>
      </c>
      <c r="W108" s="49">
        <v>0</v>
      </c>
      <c r="X108" s="49">
        <v>0.999995</v>
      </c>
      <c r="Y108" s="49">
        <v>0</v>
      </c>
      <c r="Z108" s="49" t="s">
        <v>734</v>
      </c>
      <c r="AA108" s="73">
        <v>108</v>
      </c>
      <c r="AB108" s="73"/>
      <c r="AC108" s="74"/>
      <c r="AD108" s="81" t="s">
        <v>410</v>
      </c>
      <c r="AE108" s="83" t="s">
        <v>414</v>
      </c>
      <c r="AF108" s="81" t="s">
        <v>595</v>
      </c>
      <c r="AG108" s="81" t="s">
        <v>214</v>
      </c>
      <c r="AH108" s="81"/>
      <c r="AI108" s="81" t="s">
        <v>300</v>
      </c>
      <c r="AJ108" s="85">
        <v>43698.4390625</v>
      </c>
      <c r="AK108" s="83" t="s">
        <v>509</v>
      </c>
      <c r="AL108" s="83" t="s">
        <v>414</v>
      </c>
      <c r="AM108" s="81">
        <v>3</v>
      </c>
      <c r="AN108" s="81">
        <v>0</v>
      </c>
      <c r="AO108" s="81"/>
      <c r="AP108" s="81"/>
      <c r="AQ108" s="81"/>
      <c r="AR108" s="81"/>
      <c r="AS108" s="81"/>
      <c r="AT108" s="81"/>
      <c r="AU108" s="81"/>
      <c r="AV108" s="81"/>
      <c r="AW108" s="80" t="str">
        <f>REPLACE(INDEX(GroupVertices[Group],MATCH(Vertices[[#This Row],[Vertex]],GroupVertices[Vertex],0)),1,1,"")</f>
        <v>1</v>
      </c>
      <c r="AX108" s="48">
        <v>0</v>
      </c>
      <c r="AY108" s="49">
        <v>0</v>
      </c>
      <c r="AZ108" s="48">
        <v>0</v>
      </c>
      <c r="BA108" s="49">
        <v>0</v>
      </c>
      <c r="BB108" s="48">
        <v>0</v>
      </c>
      <c r="BC108" s="49">
        <v>0</v>
      </c>
      <c r="BD108" s="48">
        <v>20</v>
      </c>
      <c r="BE108" s="49">
        <v>100</v>
      </c>
      <c r="BF108" s="48">
        <v>20</v>
      </c>
      <c r="BG108" s="48"/>
      <c r="BH108" s="48"/>
      <c r="BI108" s="48"/>
      <c r="BJ108" s="48"/>
      <c r="BK108" s="48"/>
      <c r="BL108" s="48"/>
      <c r="BM108" s="112" t="s">
        <v>800</v>
      </c>
      <c r="BN108" s="112" t="s">
        <v>800</v>
      </c>
      <c r="BO108" s="112" t="s">
        <v>800</v>
      </c>
      <c r="BP108" s="112" t="s">
        <v>800</v>
      </c>
      <c r="BQ108" s="112" t="s">
        <v>1287</v>
      </c>
      <c r="BR108" s="112" t="s">
        <v>1287</v>
      </c>
      <c r="BS108" s="112" t="s">
        <v>274</v>
      </c>
      <c r="BT108" s="112" t="s">
        <v>274</v>
      </c>
      <c r="BU108" s="112"/>
      <c r="BV108" s="112"/>
      <c r="BW108" s="112" t="s">
        <v>1479</v>
      </c>
      <c r="BX108" s="112" t="s">
        <v>1479</v>
      </c>
      <c r="BY108" s="112" t="s">
        <v>1571</v>
      </c>
      <c r="BZ108" s="112" t="s">
        <v>1571</v>
      </c>
      <c r="CA108" s="2"/>
      <c r="CB108" s="3"/>
      <c r="CC108" s="3"/>
      <c r="CD108" s="3"/>
      <c r="CE108" s="3"/>
    </row>
    <row r="109" spans="1:83" ht="360">
      <c r="A109" s="66" t="s">
        <v>308</v>
      </c>
      <c r="B109" s="67"/>
      <c r="C109" s="67"/>
      <c r="D109" s="68">
        <v>277.4193548387097</v>
      </c>
      <c r="E109" s="89"/>
      <c r="F109" s="88" t="s">
        <v>508</v>
      </c>
      <c r="G109" s="90"/>
      <c r="H109" s="50" t="s">
        <v>594</v>
      </c>
      <c r="I109" s="91"/>
      <c r="J109" s="91"/>
      <c r="K109" s="50" t="s">
        <v>594</v>
      </c>
      <c r="L109" s="92">
        <v>229.9618320610687</v>
      </c>
      <c r="M109" s="76">
        <v>2825.9091796875</v>
      </c>
      <c r="N109" s="76">
        <v>8216.904296875</v>
      </c>
      <c r="O109" s="77"/>
      <c r="P109" s="78"/>
      <c r="Q109" s="78"/>
      <c r="R109" s="86"/>
      <c r="S109" s="48">
        <v>1</v>
      </c>
      <c r="T109" s="48">
        <v>1</v>
      </c>
      <c r="U109" s="49">
        <v>0</v>
      </c>
      <c r="V109" s="49">
        <v>0</v>
      </c>
      <c r="W109" s="49">
        <v>0</v>
      </c>
      <c r="X109" s="49">
        <v>0.999995</v>
      </c>
      <c r="Y109" s="49">
        <v>0</v>
      </c>
      <c r="Z109" s="49" t="s">
        <v>734</v>
      </c>
      <c r="AA109" s="73">
        <v>109</v>
      </c>
      <c r="AB109" s="73"/>
      <c r="AC109" s="74"/>
      <c r="AD109" s="81" t="s">
        <v>410</v>
      </c>
      <c r="AE109" s="83" t="s">
        <v>413</v>
      </c>
      <c r="AF109" s="81" t="s">
        <v>594</v>
      </c>
      <c r="AG109" s="81" t="s">
        <v>214</v>
      </c>
      <c r="AH109" s="81"/>
      <c r="AI109" s="81" t="s">
        <v>300</v>
      </c>
      <c r="AJ109" s="85">
        <v>43698.50200231482</v>
      </c>
      <c r="AK109" s="83" t="s">
        <v>508</v>
      </c>
      <c r="AL109" s="83" t="s">
        <v>413</v>
      </c>
      <c r="AM109" s="81">
        <v>3</v>
      </c>
      <c r="AN109" s="81">
        <v>0</v>
      </c>
      <c r="AO109" s="81"/>
      <c r="AP109" s="81"/>
      <c r="AQ109" s="81"/>
      <c r="AR109" s="81"/>
      <c r="AS109" s="81"/>
      <c r="AT109" s="81"/>
      <c r="AU109" s="81"/>
      <c r="AV109" s="81"/>
      <c r="AW109" s="80" t="str">
        <f>REPLACE(INDEX(GroupVertices[Group],MATCH(Vertices[[#This Row],[Vertex]],GroupVertices[Vertex],0)),1,1,"")</f>
        <v>1</v>
      </c>
      <c r="AX109" s="48">
        <v>0</v>
      </c>
      <c r="AY109" s="49">
        <v>0</v>
      </c>
      <c r="AZ109" s="48">
        <v>0</v>
      </c>
      <c r="BA109" s="49">
        <v>0</v>
      </c>
      <c r="BB109" s="48">
        <v>0</v>
      </c>
      <c r="BC109" s="49">
        <v>0</v>
      </c>
      <c r="BD109" s="48">
        <v>18</v>
      </c>
      <c r="BE109" s="49">
        <v>100</v>
      </c>
      <c r="BF109" s="48">
        <v>18</v>
      </c>
      <c r="BG109" s="48"/>
      <c r="BH109" s="48"/>
      <c r="BI109" s="48"/>
      <c r="BJ109" s="48"/>
      <c r="BK109" s="48"/>
      <c r="BL109" s="48"/>
      <c r="BM109" s="112" t="s">
        <v>800</v>
      </c>
      <c r="BN109" s="112" t="s">
        <v>800</v>
      </c>
      <c r="BO109" s="112" t="s">
        <v>800</v>
      </c>
      <c r="BP109" s="112" t="s">
        <v>800</v>
      </c>
      <c r="BQ109" s="112" t="s">
        <v>1286</v>
      </c>
      <c r="BR109" s="112" t="s">
        <v>1286</v>
      </c>
      <c r="BS109" s="112" t="s">
        <v>274</v>
      </c>
      <c r="BT109" s="112" t="s">
        <v>274</v>
      </c>
      <c r="BU109" s="112"/>
      <c r="BV109" s="112"/>
      <c r="BW109" s="112" t="s">
        <v>1480</v>
      </c>
      <c r="BX109" s="112" t="s">
        <v>1480</v>
      </c>
      <c r="BY109" s="112" t="s">
        <v>1572</v>
      </c>
      <c r="BZ109" s="112" t="s">
        <v>1572</v>
      </c>
      <c r="CA109" s="2"/>
      <c r="CB109" s="3"/>
      <c r="CC109" s="3"/>
      <c r="CD109" s="3"/>
      <c r="CE109" s="3"/>
    </row>
    <row r="110" spans="1:83" ht="15">
      <c r="A110" s="66" t="s">
        <v>307</v>
      </c>
      <c r="B110" s="67"/>
      <c r="C110" s="67"/>
      <c r="D110" s="68">
        <v>432.258064516129</v>
      </c>
      <c r="E110" s="89"/>
      <c r="F110" s="88" t="s">
        <v>507</v>
      </c>
      <c r="G110" s="90"/>
      <c r="H110" s="71" t="s">
        <v>593</v>
      </c>
      <c r="I110" s="91"/>
      <c r="J110" s="91"/>
      <c r="K110" s="71" t="s">
        <v>593</v>
      </c>
      <c r="L110" s="92">
        <v>687.8854961832061</v>
      </c>
      <c r="M110" s="76">
        <v>4367.92822265625</v>
      </c>
      <c r="N110" s="76">
        <v>3927.03173828125</v>
      </c>
      <c r="O110" s="77"/>
      <c r="P110" s="78"/>
      <c r="Q110" s="78"/>
      <c r="R110" s="86"/>
      <c r="S110" s="48">
        <v>1</v>
      </c>
      <c r="T110" s="48">
        <v>1</v>
      </c>
      <c r="U110" s="49">
        <v>0</v>
      </c>
      <c r="V110" s="49">
        <v>0</v>
      </c>
      <c r="W110" s="49">
        <v>0</v>
      </c>
      <c r="X110" s="49">
        <v>0.999995</v>
      </c>
      <c r="Y110" s="49">
        <v>0</v>
      </c>
      <c r="Z110" s="49" t="s">
        <v>734</v>
      </c>
      <c r="AA110" s="73">
        <v>110</v>
      </c>
      <c r="AB110" s="73"/>
      <c r="AC110" s="74"/>
      <c r="AD110" s="81" t="s">
        <v>410</v>
      </c>
      <c r="AE110" s="83" t="s">
        <v>412</v>
      </c>
      <c r="AF110" s="81" t="s">
        <v>593</v>
      </c>
      <c r="AG110" s="81" t="s">
        <v>214</v>
      </c>
      <c r="AH110" s="81"/>
      <c r="AI110" s="81" t="s">
        <v>300</v>
      </c>
      <c r="AJ110" s="85">
        <v>43699.50947916666</v>
      </c>
      <c r="AK110" s="83" t="s">
        <v>507</v>
      </c>
      <c r="AL110" s="83" t="s">
        <v>412</v>
      </c>
      <c r="AM110" s="81">
        <v>9</v>
      </c>
      <c r="AN110" s="81">
        <v>0</v>
      </c>
      <c r="AO110" s="81">
        <v>2</v>
      </c>
      <c r="AP110" s="81"/>
      <c r="AQ110" s="81"/>
      <c r="AR110" s="81"/>
      <c r="AS110" s="81"/>
      <c r="AT110" s="81"/>
      <c r="AU110" s="81"/>
      <c r="AV110" s="81"/>
      <c r="AW110" s="80" t="str">
        <f>REPLACE(INDEX(GroupVertices[Group],MATCH(Vertices[[#This Row],[Vertex]],GroupVertices[Vertex],0)),1,1,"")</f>
        <v>1</v>
      </c>
      <c r="AX110" s="48">
        <v>0</v>
      </c>
      <c r="AY110" s="49">
        <v>0</v>
      </c>
      <c r="AZ110" s="48">
        <v>0</v>
      </c>
      <c r="BA110" s="49">
        <v>0</v>
      </c>
      <c r="BB110" s="48">
        <v>0</v>
      </c>
      <c r="BC110" s="49">
        <v>0</v>
      </c>
      <c r="BD110" s="48">
        <v>15</v>
      </c>
      <c r="BE110" s="49">
        <v>100</v>
      </c>
      <c r="BF110" s="48">
        <v>15</v>
      </c>
      <c r="BG110" s="48"/>
      <c r="BH110" s="48"/>
      <c r="BI110" s="48"/>
      <c r="BJ110" s="48"/>
      <c r="BK110" s="48"/>
      <c r="BL110" s="48"/>
      <c r="BM110" s="112" t="s">
        <v>800</v>
      </c>
      <c r="BN110" s="112" t="s">
        <v>800</v>
      </c>
      <c r="BO110" s="112" t="s">
        <v>800</v>
      </c>
      <c r="BP110" s="112" t="s">
        <v>800</v>
      </c>
      <c r="BQ110" s="112" t="s">
        <v>1285</v>
      </c>
      <c r="BR110" s="112" t="s">
        <v>1285</v>
      </c>
      <c r="BS110" s="112" t="s">
        <v>274</v>
      </c>
      <c r="BT110" s="112" t="s">
        <v>274</v>
      </c>
      <c r="BU110" s="112" t="s">
        <v>1388</v>
      </c>
      <c r="BV110" s="112" t="s">
        <v>1388</v>
      </c>
      <c r="BW110" s="112" t="s">
        <v>1481</v>
      </c>
      <c r="BX110" s="112" t="s">
        <v>1481</v>
      </c>
      <c r="BY110" s="112" t="s">
        <v>1573</v>
      </c>
      <c r="BZ110" s="112" t="s">
        <v>1573</v>
      </c>
      <c r="CA110" s="2"/>
      <c r="CB110" s="3"/>
      <c r="CC110" s="3"/>
      <c r="CD110" s="3"/>
      <c r="CE110" s="3"/>
    </row>
    <row r="111" spans="1:83" ht="15">
      <c r="A111" s="66" t="s">
        <v>306</v>
      </c>
      <c r="B111" s="67"/>
      <c r="C111" s="67"/>
      <c r="D111" s="68">
        <v>225.80645161290323</v>
      </c>
      <c r="E111" s="89"/>
      <c r="F111" s="88" t="s">
        <v>506</v>
      </c>
      <c r="G111" s="90"/>
      <c r="H111" s="71" t="s">
        <v>592</v>
      </c>
      <c r="I111" s="91"/>
      <c r="J111" s="91"/>
      <c r="K111" s="71" t="s">
        <v>592</v>
      </c>
      <c r="L111" s="92">
        <v>77.3206106870229</v>
      </c>
      <c r="M111" s="76">
        <v>2825.9091796875</v>
      </c>
      <c r="N111" s="76">
        <v>9289.3740234375</v>
      </c>
      <c r="O111" s="77"/>
      <c r="P111" s="78"/>
      <c r="Q111" s="78"/>
      <c r="R111" s="86"/>
      <c r="S111" s="48">
        <v>1</v>
      </c>
      <c r="T111" s="48">
        <v>1</v>
      </c>
      <c r="U111" s="49">
        <v>0</v>
      </c>
      <c r="V111" s="49">
        <v>0</v>
      </c>
      <c r="W111" s="49">
        <v>0</v>
      </c>
      <c r="X111" s="49">
        <v>0.999995</v>
      </c>
      <c r="Y111" s="49">
        <v>0</v>
      </c>
      <c r="Z111" s="49" t="s">
        <v>734</v>
      </c>
      <c r="AA111" s="73">
        <v>111</v>
      </c>
      <c r="AB111" s="73"/>
      <c r="AC111" s="74"/>
      <c r="AD111" s="81" t="s">
        <v>410</v>
      </c>
      <c r="AE111" s="83" t="s">
        <v>411</v>
      </c>
      <c r="AF111" s="81" t="s">
        <v>592</v>
      </c>
      <c r="AG111" s="81" t="s">
        <v>214</v>
      </c>
      <c r="AH111" s="81"/>
      <c r="AI111" s="81" t="s">
        <v>300</v>
      </c>
      <c r="AJ111" s="85">
        <v>43699.58230324074</v>
      </c>
      <c r="AK111" s="83" t="s">
        <v>506</v>
      </c>
      <c r="AL111" s="83" t="s">
        <v>411</v>
      </c>
      <c r="AM111" s="81">
        <v>1</v>
      </c>
      <c r="AN111" s="81">
        <v>0</v>
      </c>
      <c r="AO111" s="81"/>
      <c r="AP111" s="81"/>
      <c r="AQ111" s="81"/>
      <c r="AR111" s="81"/>
      <c r="AS111" s="81"/>
      <c r="AT111" s="81"/>
      <c r="AU111" s="81"/>
      <c r="AV111" s="81"/>
      <c r="AW111" s="80" t="str">
        <f>REPLACE(INDEX(GroupVertices[Group],MATCH(Vertices[[#This Row],[Vertex]],GroupVertices[Vertex],0)),1,1,"")</f>
        <v>1</v>
      </c>
      <c r="AX111" s="48">
        <v>0</v>
      </c>
      <c r="AY111" s="49">
        <v>0</v>
      </c>
      <c r="AZ111" s="48">
        <v>0</v>
      </c>
      <c r="BA111" s="49">
        <v>0</v>
      </c>
      <c r="BB111" s="48">
        <v>0</v>
      </c>
      <c r="BC111" s="49">
        <v>0</v>
      </c>
      <c r="BD111" s="48">
        <v>16</v>
      </c>
      <c r="BE111" s="49">
        <v>100</v>
      </c>
      <c r="BF111" s="48">
        <v>16</v>
      </c>
      <c r="BG111" s="48"/>
      <c r="BH111" s="48"/>
      <c r="BI111" s="48"/>
      <c r="BJ111" s="48"/>
      <c r="BK111" s="48"/>
      <c r="BL111" s="48"/>
      <c r="BM111" s="112" t="s">
        <v>800</v>
      </c>
      <c r="BN111" s="112" t="s">
        <v>800</v>
      </c>
      <c r="BO111" s="112" t="s">
        <v>800</v>
      </c>
      <c r="BP111" s="112" t="s">
        <v>800</v>
      </c>
      <c r="BQ111" s="112" t="s">
        <v>1284</v>
      </c>
      <c r="BR111" s="112" t="s">
        <v>1284</v>
      </c>
      <c r="BS111" s="112" t="s">
        <v>274</v>
      </c>
      <c r="BT111" s="112" t="s">
        <v>274</v>
      </c>
      <c r="BU111" s="112"/>
      <c r="BV111" s="112"/>
      <c r="BW111" s="112" t="s">
        <v>1482</v>
      </c>
      <c r="BX111" s="112" t="s">
        <v>1482</v>
      </c>
      <c r="BY111" s="112" t="s">
        <v>1574</v>
      </c>
      <c r="BZ111" s="112" t="s">
        <v>1574</v>
      </c>
      <c r="CA111" s="2"/>
      <c r="CB111" s="3"/>
      <c r="CC111" s="3"/>
      <c r="CD111" s="3"/>
      <c r="CE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hyperlinks>
    <hyperlink ref="AE3" r:id="rId1" display="https://www.facebook.com/2952822568091495_2965256920181393"/>
    <hyperlink ref="AE4" r:id="rId2" display="https://www.facebook.com/184243564949423_2952822568091495"/>
    <hyperlink ref="AE5" r:id="rId3" display="https://www.facebook.com/2971339076239844_2972663419440743"/>
    <hyperlink ref="AE6" r:id="rId4" display="https://www.facebook.com/184243564949423_2971339076239844"/>
    <hyperlink ref="AE7" r:id="rId5" display="https://www.facebook.com/2971339076239844_2971706066203145"/>
    <hyperlink ref="AE8" r:id="rId6" display="https://www.facebook.com/3000574759982942_3008832569157161"/>
    <hyperlink ref="AE9" r:id="rId7" display="https://www.facebook.com/184243564949423_3000575053316246"/>
    <hyperlink ref="AE10" r:id="rId8" display="https://www.facebook.com/3000574759982942_3006681482705603"/>
    <hyperlink ref="AE11" r:id="rId9" display="https://www.facebook.com/3008441999196218_3009058502467901"/>
    <hyperlink ref="AE12" r:id="rId10" display="https://www.facebook.com/184243564949423_3008441999196218"/>
    <hyperlink ref="AE13" r:id="rId11" display="https://www.facebook.com/3076828005690950_3078222828884801"/>
    <hyperlink ref="AE14" r:id="rId12" display="https://www.facebook.com/3076828005690950_3077706448936439"/>
    <hyperlink ref="AE15" r:id="rId13" display="https://www.facebook.com/184243564949423_3076828005690950"/>
    <hyperlink ref="AE16" r:id="rId14" display="https://www.facebook.com/3076828005690950_3078180952222322"/>
    <hyperlink ref="AE17" r:id="rId15" display="https://www.facebook.com/184243564949423_2892013640839055"/>
    <hyperlink ref="AE18" r:id="rId16" display="https://www.facebook.com/184243564949423_2893725520667867"/>
    <hyperlink ref="AE19" r:id="rId17" display="https://www.facebook.com/184243564949423_2893976587309427"/>
    <hyperlink ref="AE20" r:id="rId18" display="https://www.facebook.com/184243564949423_2894216987285387"/>
    <hyperlink ref="AE21" r:id="rId19" display="https://www.facebook.com/184243564949423_2894226560617763"/>
    <hyperlink ref="AE22" r:id="rId20" display="https://www.facebook.com/184243564949423_2896304320409987"/>
    <hyperlink ref="AE23" r:id="rId21" display="https://www.facebook.com/184243564949423_2896602780380141"/>
    <hyperlink ref="AE24" r:id="rId22" display="https://www.facebook.com/184243564949423_2898555253518227"/>
    <hyperlink ref="AE25" r:id="rId23" display="https://www.facebook.com/184243564949423_2898720333501719"/>
    <hyperlink ref="AE26" r:id="rId24" display="https://www.facebook.com/184243564949423_2899120603461692"/>
    <hyperlink ref="AE27" r:id="rId25" display="https://www.facebook.com/184243564949423_2901220873251665"/>
    <hyperlink ref="AE28" r:id="rId26" display="https://www.facebook.com/184243564949423_2901450379895381"/>
    <hyperlink ref="AE29" r:id="rId27" display="https://www.facebook.com/184243564949423_2901647363209016"/>
    <hyperlink ref="AE30" r:id="rId28" display="https://www.facebook.com/184243564949423_2927185020655250"/>
    <hyperlink ref="AE31" r:id="rId29" display="https://www.facebook.com/184243564949423_2929378480435904"/>
    <hyperlink ref="AE32" r:id="rId30" display="https://www.facebook.com/184243564949423_2932185340155218"/>
    <hyperlink ref="AE33" r:id="rId31" display="https://www.facebook.com/184243564949423_2934398669933885"/>
    <hyperlink ref="AE34" r:id="rId32" display="https://www.facebook.com/184243564949423_2934898079883944"/>
    <hyperlink ref="AE35" r:id="rId33" display="https://www.facebook.com/184243564949423_2935045563202529"/>
    <hyperlink ref="AE36" r:id="rId34" display="https://www.facebook.com/184243564949423_2937474209626331"/>
    <hyperlink ref="AE37" r:id="rId35" display="https://www.facebook.com/184243564949423_2937631266277292"/>
    <hyperlink ref="AE38" r:id="rId36" display="https://www.facebook.com/184243564949423_2938175479556204"/>
    <hyperlink ref="AE39" r:id="rId37" display="https://www.facebook.com/184243564949423_2944854072221678"/>
    <hyperlink ref="AE40" r:id="rId38" display="https://www.facebook.com/184243564949423_2945222865518132"/>
    <hyperlink ref="AE41" r:id="rId39" display="https://www.facebook.com/184243564949423_2950138578359894"/>
    <hyperlink ref="AE42" r:id="rId40" display="https://www.facebook.com/184243564949423_2952878708085881"/>
    <hyperlink ref="AE43" r:id="rId41" display="https://www.facebook.com/184243564949423_2953033721403713"/>
    <hyperlink ref="AE44" r:id="rId42" display="https://www.facebook.com/184243564949423_2955781477795604"/>
    <hyperlink ref="AE45" r:id="rId43" display="https://www.facebook.com/184243564949423_2963371837036568"/>
    <hyperlink ref="AE46" r:id="rId44" display="https://www.facebook.com/184243564949423_2963837106990041"/>
    <hyperlink ref="AE47" r:id="rId45" display="https://www.facebook.com/184243564949423_2966192730087812"/>
    <hyperlink ref="AE48" r:id="rId46" display="https://www.facebook.com/184243564949423_2966562360050849"/>
    <hyperlink ref="AE49" r:id="rId47" display="https://www.facebook.com/184243564949423_2968692566504495"/>
    <hyperlink ref="AE50" r:id="rId48" display="https://www.facebook.com/184243564949423_2968756593164759"/>
    <hyperlink ref="AE51" r:id="rId49" display="https://www.facebook.com/184243564949423_2968795499827535"/>
    <hyperlink ref="AE52" r:id="rId50" display="https://www.facebook.com/184243564949423_2969019686471783"/>
    <hyperlink ref="AE53" r:id="rId51" display="https://www.facebook.com/184243564949423_2971531462887272"/>
    <hyperlink ref="AE54" r:id="rId52" display="https://www.facebook.com/184243564949423_2975240825849669"/>
    <hyperlink ref="AE55" r:id="rId53" display="https://www.facebook.com/184243564949423_2977758635597888"/>
    <hyperlink ref="AE56" r:id="rId54" display="https://www.facebook.com/184243564949423_2980415715332180"/>
    <hyperlink ref="AE57" r:id="rId55" display="https://www.facebook.com/184243564949423_2983088618398223"/>
    <hyperlink ref="AE58" r:id="rId56" display="https://www.facebook.com/184243564949423_2985661178140967"/>
    <hyperlink ref="AE59" r:id="rId57" display="https://www.facebook.com/184243564949423_2987397124634039"/>
    <hyperlink ref="AE60" r:id="rId58" display="https://www.facebook.com/184243564949423_2988324077874677"/>
    <hyperlink ref="AE61" r:id="rId59" display="https://www.facebook.com/184243564949423_2989404347766650"/>
    <hyperlink ref="AE62" r:id="rId60" display="https://www.facebook.com/184243564949423_2992357654137986"/>
    <hyperlink ref="AE63" r:id="rId61" display="https://www.facebook.com/184243564949423_2993110227396062"/>
    <hyperlink ref="AE64" r:id="rId62" display="https://www.facebook.com/184243564949423_3002635726443512"/>
    <hyperlink ref="AE65" r:id="rId63" display="https://www.facebook.com/184243564949423_3003006786406406"/>
    <hyperlink ref="AE66" r:id="rId64" display="https://www.facebook.com/184243564949423_3005717949468623"/>
    <hyperlink ref="AE67" r:id="rId65" display="https://www.facebook.com/184243564949423_3007933809247037"/>
    <hyperlink ref="AE68" r:id="rId66" display="https://www.facebook.com/184243564949423_3008388452534906"/>
    <hyperlink ref="AE69" r:id="rId67" display="https://www.facebook.com/184243564949423_3010727595634325"/>
    <hyperlink ref="AE70" r:id="rId68" display="https://www.facebook.com/184243564949423_3018173571556394"/>
    <hyperlink ref="AE71" r:id="rId69" display="https://www.facebook.com/184243564949423_3021332847907133"/>
    <hyperlink ref="AE72" r:id="rId70" display="https://www.facebook.com/184243564949423_3021866864520398"/>
    <hyperlink ref="AE73" r:id="rId71" display="https://www.facebook.com/184243564949423_3023587594348325"/>
    <hyperlink ref="AE74" r:id="rId72" display="https://www.facebook.com/184243564949423_3024215620952189"/>
    <hyperlink ref="AE75" r:id="rId73" display="https://www.facebook.com/184243564949423_3026346120739139"/>
    <hyperlink ref="AE76" r:id="rId74" display="https://www.facebook.com/184243564949423_3026644307375987"/>
    <hyperlink ref="AE77" r:id="rId75" display="https://www.facebook.com/184243564949423_3029230913783993"/>
    <hyperlink ref="AE78" r:id="rId76" display="https://www.facebook.com/184243564949423_3031746276865790"/>
    <hyperlink ref="AE79" r:id="rId77" display="https://www.facebook.com/184243564949423_3032450670128684"/>
    <hyperlink ref="AE80" r:id="rId78" display="https://www.facebook.com/184243564949423_3037324506307967"/>
    <hyperlink ref="AE81" r:id="rId79" display="https://www.facebook.com/184243564949423_3040128566027561"/>
    <hyperlink ref="AE82" r:id="rId80" display="https://www.facebook.com/184243564949423_3042848459088905"/>
    <hyperlink ref="AE83" r:id="rId81" display="https://www.facebook.com/184243564949423_3043241285716289"/>
    <hyperlink ref="AE84" r:id="rId82" display="https://www.facebook.com/184243564949423_3045236402183444"/>
    <hyperlink ref="AE85" r:id="rId83" display="https://www.facebook.com/184243564949423_3047837471923337"/>
    <hyperlink ref="AE86" r:id="rId84" display="https://www.facebook.com/184243564949423_3048365925203825"/>
    <hyperlink ref="AE87" r:id="rId85" display="https://www.facebook.com/184243564949423_3048414531865631"/>
    <hyperlink ref="AE88" r:id="rId86" display="https://www.facebook.com/184243564949423_3055892114451206"/>
    <hyperlink ref="AE89" r:id="rId87" display="https://www.facebook.com/184243564949423_3056295864410831"/>
    <hyperlink ref="AE90" r:id="rId88" display="https://www.facebook.com/184243564949423_3058936684146749"/>
    <hyperlink ref="AE91" r:id="rId89" display="https://www.facebook.com/184243564949423_3061452273895190"/>
    <hyperlink ref="AE92" r:id="rId90" display="https://www.facebook.com/184243564949423_3063897853650632"/>
    <hyperlink ref="AE93" r:id="rId91" display="https://www.facebook.com/184243564949423_3064141236959627"/>
    <hyperlink ref="AE94" r:id="rId92" display="https://www.facebook.com/184243564949423_3074561025917648"/>
    <hyperlink ref="AE95" r:id="rId93" display="https://www.facebook.com/184243564949423_3074673082573109"/>
    <hyperlink ref="AE96" r:id="rId94" display="https://www.facebook.com/184243564949423_3077232715650479"/>
    <hyperlink ref="AE97" r:id="rId95" display="https://www.facebook.com/184243564949423_3079610848745999"/>
    <hyperlink ref="AE98" r:id="rId96" display="https://www.facebook.com/184243564949423_3082121495161601"/>
    <hyperlink ref="AE99" r:id="rId97" display="https://www.facebook.com/184243564949423_3082455878461496"/>
    <hyperlink ref="AE100" r:id="rId98" display="https://www.facebook.com/184243564949423_3084665278240556"/>
    <hyperlink ref="AE101" r:id="rId99" display="https://www.facebook.com/184243564949423_3084810994892651"/>
    <hyperlink ref="AE102" r:id="rId100" display="https://www.facebook.com/184243564949423_3100499883323762"/>
    <hyperlink ref="AE103" r:id="rId101" display="https://www.facebook.com/184243564949423_3111300942243656"/>
    <hyperlink ref="AE104" r:id="rId102" display="https://www.facebook.com/184243564949423_3111539712219779"/>
    <hyperlink ref="AE105" r:id="rId103" display="https://www.facebook.com/184243564949423_3113907641982986"/>
    <hyperlink ref="AE106" r:id="rId104" display="https://www.facebook.com/184243564949423_3114383681935382"/>
    <hyperlink ref="AE107" r:id="rId105" display="https://www.facebook.com/184243564949423_3114698471903903"/>
    <hyperlink ref="AE108" r:id="rId106" display="https://www.facebook.com/184243564949423_3116748401698910"/>
    <hyperlink ref="AE109" r:id="rId107" display="https://www.facebook.com/184243564949423_3116926441681106"/>
    <hyperlink ref="AE110" r:id="rId108" display="https://www.facebook.com/184243564949423_3119675941406156"/>
    <hyperlink ref="AE111" r:id="rId109" display="https://www.facebook.com/184243564949423_3119904841383266"/>
    <hyperlink ref="F4" r:id="rId110" display="https://scontent.xx.fbcdn.net/v/t1.0-0/s130x130/64529294_2952822261424859_114655745399586816_n.jpg?_nc_cat=103&amp;_nc_oc=AQktrTaQIIp8tMWp6Nq8pp_HL1lArnHlXYe13b8_2PqIy4O8brSJY9vHfbi47NlS9A6geNKJ5crBKJnMyjaS1wUJ&amp;_nc_ht=scontent.xx&amp;oh=d074964020a359b771274ce700be25d6&amp;oe=5E118D2D"/>
    <hyperlink ref="F6" r:id="rId111" display="https://scontent.xx.fbcdn.net/v/t1.0-0/s130x130/65769706_2971338422906576_287127492974608384_n.jpg?_nc_cat=110&amp;_nc_oc=AQmSE7FP4qAZTw_R77STc4ALzvfx5dT8vRSWmMGDj6Czz33msvkF9WLY4ptESdG89LhjXRpmPuv6dQTTr-9rAM8U&amp;_nc_ht=scontent.xx&amp;oh=d99218aaa513c87efbeeae45ab711b68&amp;oe=5E0D10CC"/>
    <hyperlink ref="F9" r:id="rId112" display="https://scontent.xx.fbcdn.net/v/t1.0-0/s130x130/66269746_3000575056649579_1933519969430011904_n.jpg?_nc_cat=103&amp;_nc_oc=AQm-6Pz2ZWJM3XhZLbh0PCRtb8M9UYVuvuQ4vUF96P-_U_yeGB_pePkbixUPI8mmq7xksBE7hHT-tLq4eujKxDYp&amp;_nc_ht=scontent.xx&amp;oh=a96a3613fecb2013e00fe24c3be59d8a&amp;oe=5DE00B9C"/>
    <hyperlink ref="F12" r:id="rId113" display="https://scontent.xx.fbcdn.net/v/t15.5256-10/s130x130/65939538_387032961923915_8969684253008723968_n.jpg?_nc_cat=104&amp;_nc_oc=AQm8hP6mh0bl9VM8FISZeMzMHcXKLKa4DRqQM6bYSq1PbuTHIoEM564l8EkpKhbAvupvRYjCQqQv3dquOsnPQv9s&amp;_nc_ht=scontent.xx&amp;oh=0d072134ee2331b89d4611e793a1d925&amp;oe=5E0E4B1A"/>
    <hyperlink ref="F15" r:id="rId114" display="https://scontent.xx.fbcdn.net/v/t1.0-0/s130x130/68313770_3076827969024287_2660251633031577600_n.jpg?_nc_cat=107&amp;_nc_oc=AQmpFpMgCEUq_FUxtgf5pOSydZoZEm4Byi3bgZn_RKuLMM0rxI8b9oNhRO9AY2uVfQfwNqbyLbkpj4ZW3LnBpAhL&amp;_nc_ht=scontent.xx&amp;oh=2def33afbb8b1723ed67227dca048af1&amp;oe=5DDF6A51"/>
    <hyperlink ref="F17" r:id="rId115" display="https://scontent.xx.fbcdn.net/v/t1.0-0/s130x130/61255761_2892013017505784_4208462449885577216_n.jpg?_nc_cat=110&amp;_nc_oc=AQkJMsdrSr3ZNk5LdYJMLse1GY5V325T5LGRPkHH31Yo00PZdsIEAusdoyZc9eXS-YN3_CkwLnqqggqIqyDUYRic&amp;_nc_ht=scontent.xx&amp;oh=9a703859e16659dbc392e3176963fc65&amp;oe=5DCF6F43"/>
    <hyperlink ref="F18" r:id="rId116" display="https://scontent.xx.fbcdn.net/v/t1.0-0/s130x130/61293846_2893724400667979_6308412779992711168_n.jpg?_nc_cat=108&amp;_nc_oc=AQnNlSZbe8bh24LobxiGFRhVGK5r13sM9ffFOaT_W7AgYJx2RzygTw3so3W2P0an-5bUtIRx0-jzlLgPlehzh7te&amp;_nc_ht=scontent.xx&amp;oh=f3bc127554a2f12db1b1c1faede9aac7&amp;oe=5E0AEA8D"/>
    <hyperlink ref="F19" r:id="rId117" display="https://scontent.xx.fbcdn.net/v/t1.0-0/s130x130/61102695_2893976400642779_7095160955083948032_n.jpg?_nc_cat=102&amp;_nc_oc=AQnSMFjh7Poa8iBwGxs8dm829NWAsqm2r3f8fDkaOOzzK2R1tGfmx1MzpalDe463e_JOzf9FB70X1DdGiS9O8aZ6&amp;_nc_ht=scontent.xx&amp;oh=1ef7689ac721c0dd67d0795a2f4572da&amp;oe=5DDCF7FA"/>
    <hyperlink ref="F20" r:id="rId118" display="https://scontent.xx.fbcdn.net/v/t1.0-0/s130x130/61560058_2894216640618755_7932378607970680832_n.jpg?_nc_cat=100&amp;_nc_oc=AQmiss0_Ybvyqcj3Qtn9c0gY4lfox0Mf9W0F1aJxQBWOwsML1GY8eekJimVe3MaRz5w8289uMZy3pYle6IKUEFo1&amp;_nc_ht=scontent.xx&amp;oh=642cfb67010233e03a4a9a8d6ecd00a6&amp;oe=5DCF41C6"/>
    <hyperlink ref="F21" r:id="rId119" display="https://scontent.xx.fbcdn.net/v/t1.0-0/s130x130/61146734_2894226243951128_6844445846952476672_n.jpg?_nc_cat=102&amp;_nc_oc=AQnJVJCXEAeD7Y-T_8c5--zxKI7GsFGTZKy3lKjoLb3s9tKoq1p5xlPTljmUEb7zJ-ON6oEkuZpXx_FfSjhs0u3p&amp;_nc_ht=scontent.xx&amp;oh=2294181ccf7e87804554c1deb213b6e9&amp;oe=5E13B757"/>
    <hyperlink ref="F22" r:id="rId120" display="https://scontent.xx.fbcdn.net/v/t1.0-0/s130x130/61561378_2896303973743355_5695122116190404608_n.jpg?_nc_cat=105&amp;_nc_oc=AQl4JnZjH5C_1VOQPYRxOePLKJ2apU72bEMIRJ3_8J1CZJieCAoGODt1YtYuoQIzu4IDanHn4shClcpu26eYlHdU&amp;_nc_ht=scontent.xx&amp;oh=6997f31d4d513e0604951126f39f961d&amp;oe=5DD03F47"/>
    <hyperlink ref="F23" r:id="rId121" display="https://scontent.xx.fbcdn.net/v/t1.0-0/s130x130/61842033_2896602787046807_2615662197392539648_n.jpg?_nc_cat=100&amp;_nc_oc=AQmgCJvYhS-bL3G_crjmGf0jh1FL10302qXe1p7LGV_2uWK7IDC4S6Asc9zenTH5V7AG749ohB43rTumXQFCE6dj&amp;_nc_ht=scontent.xx&amp;oh=1407d2277ff3b4c3fa42ed44d5436095&amp;oe=5E0D0670"/>
    <hyperlink ref="F24" r:id="rId122" display="https://scontent.xx.fbcdn.net/v/t1.0-0/s130x130/61834212_2898555013518251_281282502046253056_n.jpg?_nc_cat=103&amp;_nc_oc=AQkW9qvkheD_NY0JqIa2rXdW96bgbKL2XceZIkRactezNpUOlb4wx4CJXiOP6NVWCSIwotb2AQZL_z25q1rNToBF&amp;_nc_ht=scontent.xx&amp;oh=23072c3d33b4e640b971ec1b33d22343&amp;oe=5E0B7352"/>
    <hyperlink ref="F25" r:id="rId123" display="https://scontent.xx.fbcdn.net/v/t1.0-0/s130x130/61283818_2898719396835146_6340844236958597120_n.jpg?_nc_cat=104&amp;_nc_oc=AQmkbFAJSIGks10o39mA-XnP0ONUlGotq2T1xe7_0HSP_s1cKYLTbtxmdEOY8sOhO8BskP8UCPXT7BroHlmHqXr-&amp;_nc_ht=scontent.xx&amp;oh=a16594c2486074eb765607952dca5ed1&amp;oe=5DDD16B5"/>
    <hyperlink ref="F26" r:id="rId124" display="https://scontent.xx.fbcdn.net/v/t1.0-0/s130x130/61607729_2899120250128394_6210238735368323072_n.jpg?_nc_cat=109&amp;_nc_oc=AQk76clxf4C1WxADcIid6kuKOjnc_H7k4fCdHR_4lYHfO2kzNZ1wNvW87xVPVKx9enV1P2Y20MKtEneBYSWKw_iz&amp;_nc_ht=scontent.xx&amp;oh=66f92ca3222269068d68a90f73b2b496&amp;oe=5E1300B6"/>
    <hyperlink ref="F27" r:id="rId125" display="https://scontent.xx.fbcdn.net/v/t1.0-0/s130x130/61425642_2901220613251691_6510033143460790272_n.jpg?_nc_cat=111&amp;_nc_oc=AQmOQ9HnymCnnfyh283Xk_61ikdGav761KQTtm0lB1ehQ1X9SbJtn2SBXKFrEpy9qoFAa_w-27CQHvHZEpUQktmE&amp;_nc_ht=scontent.xx&amp;oh=37aaa84e8110838ce614fdecae9676f9&amp;oe=5E0A29C2"/>
    <hyperlink ref="F28" r:id="rId126" display="https://scontent.xx.fbcdn.net/v/t1.0-0/s130x130/61471090_2901450216562064_8670779654765805568_n.jpg?_nc_cat=100&amp;_nc_oc=AQlXB9WzZxhAx7LHDgPbSiu-WsQBncfTAnU_rv_LCyTzizHIodvA2J9pphcctx5x7kZlY-Rt4Bf1hPBT-VwRR5Ud&amp;_nc_ht=scontent.xx&amp;oh=c26ea5995d7c085caa946dcc244055c7&amp;oe=5DD129BF"/>
    <hyperlink ref="F29" r:id="rId127" display="https://scontent.xx.fbcdn.net/v/t1.0-0/s130x130/61368062_2901646699875749_3334332804379967488_n.jpg?_nc_cat=106&amp;_nc_oc=AQmv21o6INedn8DgyiixBJ11q7KR6cCdKFDkvHI-zCK6HUjWyFm3vVC8FqFevv7LP4SGuLHt2257fnX9Q-iM39Om&amp;_nc_ht=scontent.xx&amp;oh=5fb80577a41538596c3694ed3fa49e53&amp;oe=5DD3E019"/>
    <hyperlink ref="F30" r:id="rId128" display="https://scontent.xx.fbcdn.net/v/t1.0-0/s130x130/62480802_2927184743988611_8614930983835140096_n.jpg?_nc_cat=108&amp;_nc_oc=AQnQEMEWVO8Bqi9JO_Ynij_toe1K5HallpAordAtj08xpSYHp5KpXjReXNiuxEc7_ecYLRbgq5a2bpB9kYv1Q7iZ&amp;_nc_ht=scontent.xx&amp;oh=b08d452c0175238ece03b6ef898fe566&amp;oe=5E0FE7BC"/>
    <hyperlink ref="F32" r:id="rId129" display="https://scontent.xx.fbcdn.net/v/t1.0-0/s130x130/64290957_2932185230155229_803539061972140032_n.jpg?_nc_cat=105&amp;_nc_oc=AQlxu1S1op2DyhHU4OvTRnl9-L6Gp_lbFdzWhSNdvlR45PgL1y1H9OKU6EEmWgS63q8Lu3sdO_qjExOmM-jF0kQF&amp;_nc_ht=scontent.xx&amp;oh=e35563c774de19bcc0a95322945c7510&amp;oe=5DD74EF7"/>
    <hyperlink ref="F33" r:id="rId130" display="https://scontent.xx.fbcdn.net/v/t1.0-0/s130x130/64243885_2934398356600583_2155204710708019200_n.jpg?_nc_cat=111&amp;_nc_oc=AQk8j--BBFiLGw83XKrWyIwl7q0aP4st8aoTuAcXtM_9AKJmaYl7qsXONhPof4mtN0q_Gh3aGDGAgTFJUmCh26Ve&amp;_nc_ht=scontent.xx&amp;oh=84aec4b2bddb7a08b1fb478ebf2c0127&amp;oe=5DD5F7FD"/>
    <hyperlink ref="F35" r:id="rId131" display="https://scontent.xx.fbcdn.net/v/t15.13418-10/p130x130/62544006_677463406036395_2144849480132853760_n.jpeg?_nc_cat=111&amp;_nc_oc=AQlLrJuuFRktV1458_2jIF_mykQaNmGf35OV_VY36FI1MkjbV74qiDuxUxEtMO1Pbio8k229KIZzEx_iaEuAXaFc&amp;_nc_ht=scontent.xx&amp;oh=ea2dab3eec88cfe0396078d2cdae1f33&amp;oe=5E0AB93F"/>
    <hyperlink ref="F36" r:id="rId132" display="https://scontent.xx.fbcdn.net/v/t1.0-0/s130x130/62651988_2937472016293217_6929217068172574720_n.jpg?_nc_cat=101&amp;_nc_oc=AQlTsUtbp2bLhhgsRAo92dv78AurtIubXdBaBFj7fcMBhtkVTEet5hMIRAZcLUmKF_ONmPTyouuCFtO0CttJIlrt&amp;_nc_ht=scontent.xx&amp;oh=d45b152ee2be0e5737820d8a38eba14c&amp;oe=5E0F92C2"/>
    <hyperlink ref="F37" r:id="rId133" display="https://scontent.xx.fbcdn.net/v/t1.0-0/s130x130/64300383_2937631109610641_1265824314939146240_n.jpg?_nc_cat=111&amp;_nc_oc=AQmMGw9779_SgCdQ7Q4L_KTM35MJltWwIOw5GgcLaadjbglm1j20RTRsJ5tH5W9raH0b7ODYPv1ddf0XANXQpjn5&amp;_nc_ht=scontent.xx&amp;oh=eea67d30d0fe9fc8cbe31209a3bee51a&amp;oe=5DCEAA97"/>
    <hyperlink ref="F38" r:id="rId134" display="https://scontent.xx.fbcdn.net/v/t15.5256-10/p130x130/62261188_374886876495740_3111636005598265344_n.jpg?_nc_cat=110&amp;_nc_oc=AQnu_pB3Vyw-hOyhP1IS79yso5tHx57e5nsIdUvSBWv_EclVJwG9NtbWmS_PpeoFoG6tzbIFoolZsHiPoEzauBgP&amp;_nc_ht=scontent.xx&amp;oh=31607af0af7b16ccc71206793d4c30a9&amp;oe=5DDD03A4"/>
    <hyperlink ref="F39" r:id="rId135" display="https://scontent.xx.fbcdn.net/v/t1.0-0/s130x130/64325828_2944853942221691_1323803551641632768_n.jpg?_nc_cat=111&amp;_nc_oc=AQmf6o9d4XbYyVNYXDAW6I1eTOu7B0PI9AlMoiLWZct14iAPce62L7KClzzAOjYRdVfa2WrGBHh5_lhLStBvanFy&amp;_nc_ht=scontent.xx&amp;oh=5202e2bcdfe8086258b5778c2c52ca26&amp;oe=5E0A7D9B"/>
    <hyperlink ref="F40" r:id="rId136" display="https://scontent.xx.fbcdn.net/v/t1.0-0/s130x130/64749586_2945222238851528_2366036262902562816_n.jpg?_nc_cat=110&amp;_nc_oc=AQm3h8MQwf4batOGrpeTfAE0Mp7r3mAjZxgbnVxEmRx491vLXZYrTDSEqx7-y1IFfeRX5s3RCPMO8rkf931B3jYP&amp;_nc_ht=scontent.xx&amp;oh=e924be070df103146fa768bc1d890cba&amp;oe=5DD15970"/>
    <hyperlink ref="F41" r:id="rId137" display="https://scontent.xx.fbcdn.net/v/t1.0-0/s130x130/64705886_2950137788359973_1045226634178723840_n.jpg?_nc_cat=109&amp;_nc_oc=AQkkWxO_QIVdQcRL0S4AkUU3PGKw3Zi3O59WJeUCW4AtdPI9DoxGut01lTv_6uizi8AhjwDizpuYSfg82KkWVQ7v&amp;_nc_ht=scontent.xx&amp;oh=2d1e4fe7f0e7f89ff2e65fdcb03a03ea&amp;oe=5DD8F969"/>
    <hyperlink ref="F42" r:id="rId138" display="https://scontent.xx.fbcdn.net/v/t1.0-0/s130x130/64456892_2952876388086113_3709776807919091712_n.jpg?_nc_cat=109&amp;_nc_oc=AQkBSjnBF66spGm5mg2L3KyfeeNgb9jd8r1AOt64jZK9vmDr7NjuOjzsz1t4bUCb76sq2Qy087SskzQcjTclW9Gc&amp;_nc_ht=scontent.xx&amp;oh=85f8256d86f24a03285d2b119bdde7c1&amp;oe=5DD18FA1"/>
    <hyperlink ref="F43" r:id="rId139" display="https://scontent.xx.fbcdn.net/v/t15.5256-10/s130x130/62605578_2243021939079311_1122856020570275840_n.jpg?_nc_cat=102&amp;_nc_oc=AQka7HLnMmLfWQZnU0F4jXCkzOpZ895NcVfp2XMohCO8FfKNyh2q_qDBuyqptYLkvMqPmPtm0BPDRGV-hpnR_em0&amp;_nc_ht=scontent.xx&amp;oh=25fe77219a20bf05081a9b21790591fa&amp;oe=5DDF676E"/>
    <hyperlink ref="F44" r:id="rId140" display="https://scontent.xx.fbcdn.net/v/t1.0-0/s130x130/64994367_2955781041128981_3293861885895507968_n.jpg?_nc_cat=106&amp;_nc_oc=AQkhf5IUElFIosu81VU0_dtoTs6iWCD6_dFDO7aTCptGxM8tNjSruzIzjCPIQf9wjjtkZhDV7YuDh37M8bafAftk&amp;_nc_ht=scontent.xx&amp;oh=87f4288dbfefa4b0e21ebc7843eecb8b&amp;oe=5E0B1748"/>
    <hyperlink ref="F45" r:id="rId141" display="https://scontent.xx.fbcdn.net/v/t1.0-0/s130x130/65172724_2963371477036604_1322746379801460736_n.jpg?_nc_cat=100&amp;_nc_oc=AQkCxuU7k5Go77pj7DjC_ZuP06HMlk_M9XomDGayTJowmMtXDORvutj4HZaOypGBiUSIKxQhhSZ9czF4PsTmrz-2&amp;_nc_ht=scontent.xx&amp;oh=cdf592168f39745751ad30c314b2dcd1&amp;oe=5DD82F24"/>
    <hyperlink ref="F46" r:id="rId142" display="https://scontent.xx.fbcdn.net/v/t1.0-0/s130x130/65070893_2963836270323458_5088517354963337216_n.jpg?_nc_cat=101&amp;_nc_oc=AQnGsqpB0lBUswHqxlTcrfrydaPiwyvW0LGLGnLmugwGgvvbGrBYB9BTPwiicKsuzljz2gH8RMlrak8Wvc8Xintk&amp;_nc_ht=scontent.xx&amp;oh=70739186749447a886d17bbf42bce718&amp;oe=5E0B09CD"/>
    <hyperlink ref="F48" r:id="rId143" display="https://external.xx.fbcdn.net/safe_image.php?w=130&amp;h=130&amp;url=https%3A%2F%2Fi.ytimg.com%2Fvi%2FWlIPrF_Gs8w%2Fhqdefault.jpg&amp;cfs=1&amp;_nc_hash=AQAqR_4kVBnlOx9l"/>
    <hyperlink ref="F49" r:id="rId144" display="https://scontent.xx.fbcdn.net/v/t1.0-0/s130x130/65283215_2968692216504530_8759865089030356992_n.jpg?_nc_cat=100&amp;_nc_oc=AQmK3IuwJv4L7CKiWf6fR_fOODUu0wY7CQP2e3vmA95p8636B7r_WL81WOELiCpkTEvqKc_EsYib0Xae4Wcz9vko&amp;_nc_ht=scontent.xx&amp;oh=92c4f75e3768d02fb0bdf930732ae163&amp;oe=5E129E44"/>
    <hyperlink ref="F50" r:id="rId145" display="https://scontent.xx.fbcdn.net/v/t1.0-0/s130x130/65367902_2968754076498344_5743478010514767872_n.jpg?_nc_cat=111&amp;_nc_oc=AQkWt1rBz8EgCYXTP-LzV9g2ltWmwqm4L9etzNhsRz8Hq7YV7Ondto_9hRIXQ__riwIq-x4EjMkbA6Zr-r9usSC0&amp;_nc_ht=scontent.xx&amp;oh=a7d721ea0d243ce2f82d31cd1e1d598c&amp;oe=5E0AA8E1"/>
    <hyperlink ref="F51" r:id="rId146" display="https://external.xx.fbcdn.net/safe_image.php?d=AQCiNiDVxqYCoHU3&amp;w=130&amp;h=130&amp;url=https%3A%2F%2Feu.bilgi.edu.tr%2Fstatic%2Fassets%2Fgfx%2Flogos%2Flogo.png&amp;cfs=1&amp;_nc_hash=AQAy9jOzqSUPR-eZ"/>
    <hyperlink ref="F52" r:id="rId147" display="https://scontent.xx.fbcdn.net/v/t15.13418-10/s130x130/65490339_2328605093891122_7874100239680929792_n.jpeg?_nc_cat=108&amp;_nc_oc=AQlfxKen70oLvXJCSDuUbMB1IpGB5UNjyzCPrqHbkO9icyRnBWS5VNuHVncjguLgFpE6XGFq48dynbc-UWo4_UnZ&amp;_nc_ht=scontent.xx&amp;oh=b8c1aeccaeed58e45e08174d4c25075a&amp;oe=5DDAAB56"/>
    <hyperlink ref="F53" r:id="rId148" display="https://scontent.xx.fbcdn.net/v/t1.0-0/s130x130/65312606_2971531142887304_4754342807408214016_n.jpg?_nc_cat=101&amp;_nc_oc=AQkCAP_8b7V2B6Xrzuh0hpYdApok5lAyYrq9V9pplkAtJbwCUzT_x_viN_l62RnERQPM6MBfe1JqNXTR664xCnUi&amp;_nc_ht=scontent.xx&amp;oh=1f8501fb257ddd6c8e497af28ffe2f20&amp;oe=5E0D24CE"/>
    <hyperlink ref="F54" r:id="rId149" display="https://scontent.xx.fbcdn.net/v/t1.0-0/s130x130/65562405_2975239742516444_3855741327308226560_n.jpg?_nc_cat=104&amp;_nc_oc=AQl6aQyISnYIzP3xxJAclML-BIl-14Rx_pUb9q_3RnFYEu6wXiSnhPYN1YThJWWIFZ0DfgAmf8CCskw0oFps4iJv&amp;_nc_ht=scontent.xx&amp;oh=de0441674b145b93f69a5876ffbd68fd&amp;oe=5DD35C3A"/>
    <hyperlink ref="F55" r:id="rId150" display="https://scontent.xx.fbcdn.net/v/t1.0-0/s130x130/65296636_2977757772264641_6099492376575737856_n.jpg?_nc_cat=101&amp;_nc_oc=AQlqHnwY1McRNgjxEH6K5qmEbE6FcZhUixyJVEddwSu71mUr_gsG8dLwP6yYSk8-lcUnOKFJAe_OfPo0Xfq_Ud48&amp;_nc_ht=scontent.xx&amp;oh=2c3c619e7b4455f4686ca9a6401d5755&amp;oe=5DCE1ED1"/>
    <hyperlink ref="F56" r:id="rId151" display="https://scontent.xx.fbcdn.net/v/t1.0-0/s130x130/65534662_2980413958665689_6329476467843399680_n.jpg?_nc_cat=101&amp;_nc_oc=AQmGNWd_hE6FrgjR-jNrg7RbmIN-_o0T8-EaI3NsJ44iG8zkIGT3MJZ17hEIntOL-CPUmTvnGuN22M4jH6mSztTa&amp;_nc_ht=scontent.xx&amp;oh=897d8537903d70c93f4a9a3c0bc33599&amp;oe=5E14671D"/>
    <hyperlink ref="F57" r:id="rId152" display="https://scontent.xx.fbcdn.net/v/t1.0-0/s130x130/65394339_2983087241731694_1536170211047112704_n.jpg?_nc_cat=108&amp;_nc_oc=AQk3Ma7oVvKjALyV134Rp5nK5ZTro1XnD6OxztIXli08eM_2cp783pUzX1jFkz9-yutLaQfzGZ2NUbIUmbXl8MjB&amp;_nc_ht=scontent.xx&amp;oh=4cca2f09f38bf4016b58efb152b67e04&amp;oe=5E0A3159"/>
    <hyperlink ref="F58" r:id="rId153" display="https://scontent.xx.fbcdn.net/v/t1.0-0/s130x130/66238345_2985659931474425_2919819098256834560_n.jpg?_nc_cat=111&amp;_nc_oc=AQnME5ap2o8XABSmRo6wUG2Q3CsEIZuKmV3yaTsJix5zbwLzqDsN6bToKvpUh5eaTdtIUvMnLTQvzIrunT5dfaya&amp;_nc_ht=scontent.xx&amp;oh=69b5c639b922ff785389fac84c0b88db&amp;oe=5E0BBF60"/>
    <hyperlink ref="F59" r:id="rId154" display="https://scontent.xx.fbcdn.net/v/t15.5256-10/p130x130/65605797_2346785405437031_3823737666264891392_n.jpg?_nc_cat=108&amp;_nc_oc=AQmqGr5oQG5rChdvEAHctTp3vzDtbyZ77XYh47CxhUETlPvTXgchGToc_z68a4zBifa1s-NcWwAFQbXdXU-TaMiU&amp;_nc_ht=scontent.xx&amp;oh=5d193d239d6ed076e0c48292b45cc47a&amp;oe=5DD8AD8A"/>
    <hyperlink ref="F60" r:id="rId155" display="https://scontent.xx.fbcdn.net/v/t1.0-0/s130x130/66317433_2988323351208083_4057135973065031680_n.jpg?_nc_cat=105&amp;_nc_oc=AQkkbwK3B_Vt5_JyJIi-S9SVyUNfXQ-EZHioy9U1AXHE-5c7cfKsAOPUWPBidw622o2J8V0z7DwNSoyCbRs99d61&amp;_nc_ht=scontent.xx&amp;oh=e5dec14a677ae453ba5c46ad58dce726&amp;oe=5DE076D0"/>
    <hyperlink ref="F61" r:id="rId156" display="https://scontent.xx.fbcdn.net/v/t1.0-0/s130x130/65745128_2989403937766691_2087535551044386816_n.jpg?_nc_cat=101&amp;_nc_oc=AQnQt_a3i6fogqFyRTalIZiKHH0dlVsUhMqLaTHxn7sRltQ7_VzZFkquPvM4LqDY4RpQ0gEQfMUO806oJ5Y8DunE&amp;_nc_ht=scontent.xx&amp;oh=90be4c1251e827a63f81ec38cfda73f1&amp;oe=5DDE8D1B"/>
    <hyperlink ref="F62" r:id="rId157" display="https://scontent.xx.fbcdn.net/v/t1.0-0/s130x130/62521127_2992355277471557_5835650886315016192_n.jpg?_nc_cat=102&amp;_nc_oc=AQmOvtXxlTxP8pJogXXsv60YmNjTM57-z2w0XVacWDRPPTfn3B04PTbGcPMD1FggInG6lTIgIGmme6-Q3N1aXYN4&amp;_nc_ht=scontent.xx&amp;oh=41d2f149e14c0218e17e24eb5d807963&amp;oe=5E0FC53D"/>
    <hyperlink ref="F64" r:id="rId158" display="https://scontent.xx.fbcdn.net/v/t1.0-0/s130x130/66393958_3002635516443533_1702983992044683264_n.jpg?_nc_cat=100&amp;_nc_oc=AQnW-biLJe_v09xzCQbslVhmk_5tT1tP21S15tJjcyl2l7dLdpLLKqqQo9prv7vmYvTf_501bBNEp7SfGKUmFm5d&amp;_nc_ht=scontent.xx&amp;oh=e4633c8db31d1800f348c9db5c97c3e6&amp;oe=5DC83D7B"/>
    <hyperlink ref="F65" r:id="rId159" display="https://scontent.xx.fbcdn.net/v/t15.5256-10/s130x130/65832619_2299137097070431_1557680274848874496_n.jpg?_nc_cat=100&amp;_nc_oc=AQkFBkU8g1pQ7tH-MLKu4O8zeJz4c5JkUB4QV6RBlHWC7OzR5RD-uu-UAkZ-Jb5CDfV0kdEa2cIEfLuUESkoNwzi&amp;_nc_ht=scontent.xx&amp;oh=901995c640df224194f9bf2fba47a39c&amp;oe=5E0BCB11"/>
    <hyperlink ref="F66" r:id="rId160" display="https://scontent.xx.fbcdn.net/v/t1.0-0/p130x130/66579459_3005717589468659_5361877192831664128_n.jpg?_nc_cat=106&amp;_nc_oc=AQnHZeYB9peI4oiKW7mUeKuqDDFxxrEU-57GPd3GdtW-XmHvY-7uqw-qHLdLka75XD0hp32koQtSQgvw3yeh-hLQ&amp;_nc_ht=scontent.xx&amp;oh=914d225cf541deb0a74894bf887b43f0&amp;oe=5E0C30BD"/>
    <hyperlink ref="F67" r:id="rId161" display="https://scontent.xx.fbcdn.net/v/t1.0-0/s130x130/66271442_3007933659247052_5737173496740446208_n.jpg?_nc_cat=100&amp;_nc_oc=AQkIH-LgJKX_3nKEC6qC0tgezGbMvaUyS1XpIbgsXOPNUGeZmaCPAT0OdTRiiIhk_6vqlMI_GqK2lti5o5_w_k85&amp;_nc_ht=scontent.xx&amp;oh=68445d048369d8bfa6672ad2ecfba350&amp;oe=5DD89CE6"/>
    <hyperlink ref="F68" r:id="rId162" display="https://scontent.xx.fbcdn.net/v/t1.0-0/s130x130/66628329_3008388379201580_5776573246086316032_n.jpg?_nc_cat=111&amp;_nc_oc=AQlmQZewenM2JjPtkuDtDluDMMl8E2xlhl3PIIY3QkCt6_DJKATo-RwxxYuVKsevBKWQkS0P2MT4afKcJX1JzunF&amp;_nc_ht=scontent.xx&amp;oh=769b4aae1b38fa4a0f8135aed0cd4319&amp;oe=5DDAC0D0"/>
    <hyperlink ref="F69" r:id="rId163" display="https://scontent.xx.fbcdn.net/v/t1.0-0/s130x130/66428212_3010725782301173_1359997971189465088_n.jpg?_nc_cat=103&amp;_nc_oc=AQmtCHCurbRtUuPCADftajg67lFE8oZb-Wxx5dAXvUA7zgiAj5u6HqLfFlWqjlQlWADGX1l5GagAQNfDvubnisMp&amp;_nc_ht=scontent.xx&amp;oh=a275dc963676c057f88f0d3756a10c56&amp;oe=5DDA56E2"/>
    <hyperlink ref="F70" r:id="rId164" display="https://scontent.xx.fbcdn.net/v/t1.0-0/s130x130/64992409_3018173344889750_4225378925905182720_n.jpg?_nc_cat=104&amp;_nc_oc=AQmb6nOXFyxHKObWsd5Tg2IcoLm7ObloLgcRPJSMAxbBTd7-vbKDyh0sAISq08AmasjyxNNDEGjZ1r4yIcclVys9&amp;_nc_ht=scontent.xx&amp;oh=dc1953f6de8dc28088e7272f13c23e9a&amp;oe=5DD4C0DA"/>
    <hyperlink ref="F71" r:id="rId165" display="https://scontent.xx.fbcdn.net/v/t1.0-0/s130x130/66945397_3021330511240700_9080445648481812480_n.jpg?_nc_cat=111&amp;_nc_oc=AQnvamQ0kiTxPb1oBFMlX-d8kJ0ON6mGu3qJzdHua3cCQXpzQyJWnIIjXR1assClJGmWNvDmk3a8z_Vpiq2Z0ICK&amp;_nc_ht=scontent.xx&amp;oh=0fb13d2c57e5367c1e6ed054f23fc0c7&amp;oe=5DDC6402"/>
    <hyperlink ref="F72" r:id="rId166" display="https://scontent.xx.fbcdn.net/v/t1.0-0/s130x130/66659335_3021864157854002_4458956178222743552_n.jpg?_nc_cat=101&amp;_nc_oc=AQnSzqoIJX4V6kYZOmWGJNumI3z5i2b3r3lxQdORr3TjqYNsJP9w6XpcS9Rh66M-B4U9sAhIXBcDqIbOOl_Am0LS&amp;_nc_ht=scontent.xx&amp;oh=ddaf07f1d95cbc087d411dffa961618c&amp;oe=5DDD6ED6"/>
    <hyperlink ref="F73" r:id="rId167" display="https://scontent.xx.fbcdn.net/v/t1.0-0/s130x130/67070605_3023587421015009_2062840446870093824_n.jpg?_nc_cat=100&amp;_nc_oc=AQnieGe2ogYGAdQLeyrEtOMhPzV_hYLmeRfCcDJhjEvuM7F7i482S5qQDVMsT5ShxOXywNjG2pZ_vHJeD8EWbHyL&amp;_nc_ht=scontent.xx&amp;oh=546b2858288eb953996754fc50f921e5&amp;oe=5E0B6B86"/>
    <hyperlink ref="F74" r:id="rId168" display="https://scontent.xx.fbcdn.net/v/t1.0-0/s130x130/66859010_3024215427618875_3061002060620103680_n.jpg?_nc_cat=109&amp;_nc_oc=AQkB0Q2zfPf4i_WWWWHNoSUztc1EutPXkShAtZsbrJ67tuHa8eb1498khZ7drr_1G02Vl4chbGGW4XfpH_hEQ9KN&amp;_nc_ht=scontent.xx&amp;oh=9c8916da3ba2a233d455d173b7bcfd27&amp;oe=5E0F77A7"/>
    <hyperlink ref="F75" r:id="rId169" display="https://scontent.xx.fbcdn.net/v/t1.0-0/s130x130/67328364_3026345880739163_4591154829211992064_n.jpg?_nc_cat=104&amp;_nc_oc=AQkDXw6rUP-BDhyx2ASYVjNnzX1nRF4tnTHrGQ4lCHMxvQvsKobnoG5HFnUgiqZVEDs9bFU8ALwVm21G5RO_OYCM&amp;_nc_ht=scontent.xx&amp;oh=6986b6a151cb961108a9c39b7f989cdf&amp;oe=5E1284BD"/>
    <hyperlink ref="F76" r:id="rId170" display="https://scontent.xx.fbcdn.net/v/t1.0-0/s130x130/66880946_3026644094042675_7759588173822296064_n.jpg?_nc_cat=105&amp;_nc_oc=AQn4dWhaBgvgJol-7O6vzq1U8Rtsa8pMPfRCEVpgtnGsHqqO15npnOTQvtB-FFfsDG4qAXXxwIDNataovKTDQux9&amp;_nc_ht=scontent.xx&amp;oh=4018e9f8119aafc866070f50abbaf5b2&amp;oe=5E0D7109"/>
    <hyperlink ref="F77" r:id="rId171" display="https://scontent.xx.fbcdn.net/v/t1.0-0/s130x130/66867282_3029230373784047_6152862675282952192_n.jpg?_nc_cat=105&amp;_nc_oc=AQmKtse4us8jTKfL75Rvg_mATqlEBFvVqetiuG1MbOafVJUBwg8QW1Ei210PJyMayLd_VkKOIUX_mo0GZuEsKpW0&amp;_nc_ht=scontent.xx&amp;oh=9808c0a3c802914af0ef4d4adc6054b2&amp;oe=5DD1301A"/>
    <hyperlink ref="F78" r:id="rId172" display="https://scontent.xx.fbcdn.net/v/t1.0-0/p130x130/67169901_3031745803532504_2806762175908020224_n.jpg?_nc_cat=104&amp;_nc_oc=AQky3qKT0N7BuYqNvgUTrk-PhbxzKB6fPrz4l69hanIi-WYbCvQ-IBv-y-vbl-lZOqwJ19wnV7OGcz1kEGRgYmKF&amp;_nc_ht=scontent.xx&amp;oh=6b6dfc9d21800b86443ce5dad65e8456&amp;oe=5DDBB190"/>
    <hyperlink ref="F79" r:id="rId173" display="https://scontent.xx.fbcdn.net/v/t1.0-0/s130x130/67174945_3032450556795362_4692544167958544384_n.jpg?_nc_cat=109&amp;_nc_oc=AQlwh5igUDGt1JrFZOIiZLBWKHtqAazxUV3pI-El1A0A5B7xoNSMNZO5bExywiMOeB1FU1-u5Liph-XaztXURrSx&amp;_nc_ht=scontent.xx&amp;oh=71f5af7de782336cab620bc304b0feae&amp;oe=5DCEF062"/>
    <hyperlink ref="F80" r:id="rId174" display="https://scontent.xx.fbcdn.net/v/t1.0-0/s130x130/67544418_3037323942974690_2840649485053329408_n.jpg?_nc_cat=109&amp;_nc_oc=AQlgIzEWPH4O9TGhZEHMQFuxjIuHGH1uQcQjxa2oVWdbjiYzVKtKbVWV7OZAZg4FkJZ4-JgFV4CdlSXGJShrOuJ8&amp;_nc_ht=scontent.xx&amp;oh=d6754f4af739b1920c2381bf89b079d4&amp;oe=5E0F9864"/>
    <hyperlink ref="F81" r:id="rId175" display="https://scontent.xx.fbcdn.net/v/t1.0-0/s130x130/67405275_3040128312694253_5597151283648659456_n.jpg?_nc_cat=109&amp;_nc_oc=AQmtaf_FekVpncMCuqvlhuLk3Hoe26JdgYuL-2UJAcoH9-43vlc0P7f5b_Kyr3BT-y95FOKjfWIiqgfTvs9JF3RB&amp;_nc_ht=scontent.xx&amp;oh=6c2a9072d8b9639328f532cde95b31ca&amp;oe=5E13E1E7"/>
    <hyperlink ref="F82" r:id="rId176" display="https://scontent.xx.fbcdn.net/v/t1.0-0/s130x130/67166500_3042847292422355_2073564138394615808_n.jpg?_nc_cat=102&amp;_nc_oc=AQnPjpMipgiCSjEdUzBhFz0PBqINe4QYUIv08A7EtsEkCdpwOM7oh5T-79xNrLWBf-sn-ALyxtLGPnGbAZYwVz_9&amp;_nc_ht=scontent.xx&amp;oh=a81e5dfc8bfad607427c70facf7748f3&amp;oe=5DD6D705"/>
    <hyperlink ref="F83" r:id="rId177" display="https://scontent.xx.fbcdn.net/v/t1.0-0/p130x130/67111450_3043240972382987_7258610960644964352_n.jpg?_nc_cat=106&amp;_nc_oc=AQkmoV677lcBOiiWzdtec3rHsQEWWVRq7IWEpaoOGCVJS8x62stAuoPadbPxZPXm0GXSYU-RjGInuEEGvWz5uLsN&amp;_nc_ht=scontent.xx&amp;oh=0fa080f78affc4dbc82babd3b7abb599&amp;oe=5E0E8EAE"/>
    <hyperlink ref="F84" r:id="rId178" display="https://scontent.xx.fbcdn.net/v/t1.0-0/s130x130/67100483_3045235558850195_3196522937532284928_n.jpg?_nc_cat=111&amp;_nc_oc=AQlBBdbj68zHaLlYRyn1hmaBskzOjZZl4jD0XN_LysVso9d6h6SL-eS221tQrP41LZkwO2mM5E8Q9F4T7Efl2Mwj&amp;_nc_ht=scontent.xx&amp;oh=54868ce9dc51de857cdba9f9beb3a690&amp;oe=5E0C295E"/>
    <hyperlink ref="F85" r:id="rId179" display="https://scontent.xx.fbcdn.net/v/t1.0-0/s130x130/66894592_3047837168590034_5505240705796145152_n.jpg?_nc_cat=106&amp;_nc_oc=AQnHUs-2AMPetryeqQlo3ZbBTvnvqtOFmpSN8AxvY3OjdltXDf7ADb9v1V62TKfDYqpMol0pj48L-3giXchvKuM4&amp;_nc_ht=scontent.xx&amp;oh=691f702f8ddb180cfc347f1c19651d04&amp;oe=5E12DF49"/>
    <hyperlink ref="F86" r:id="rId180" display="https://scontent.xx.fbcdn.net/v/t1.0-0/p130x130/67151509_3048365831870501_7302312411795554304_n.jpg?_nc_cat=108&amp;_nc_oc=AQmoa3jlo6Yq2OVz2GxKyOeR5HtQWRfLvpNMs4JRS9VZnL_IDlWpqlueZsh5tizFwQBOgXEWozJHP5PgZYlnCsx-&amp;_nc_ht=scontent.xx&amp;oh=6f63d350f6b012b75211544a9547c60d&amp;oe=5E13D1DE"/>
    <hyperlink ref="F88" r:id="rId181" display="https://scontent.xx.fbcdn.net/v/t1.0-0/s130x130/67428537_3055891307784620_6764748657146200064_n.jpg?_nc_cat=109&amp;_nc_oc=AQnxmrLkI8nwrlirT_PU8SR9PFJLPh3R6nPmuyJ7NhKpewXHClz5lLACxNgohxX78qOnnSTXipTzPm6e-8VFV_7b&amp;_nc_ht=scontent.xx&amp;oh=b480f9292daefa65d194fd4172996088&amp;oe=5DCB88E2"/>
    <hyperlink ref="F89" r:id="rId182" display="https://scontent.xx.fbcdn.net/v/t1.0-0/s130x130/67821959_3056295571077527_51018894306967552_n.jpg?_nc_cat=109&amp;_nc_oc=AQmW7-FvoFhlKTYANhaEhNkZMOz4w7v5ACYsCSf2obXq-A63Vc1w2guLaSNgsouNsldD5MxENQswXYLPbydTXeFW&amp;_nc_ht=scontent.xx&amp;oh=c07a5a7f4a882352f0bbaca03df906ff&amp;oe=5DD8C144"/>
    <hyperlink ref="F90" r:id="rId183" display="https://scontent.xx.fbcdn.net/v/t1.0-0/s130x130/67404499_3058936537480097_5312849428183252992_n.jpg?_nc_cat=102&amp;_nc_oc=AQnaTu7gIfAUzGCFtT574SDanRNLKcYP3hcc6psjcRoqiTozjzTMWB0-aptEojMmLRcxs-0RWNMmvaAXrh9R_6QK&amp;_nc_ht=scontent.xx&amp;oh=d6dd0010355d79c19e9164b8e7ffa9ce&amp;oe=5DD2FDD4"/>
    <hyperlink ref="F91" r:id="rId184" display="https://scontent.xx.fbcdn.net/v/t1.0-0/s130x130/67835762_3061452077228543_981865017475334144_n.jpg?_nc_cat=105&amp;_nc_oc=AQlpYRl8BbnDlwwMSWicaubVeyVYbInFbsdouOvsFOZYyv7dd3MiQ4lHTRar10lGDuO0n9MhMmRNro4xOUrrORux&amp;_nc_ht=scontent.xx&amp;oh=472e1b07072caaf650d9b2092a4cb68c&amp;oe=5DDC3B25"/>
    <hyperlink ref="F92" r:id="rId185" display="https://scontent.xx.fbcdn.net/v/t1.0-0/s130x130/67691472_3063897306984020_1065646656755597312_n.jpg?_nc_cat=106&amp;_nc_oc=AQk-wVHOzBlNfb5tpdGBGWEd0RLYBtWeq9dFO1tamyYaeHuCnqUGSzmpQnlYEhpm5jnZHArfbbqqeM1PelysRO_q&amp;_nc_ht=scontent.xx&amp;oh=e11bf276e27198c26d00d0fb8d862fda&amp;oe=5E13879E"/>
    <hyperlink ref="F93" r:id="rId186" display="https://scontent.xx.fbcdn.net/v/t1.0-0/s130x130/67539746_3064141130292971_1961793941003042816_n.jpg?_nc_cat=103&amp;_nc_oc=AQmBrMRt3BzuURDs3Czh1gu-smace0PaTFohd9Tx2ExHQwlqdINopKlFS1W-dVAM6KtS3-w8z1kQqlLDeWRFVnQq&amp;_nc_ht=scontent.xx&amp;oh=7b8e5d6d8695fa1e8f8d1d5539f5c728&amp;oe=5E0A01C5"/>
    <hyperlink ref="F95" r:id="rId187" display="https://scontent.xx.fbcdn.net/v/t1.0-0/s130x130/67525392_3074672659239818_467161148949528576_n.jpg?_nc_cat=109&amp;_nc_oc=AQkaOusOAb9E843ww1R82OwsbWt5v8h1pOBCLS75aAEwXqeBX8UA0P-FXoaVTthsyrS6Cu1zwhWinzrwOMV9SlWq&amp;_nc_ht=scontent.xx&amp;oh=8d5a54724db55cb8db43432ba45f225f&amp;oe=5DCAED02"/>
    <hyperlink ref="F97" r:id="rId188" display="https://scontent.xx.fbcdn.net/v/t1.0-0/s130x130/67708935_3079604972079920_5779578696696332288_n.jpg?_nc_cat=103&amp;_nc_oc=AQkRqdW8P93Qy13y8Oz-7JpRYNhkY-jA8T1mxFw-1poWaLHF4QXHMIvW52PaiNzMCrmdyLB-_Pe1b-ooG9JWUOuV&amp;_nc_ht=scontent.xx&amp;oh=4e0d012fd1473f06f47be5ce66b7b287&amp;oe=5DCEB1F0"/>
    <hyperlink ref="F98" r:id="rId189" display="https://scontent.xx.fbcdn.net/v/t1.0-0/s130x130/67763099_3082120555161695_3774629564253208576_n.jpg?_nc_cat=106&amp;_nc_oc=AQnUk8cYu0DF2N9Rbm6jXyc6te7ze0J3iReVRUFmDX8iyaeu5mJzhOh3BcS1oGsQ3sg48iYM_VcBK4t7V2iNE2BM&amp;_nc_ht=scontent.xx&amp;oh=6cdfa65bca021a18bcdc8210279cf62f&amp;oe=5E10A067"/>
    <hyperlink ref="F99" r:id="rId190" display="https://scontent.xx.fbcdn.net/v/t1.0-0/s130x130/67656182_3082455631794854_8172282664942829568_n.jpg?_nc_cat=106&amp;_nc_oc=AQnmEjgwLUwJSVkE7tURvWY1hzC7I-pdqxqJbthxAgN8W2XfXYSnF58aCi8g3vYgNzgw2OSuLb6VFpUPcjPGpbQr&amp;_nc_ht=scontent.xx&amp;oh=7fda004f55cf129255f3a9fa620d42c5&amp;oe=5E0D777C"/>
    <hyperlink ref="F101" r:id="rId191" display="https://scontent.xx.fbcdn.net/v/t1.0-0/s130x130/68527075_3084810521559365_9072261334896214016_n.jpg?_nc_cat=104&amp;_nc_oc=AQlc0gbiOSkXiKgO0NKXfsU--70IHj8pNWyPxSvHOG3SuQZshcmNZAqPokyK-bvzSaFlgB8e54njAUs19u85leVl&amp;_nc_ht=scontent.xx&amp;oh=f38017cc1306344c96453ce9684b2d63&amp;oe=5DD7178C"/>
    <hyperlink ref="F102" r:id="rId192" display="https://scontent.xx.fbcdn.net/v/t1.0-0/s130x130/68868119_3100499573323793_7859770184377040896_n.jpg?_nc_cat=104&amp;_nc_oc=AQneqJlNi0_7RINMCJwuus7TXk3I4ZM8YGUHXAz3viBnql5dwam1jhTvP-XX066XdmRRagl1vFpt2-yMhi4oB4_g&amp;_nc_ht=scontent.xx&amp;oh=8588c13cb286ed60403c209022d23140&amp;oe=5E13C984"/>
    <hyperlink ref="F103" r:id="rId193" display="https://scontent.xx.fbcdn.net/v/t1.0-0/s130x130/68690445_3111300865576997_1594000657197563904_n.jpg?_nc_cat=104&amp;_nc_oc=AQkAAbrsdh4-R7WCB8x7RuIdyQxiWNfRTAr2YEyITFUy5snsbnXjx_TGbaf-F0Y-9N1BMjGeZl79Lk7PqRIFKQHt&amp;_nc_ht=scontent.xx&amp;oh=19ebc254b0ba1d34f6181951c73d423b&amp;oe=5DC97ADA"/>
    <hyperlink ref="F104" r:id="rId194" display="https://scontent.xx.fbcdn.net/v/t1.0-0/s130x130/68718284_3111538908886526_3140996891659993088_n.jpg?_nc_cat=100&amp;_nc_oc=AQkidEF1oEMLxpBKNuOQ8JdCkQL3X5Esgx45sH-K6xyA1rVl-6e2wGUYC-4hG79Ay9ibXf4fPAbB0UmdIHYmI7wA&amp;_nc_ht=scontent.xx&amp;oh=c9271c77eb5adba3f9c2d6b1cd24b8a5&amp;oe=5DDA9F59"/>
    <hyperlink ref="F105" r:id="rId195" display="https://scontent.xx.fbcdn.net/v/t1.0-0/s130x130/69423597_3113907515316332_1962193768098562048_n.jpg?_nc_cat=111&amp;_nc_oc=AQm6pWFmTogxZGliWVWoGFEl363tXSMUvX08Wz5_ShoN3UHxy9eRd1pGu85iImiVfR4YUKRTiNmVphguucqp1kGJ&amp;_nc_ht=scontent.xx&amp;oh=571a799b9c872045e85e163091136106&amp;oe=5E15380A"/>
    <hyperlink ref="F106" r:id="rId196" display="https://scontent.xx.fbcdn.net/v/t1.0-0/s130x130/69592729_3114382635268820_2780445077334392832_n.jpg?_nc_cat=104&amp;_nc_oc=AQleRUl-rp0PgbS0euP5R5vFww-ktWMRLx3mrTnTxSOMjhiGORJjUR5AFbGz4UOioexium3vj69Wc_8wkMkLlyPO&amp;_nc_ht=scontent.xx&amp;oh=678fec772b4d096a01b448cd71a6fe8c&amp;oe=5E0C44DE"/>
    <hyperlink ref="F107" r:id="rId197" display="https://scontent.xx.fbcdn.net/v/t1.0-0/s130x130/68618316_3114696791904071_1467300513534967808_n.jpg?_nc_cat=108&amp;_nc_oc=AQlvzX3g43y14aq3bl0s9rv5UyHaPyf1ijDF64ae6Ts8hrCVWo2GYybTLgsdgxLEKj2xY9F-YSld08x-5iuUPozJ&amp;_nc_ht=scontent.xx&amp;oh=1d077e5e7a049e3e4399a34fbb205327&amp;oe=5DDBF96B"/>
    <hyperlink ref="F108" r:id="rId198" display="https://scontent.xx.fbcdn.net/v/t1.0-0/s130x130/68842173_3116739561699794_3659247428214718464_n.jpg?_nc_cat=104&amp;_nc_oc=AQkna3Z4D33EVV4V8MqvWVfBRvx06Dnmg-LMO7tmmNyu4v8cObGF0jjtcRs-9XjvC_nO0i0VvdZJVp8iReqyZ2Zv&amp;_nc_ht=scontent.xx&amp;oh=623a5ee665250bde62917ad2b1305e53&amp;oe=5DCBF8B6"/>
    <hyperlink ref="F109" r:id="rId199" display="https://scontent.xx.fbcdn.net/v/t1.0-0/s130x130/68667093_3116925121681238_7239723360924467200_n.jpg?_nc_cat=110&amp;_nc_oc=AQl-8rzmmlHgz9q1IThkonmSoHdwVU2LGHZItPx0HjicEHCHnZAdkNFMenjsDeTCf4_Mbxo7gRi1QKLei9SJRySY&amp;_nc_ht=scontent.xx&amp;oh=fa1ade4fe521d5a0998c631c866f4265&amp;oe=5DCC6F07"/>
    <hyperlink ref="F110" r:id="rId200" display="https://scontent.xx.fbcdn.net/v/t1.0-0/s130x130/69264673_3119674201406330_90577304039718912_n.jpg?_nc_cat=101&amp;_nc_oc=AQn0uKmoKahu0EqJx64qS09Lh8M_ohC_e9mzT9QS1riVr5s2Z7UL67v3yb51m4BM8pFL9tF_Sdz0ICOTU83BjrQE&amp;_nc_ht=scontent.xx&amp;oh=064f2d9dec7081632a574e6d3c2d743b&amp;oe=5DC7666D"/>
    <hyperlink ref="F111" r:id="rId201" display="https://scontent.xx.fbcdn.net/v/t1.0-0/s130x130/68934447_3119871924719891_942462991796797440_n.jpg?_nc_cat=105&amp;_nc_oc=AQmQsUtvQ2EVw55o3voC2gB1JEnvHcnaiYaRCD6271H5RPeTMaG8pjmvSiMEbOZ5AtzepEVm1HekMBtLtFf_295s&amp;_nc_ht=scontent.xx&amp;oh=b97b1fc649d0b35bcd264ef18cad1b91&amp;oe=5E0B320D"/>
    <hyperlink ref="AK4" r:id="rId202" display="https://scontent.xx.fbcdn.net/v/t1.0-0/s130x130/64529294_2952822261424859_114655745399586816_n.jpg?_nc_cat=103&amp;_nc_oc=AQktrTaQIIp8tMWp6Nq8pp_HL1lArnHlXYe13b8_2PqIy4O8brSJY9vHfbi47NlS9A6geNKJ5crBKJnMyjaS1wUJ&amp;_nc_ht=scontent.xx&amp;oh=d074964020a359b771274ce700be25d6&amp;oe=5E118D2D"/>
    <hyperlink ref="AK6" r:id="rId203" display="https://scontent.xx.fbcdn.net/v/t1.0-0/s130x130/65769706_2971338422906576_287127492974608384_n.jpg?_nc_cat=110&amp;_nc_oc=AQmSE7FP4qAZTw_R77STc4ALzvfx5dT8vRSWmMGDj6Czz33msvkF9WLY4ptESdG89LhjXRpmPuv6dQTTr-9rAM8U&amp;_nc_ht=scontent.xx&amp;oh=d99218aaa513c87efbeeae45ab711b68&amp;oe=5E0D10CC"/>
    <hyperlink ref="AK9" r:id="rId204" display="https://scontent.xx.fbcdn.net/v/t1.0-0/s130x130/66269746_3000575056649579_1933519969430011904_n.jpg?_nc_cat=103&amp;_nc_oc=AQm-6Pz2ZWJM3XhZLbh0PCRtb8M9UYVuvuQ4vUF96P-_U_yeGB_pePkbixUPI8mmq7xksBE7hHT-tLq4eujKxDYp&amp;_nc_ht=scontent.xx&amp;oh=a96a3613fecb2013e00fe24c3be59d8a&amp;oe=5DE00B9C"/>
    <hyperlink ref="AK12" r:id="rId205" display="https://scontent.xx.fbcdn.net/v/t15.5256-10/s130x130/65939538_387032961923915_8969684253008723968_n.jpg?_nc_cat=104&amp;_nc_oc=AQm8hP6mh0bl9VM8FISZeMzMHcXKLKa4DRqQM6bYSq1PbuTHIoEM564l8EkpKhbAvupvRYjCQqQv3dquOsnPQv9s&amp;_nc_ht=scontent.xx&amp;oh=0d072134ee2331b89d4611e793a1d925&amp;oe=5E0E4B1A"/>
    <hyperlink ref="AK15" r:id="rId206" display="https://scontent.xx.fbcdn.net/v/t1.0-0/s130x130/68313770_3076827969024287_2660251633031577600_n.jpg?_nc_cat=107&amp;_nc_oc=AQmpFpMgCEUq_FUxtgf5pOSydZoZEm4Byi3bgZn_RKuLMM0rxI8b9oNhRO9AY2uVfQfwNqbyLbkpj4ZW3LnBpAhL&amp;_nc_ht=scontent.xx&amp;oh=2def33afbb8b1723ed67227dca048af1&amp;oe=5DDF6A51"/>
    <hyperlink ref="AK17" r:id="rId207" display="https://scontent.xx.fbcdn.net/v/t1.0-0/s130x130/61255761_2892013017505784_4208462449885577216_n.jpg?_nc_cat=110&amp;_nc_oc=AQkJMsdrSr3ZNk5LdYJMLse1GY5V325T5LGRPkHH31Yo00PZdsIEAusdoyZc9eXS-YN3_CkwLnqqggqIqyDUYRic&amp;_nc_ht=scontent.xx&amp;oh=9a703859e16659dbc392e3176963fc65&amp;oe=5DCF6F43"/>
    <hyperlink ref="AK18" r:id="rId208" display="https://scontent.xx.fbcdn.net/v/t1.0-0/s130x130/61293846_2893724400667979_6308412779992711168_n.jpg?_nc_cat=108&amp;_nc_oc=AQnNlSZbe8bh24LobxiGFRhVGK5r13sM9ffFOaT_W7AgYJx2RzygTw3so3W2P0an-5bUtIRx0-jzlLgPlehzh7te&amp;_nc_ht=scontent.xx&amp;oh=f3bc127554a2f12db1b1c1faede9aac7&amp;oe=5E0AEA8D"/>
    <hyperlink ref="AK19" r:id="rId209" display="https://scontent.xx.fbcdn.net/v/t1.0-0/s130x130/61102695_2893976400642779_7095160955083948032_n.jpg?_nc_cat=102&amp;_nc_oc=AQnSMFjh7Poa8iBwGxs8dm829NWAsqm2r3f8fDkaOOzzK2R1tGfmx1MzpalDe463e_JOzf9FB70X1DdGiS9O8aZ6&amp;_nc_ht=scontent.xx&amp;oh=1ef7689ac721c0dd67d0795a2f4572da&amp;oe=5DDCF7FA"/>
    <hyperlink ref="AK20" r:id="rId210" display="https://scontent.xx.fbcdn.net/v/t1.0-0/s130x130/61560058_2894216640618755_7932378607970680832_n.jpg?_nc_cat=100&amp;_nc_oc=AQmiss0_Ybvyqcj3Qtn9c0gY4lfox0Mf9W0F1aJxQBWOwsML1GY8eekJimVe3MaRz5w8289uMZy3pYle6IKUEFo1&amp;_nc_ht=scontent.xx&amp;oh=642cfb67010233e03a4a9a8d6ecd00a6&amp;oe=5DCF41C6"/>
    <hyperlink ref="AK21" r:id="rId211" display="https://scontent.xx.fbcdn.net/v/t1.0-0/s130x130/61146734_2894226243951128_6844445846952476672_n.jpg?_nc_cat=102&amp;_nc_oc=AQnJVJCXEAeD7Y-T_8c5--zxKI7GsFGTZKy3lKjoLb3s9tKoq1p5xlPTljmUEb7zJ-ON6oEkuZpXx_FfSjhs0u3p&amp;_nc_ht=scontent.xx&amp;oh=2294181ccf7e87804554c1deb213b6e9&amp;oe=5E13B757"/>
    <hyperlink ref="AK22" r:id="rId212" display="https://scontent.xx.fbcdn.net/v/t1.0-0/s130x130/61561378_2896303973743355_5695122116190404608_n.jpg?_nc_cat=105&amp;_nc_oc=AQl4JnZjH5C_1VOQPYRxOePLKJ2apU72bEMIRJ3_8J1CZJieCAoGODt1YtYuoQIzu4IDanHn4shClcpu26eYlHdU&amp;_nc_ht=scontent.xx&amp;oh=6997f31d4d513e0604951126f39f961d&amp;oe=5DD03F47"/>
    <hyperlink ref="AK23" r:id="rId213" display="https://scontent.xx.fbcdn.net/v/t1.0-0/s130x130/61842033_2896602787046807_2615662197392539648_n.jpg?_nc_cat=100&amp;_nc_oc=AQmgCJvYhS-bL3G_crjmGf0jh1FL10302qXe1p7LGV_2uWK7IDC4S6Asc9zenTH5V7AG749ohB43rTumXQFCE6dj&amp;_nc_ht=scontent.xx&amp;oh=1407d2277ff3b4c3fa42ed44d5436095&amp;oe=5E0D0670"/>
    <hyperlink ref="AK24" r:id="rId214" display="https://scontent.xx.fbcdn.net/v/t1.0-0/s130x130/61834212_2898555013518251_281282502046253056_n.jpg?_nc_cat=103&amp;_nc_oc=AQkW9qvkheD_NY0JqIa2rXdW96bgbKL2XceZIkRactezNpUOlb4wx4CJXiOP6NVWCSIwotb2AQZL_z25q1rNToBF&amp;_nc_ht=scontent.xx&amp;oh=23072c3d33b4e640b971ec1b33d22343&amp;oe=5E0B7352"/>
    <hyperlink ref="AK25" r:id="rId215" display="https://scontent.xx.fbcdn.net/v/t1.0-0/s130x130/61283818_2898719396835146_6340844236958597120_n.jpg?_nc_cat=104&amp;_nc_oc=AQmkbFAJSIGks10o39mA-XnP0ONUlGotq2T1xe7_0HSP_s1cKYLTbtxmdEOY8sOhO8BskP8UCPXT7BroHlmHqXr-&amp;_nc_ht=scontent.xx&amp;oh=a16594c2486074eb765607952dca5ed1&amp;oe=5DDD16B5"/>
    <hyperlink ref="AK26" r:id="rId216" display="https://scontent.xx.fbcdn.net/v/t1.0-0/s130x130/61607729_2899120250128394_6210238735368323072_n.jpg?_nc_cat=109&amp;_nc_oc=AQk76clxf4C1WxADcIid6kuKOjnc_H7k4fCdHR_4lYHfO2kzNZ1wNvW87xVPVKx9enV1P2Y20MKtEneBYSWKw_iz&amp;_nc_ht=scontent.xx&amp;oh=66f92ca3222269068d68a90f73b2b496&amp;oe=5E1300B6"/>
    <hyperlink ref="AK27" r:id="rId217" display="https://scontent.xx.fbcdn.net/v/t1.0-0/s130x130/61425642_2901220613251691_6510033143460790272_n.jpg?_nc_cat=111&amp;_nc_oc=AQmOQ9HnymCnnfyh283Xk_61ikdGav761KQTtm0lB1ehQ1X9SbJtn2SBXKFrEpy9qoFAa_w-27CQHvHZEpUQktmE&amp;_nc_ht=scontent.xx&amp;oh=37aaa84e8110838ce614fdecae9676f9&amp;oe=5E0A29C2"/>
    <hyperlink ref="AK28" r:id="rId218" display="https://scontent.xx.fbcdn.net/v/t1.0-0/s130x130/61471090_2901450216562064_8670779654765805568_n.jpg?_nc_cat=100&amp;_nc_oc=AQlXB9WzZxhAx7LHDgPbSiu-WsQBncfTAnU_rv_LCyTzizHIodvA2J9pphcctx5x7kZlY-Rt4Bf1hPBT-VwRR5Ud&amp;_nc_ht=scontent.xx&amp;oh=c26ea5995d7c085caa946dcc244055c7&amp;oe=5DD129BF"/>
    <hyperlink ref="AK29" r:id="rId219" display="https://scontent.xx.fbcdn.net/v/t1.0-0/s130x130/61368062_2901646699875749_3334332804379967488_n.jpg?_nc_cat=106&amp;_nc_oc=AQmv21o6INedn8DgyiixBJ11q7KR6cCdKFDkvHI-zCK6HUjWyFm3vVC8FqFevv7LP4SGuLHt2257fnX9Q-iM39Om&amp;_nc_ht=scontent.xx&amp;oh=5fb80577a41538596c3694ed3fa49e53&amp;oe=5DD3E019"/>
    <hyperlink ref="AK30" r:id="rId220" display="https://scontent.xx.fbcdn.net/v/t1.0-0/s130x130/62480802_2927184743988611_8614930983835140096_n.jpg?_nc_cat=108&amp;_nc_oc=AQnQEMEWVO8Bqi9JO_Ynij_toe1K5HallpAordAtj08xpSYHp5KpXjReXNiuxEc7_ecYLRbgq5a2bpB9kYv1Q7iZ&amp;_nc_ht=scontent.xx&amp;oh=b08d452c0175238ece03b6ef898fe566&amp;oe=5E0FE7BC"/>
    <hyperlink ref="AK32" r:id="rId221" display="https://scontent.xx.fbcdn.net/v/t1.0-0/s130x130/64290957_2932185230155229_803539061972140032_n.jpg?_nc_cat=105&amp;_nc_oc=AQlxu1S1op2DyhHU4OvTRnl9-L6Gp_lbFdzWhSNdvlR45PgL1y1H9OKU6EEmWgS63q8Lu3sdO_qjExOmM-jF0kQF&amp;_nc_ht=scontent.xx&amp;oh=e35563c774de19bcc0a95322945c7510&amp;oe=5DD74EF7"/>
    <hyperlink ref="AK33" r:id="rId222" display="https://scontent.xx.fbcdn.net/v/t1.0-0/s130x130/64243885_2934398356600583_2155204710708019200_n.jpg?_nc_cat=111&amp;_nc_oc=AQk8j--BBFiLGw83XKrWyIwl7q0aP4st8aoTuAcXtM_9AKJmaYl7qsXONhPof4mtN0q_Gh3aGDGAgTFJUmCh26Ve&amp;_nc_ht=scontent.xx&amp;oh=84aec4b2bddb7a08b1fb478ebf2c0127&amp;oe=5DD5F7FD"/>
    <hyperlink ref="AK35" r:id="rId223" display="https://scontent.xx.fbcdn.net/v/t15.13418-10/p130x130/62544006_677463406036395_2144849480132853760_n.jpeg?_nc_cat=111&amp;_nc_oc=AQlLrJuuFRktV1458_2jIF_mykQaNmGf35OV_VY36FI1MkjbV74qiDuxUxEtMO1Pbio8k229KIZzEx_iaEuAXaFc&amp;_nc_ht=scontent.xx&amp;oh=ea2dab3eec88cfe0396078d2cdae1f33&amp;oe=5E0AB93F"/>
    <hyperlink ref="AK36" r:id="rId224" display="https://scontent.xx.fbcdn.net/v/t1.0-0/s130x130/62651988_2937472016293217_6929217068172574720_n.jpg?_nc_cat=101&amp;_nc_oc=AQlTsUtbp2bLhhgsRAo92dv78AurtIubXdBaBFj7fcMBhtkVTEet5hMIRAZcLUmKF_ONmPTyouuCFtO0CttJIlrt&amp;_nc_ht=scontent.xx&amp;oh=d45b152ee2be0e5737820d8a38eba14c&amp;oe=5E0F92C2"/>
    <hyperlink ref="AK37" r:id="rId225" display="https://scontent.xx.fbcdn.net/v/t1.0-0/s130x130/64300383_2937631109610641_1265824314939146240_n.jpg?_nc_cat=111&amp;_nc_oc=AQmMGw9779_SgCdQ7Q4L_KTM35MJltWwIOw5GgcLaadjbglm1j20RTRsJ5tH5W9raH0b7ODYPv1ddf0XANXQpjn5&amp;_nc_ht=scontent.xx&amp;oh=eea67d30d0fe9fc8cbe31209a3bee51a&amp;oe=5DCEAA97"/>
    <hyperlink ref="AK38" r:id="rId226" display="https://scontent.xx.fbcdn.net/v/t15.5256-10/p130x130/62261188_374886876495740_3111636005598265344_n.jpg?_nc_cat=110&amp;_nc_oc=AQnu_pB3Vyw-hOyhP1IS79yso5tHx57e5nsIdUvSBWv_EclVJwG9NtbWmS_PpeoFoG6tzbIFoolZsHiPoEzauBgP&amp;_nc_ht=scontent.xx&amp;oh=31607af0af7b16ccc71206793d4c30a9&amp;oe=5DDD03A4"/>
    <hyperlink ref="AK39" r:id="rId227" display="https://scontent.xx.fbcdn.net/v/t1.0-0/s130x130/64325828_2944853942221691_1323803551641632768_n.jpg?_nc_cat=111&amp;_nc_oc=AQmf6o9d4XbYyVNYXDAW6I1eTOu7B0PI9AlMoiLWZct14iAPce62L7KClzzAOjYRdVfa2WrGBHh5_lhLStBvanFy&amp;_nc_ht=scontent.xx&amp;oh=5202e2bcdfe8086258b5778c2c52ca26&amp;oe=5E0A7D9B"/>
    <hyperlink ref="AK40" r:id="rId228" display="https://scontent.xx.fbcdn.net/v/t1.0-0/s130x130/64749586_2945222238851528_2366036262902562816_n.jpg?_nc_cat=110&amp;_nc_oc=AQm3h8MQwf4batOGrpeTfAE0Mp7r3mAjZxgbnVxEmRx491vLXZYrTDSEqx7-y1IFfeRX5s3RCPMO8rkf931B3jYP&amp;_nc_ht=scontent.xx&amp;oh=e924be070df103146fa768bc1d890cba&amp;oe=5DD15970"/>
    <hyperlink ref="AK41" r:id="rId229" display="https://scontent.xx.fbcdn.net/v/t1.0-0/s130x130/64705886_2950137788359973_1045226634178723840_n.jpg?_nc_cat=109&amp;_nc_oc=AQkkWxO_QIVdQcRL0S4AkUU3PGKw3Zi3O59WJeUCW4AtdPI9DoxGut01lTv_6uizi8AhjwDizpuYSfg82KkWVQ7v&amp;_nc_ht=scontent.xx&amp;oh=2d1e4fe7f0e7f89ff2e65fdcb03a03ea&amp;oe=5DD8F969"/>
    <hyperlink ref="AK42" r:id="rId230" display="https://scontent.xx.fbcdn.net/v/t1.0-0/s130x130/64456892_2952876388086113_3709776807919091712_n.jpg?_nc_cat=109&amp;_nc_oc=AQkBSjnBF66spGm5mg2L3KyfeeNgb9jd8r1AOt64jZK9vmDr7NjuOjzsz1t4bUCb76sq2Qy087SskzQcjTclW9Gc&amp;_nc_ht=scontent.xx&amp;oh=85f8256d86f24a03285d2b119bdde7c1&amp;oe=5DD18FA1"/>
    <hyperlink ref="AK43" r:id="rId231" display="https://scontent.xx.fbcdn.net/v/t15.5256-10/s130x130/62605578_2243021939079311_1122856020570275840_n.jpg?_nc_cat=102&amp;_nc_oc=AQka7HLnMmLfWQZnU0F4jXCkzOpZ895NcVfp2XMohCO8FfKNyh2q_qDBuyqptYLkvMqPmPtm0BPDRGV-hpnR_em0&amp;_nc_ht=scontent.xx&amp;oh=25fe77219a20bf05081a9b21790591fa&amp;oe=5DDF676E"/>
    <hyperlink ref="AK44" r:id="rId232" display="https://scontent.xx.fbcdn.net/v/t1.0-0/s130x130/64994367_2955781041128981_3293861885895507968_n.jpg?_nc_cat=106&amp;_nc_oc=AQkhf5IUElFIosu81VU0_dtoTs6iWCD6_dFDO7aTCptGxM8tNjSruzIzjCPIQf9wjjtkZhDV7YuDh37M8bafAftk&amp;_nc_ht=scontent.xx&amp;oh=87f4288dbfefa4b0e21ebc7843eecb8b&amp;oe=5E0B1748"/>
    <hyperlink ref="AK45" r:id="rId233" display="https://scontent.xx.fbcdn.net/v/t1.0-0/s130x130/65172724_2963371477036604_1322746379801460736_n.jpg?_nc_cat=100&amp;_nc_oc=AQkCxuU7k5Go77pj7DjC_ZuP06HMlk_M9XomDGayTJowmMtXDORvutj4HZaOypGBiUSIKxQhhSZ9czF4PsTmrz-2&amp;_nc_ht=scontent.xx&amp;oh=cdf592168f39745751ad30c314b2dcd1&amp;oe=5DD82F24"/>
    <hyperlink ref="AK46" r:id="rId234" display="https://scontent.xx.fbcdn.net/v/t1.0-0/s130x130/65070893_2963836270323458_5088517354963337216_n.jpg?_nc_cat=101&amp;_nc_oc=AQnGsqpB0lBUswHqxlTcrfrydaPiwyvW0LGLGnLmugwGgvvbGrBYB9BTPwiicKsuzljz2gH8RMlrak8Wvc8Xintk&amp;_nc_ht=scontent.xx&amp;oh=70739186749447a886d17bbf42bce718&amp;oe=5E0B09CD"/>
    <hyperlink ref="AK48" r:id="rId235" display="https://external.xx.fbcdn.net/safe_image.php?w=130&amp;h=130&amp;url=https%3A%2F%2Fi.ytimg.com%2Fvi%2FWlIPrF_Gs8w%2Fhqdefault.jpg&amp;cfs=1&amp;_nc_hash=AQAqR_4kVBnlOx9l"/>
    <hyperlink ref="AK49" r:id="rId236" display="https://scontent.xx.fbcdn.net/v/t1.0-0/s130x130/65283215_2968692216504530_8759865089030356992_n.jpg?_nc_cat=100&amp;_nc_oc=AQmK3IuwJv4L7CKiWf6fR_fOODUu0wY7CQP2e3vmA95p8636B7r_WL81WOELiCpkTEvqKc_EsYib0Xae4Wcz9vko&amp;_nc_ht=scontent.xx&amp;oh=92c4f75e3768d02fb0bdf930732ae163&amp;oe=5E129E44"/>
    <hyperlink ref="AK50" r:id="rId237" display="https://scontent.xx.fbcdn.net/v/t1.0-0/s130x130/65367902_2968754076498344_5743478010514767872_n.jpg?_nc_cat=111&amp;_nc_oc=AQkWt1rBz8EgCYXTP-LzV9g2ltWmwqm4L9etzNhsRz8Hq7YV7Ondto_9hRIXQ__riwIq-x4EjMkbA6Zr-r9usSC0&amp;_nc_ht=scontent.xx&amp;oh=a7d721ea0d243ce2f82d31cd1e1d598c&amp;oe=5E0AA8E1"/>
    <hyperlink ref="AK51" r:id="rId238" display="https://external.xx.fbcdn.net/safe_image.php?d=AQCiNiDVxqYCoHU3&amp;w=130&amp;h=130&amp;url=https%3A%2F%2Feu.bilgi.edu.tr%2Fstatic%2Fassets%2Fgfx%2Flogos%2Flogo.png&amp;cfs=1&amp;_nc_hash=AQAy9jOzqSUPR-eZ"/>
    <hyperlink ref="AK52" r:id="rId239" display="https://scontent.xx.fbcdn.net/v/t15.13418-10/s130x130/65490339_2328605093891122_7874100239680929792_n.jpeg?_nc_cat=108&amp;_nc_oc=AQlfxKen70oLvXJCSDuUbMB1IpGB5UNjyzCPrqHbkO9icyRnBWS5VNuHVncjguLgFpE6XGFq48dynbc-UWo4_UnZ&amp;_nc_ht=scontent.xx&amp;oh=b8c1aeccaeed58e45e08174d4c25075a&amp;oe=5DDAAB56"/>
    <hyperlink ref="AK53" r:id="rId240" display="https://scontent.xx.fbcdn.net/v/t1.0-0/s130x130/65312606_2971531142887304_4754342807408214016_n.jpg?_nc_cat=101&amp;_nc_oc=AQkCAP_8b7V2B6Xrzuh0hpYdApok5lAyYrq9V9pplkAtJbwCUzT_x_viN_l62RnERQPM6MBfe1JqNXTR664xCnUi&amp;_nc_ht=scontent.xx&amp;oh=1f8501fb257ddd6c8e497af28ffe2f20&amp;oe=5E0D24CE"/>
    <hyperlink ref="AK54" r:id="rId241" display="https://scontent.xx.fbcdn.net/v/t1.0-0/s130x130/65562405_2975239742516444_3855741327308226560_n.jpg?_nc_cat=104&amp;_nc_oc=AQl6aQyISnYIzP3xxJAclML-BIl-14Rx_pUb9q_3RnFYEu6wXiSnhPYN1YThJWWIFZ0DfgAmf8CCskw0oFps4iJv&amp;_nc_ht=scontent.xx&amp;oh=de0441674b145b93f69a5876ffbd68fd&amp;oe=5DD35C3A"/>
    <hyperlink ref="AK55" r:id="rId242" display="https://scontent.xx.fbcdn.net/v/t1.0-0/s130x130/65296636_2977757772264641_6099492376575737856_n.jpg?_nc_cat=101&amp;_nc_oc=AQlqHnwY1McRNgjxEH6K5qmEbE6FcZhUixyJVEddwSu71mUr_gsG8dLwP6yYSk8-lcUnOKFJAe_OfPo0Xfq_Ud48&amp;_nc_ht=scontent.xx&amp;oh=2c3c619e7b4455f4686ca9a6401d5755&amp;oe=5DCE1ED1"/>
    <hyperlink ref="AK56" r:id="rId243" display="https://scontent.xx.fbcdn.net/v/t1.0-0/s130x130/65534662_2980413958665689_6329476467843399680_n.jpg?_nc_cat=101&amp;_nc_oc=AQmGNWd_hE6FrgjR-jNrg7RbmIN-_o0T8-EaI3NsJ44iG8zkIGT3MJZ17hEIntOL-CPUmTvnGuN22M4jH6mSztTa&amp;_nc_ht=scontent.xx&amp;oh=897d8537903d70c93f4a9a3c0bc33599&amp;oe=5E14671D"/>
    <hyperlink ref="AK57" r:id="rId244" display="https://scontent.xx.fbcdn.net/v/t1.0-0/s130x130/65394339_2983087241731694_1536170211047112704_n.jpg?_nc_cat=108&amp;_nc_oc=AQk3Ma7oVvKjALyV134Rp5nK5ZTro1XnD6OxztIXli08eM_2cp783pUzX1jFkz9-yutLaQfzGZ2NUbIUmbXl8MjB&amp;_nc_ht=scontent.xx&amp;oh=4cca2f09f38bf4016b58efb152b67e04&amp;oe=5E0A3159"/>
    <hyperlink ref="AK58" r:id="rId245" display="https://scontent.xx.fbcdn.net/v/t1.0-0/s130x130/66238345_2985659931474425_2919819098256834560_n.jpg?_nc_cat=111&amp;_nc_oc=AQnME5ap2o8XABSmRo6wUG2Q3CsEIZuKmV3yaTsJix5zbwLzqDsN6bToKvpUh5eaTdtIUvMnLTQvzIrunT5dfaya&amp;_nc_ht=scontent.xx&amp;oh=69b5c639b922ff785389fac84c0b88db&amp;oe=5E0BBF60"/>
    <hyperlink ref="AK59" r:id="rId246" display="https://scontent.xx.fbcdn.net/v/t15.5256-10/p130x130/65605797_2346785405437031_3823737666264891392_n.jpg?_nc_cat=108&amp;_nc_oc=AQmqGr5oQG5rChdvEAHctTp3vzDtbyZ77XYh47CxhUETlPvTXgchGToc_z68a4zBifa1s-NcWwAFQbXdXU-TaMiU&amp;_nc_ht=scontent.xx&amp;oh=5d193d239d6ed076e0c48292b45cc47a&amp;oe=5DD8AD8A"/>
    <hyperlink ref="AK60" r:id="rId247" display="https://scontent.xx.fbcdn.net/v/t1.0-0/s130x130/66317433_2988323351208083_4057135973065031680_n.jpg?_nc_cat=105&amp;_nc_oc=AQkkbwK3B_Vt5_JyJIi-S9SVyUNfXQ-EZHioy9U1AXHE-5c7cfKsAOPUWPBidw622o2J8V0z7DwNSoyCbRs99d61&amp;_nc_ht=scontent.xx&amp;oh=e5dec14a677ae453ba5c46ad58dce726&amp;oe=5DE076D0"/>
    <hyperlink ref="AK61" r:id="rId248" display="https://scontent.xx.fbcdn.net/v/t1.0-0/s130x130/65745128_2989403937766691_2087535551044386816_n.jpg?_nc_cat=101&amp;_nc_oc=AQnQt_a3i6fogqFyRTalIZiKHH0dlVsUhMqLaTHxn7sRltQ7_VzZFkquPvM4LqDY4RpQ0gEQfMUO806oJ5Y8DunE&amp;_nc_ht=scontent.xx&amp;oh=90be4c1251e827a63f81ec38cfda73f1&amp;oe=5DDE8D1B"/>
    <hyperlink ref="AK62" r:id="rId249" display="https://scontent.xx.fbcdn.net/v/t1.0-0/s130x130/62521127_2992355277471557_5835650886315016192_n.jpg?_nc_cat=102&amp;_nc_oc=AQmOvtXxlTxP8pJogXXsv60YmNjTM57-z2w0XVacWDRPPTfn3B04PTbGcPMD1FggInG6lTIgIGmme6-Q3N1aXYN4&amp;_nc_ht=scontent.xx&amp;oh=41d2f149e14c0218e17e24eb5d807963&amp;oe=5E0FC53D"/>
    <hyperlink ref="AK64" r:id="rId250" display="https://scontent.xx.fbcdn.net/v/t1.0-0/s130x130/66393958_3002635516443533_1702983992044683264_n.jpg?_nc_cat=100&amp;_nc_oc=AQnW-biLJe_v09xzCQbslVhmk_5tT1tP21S15tJjcyl2l7dLdpLLKqqQo9prv7vmYvTf_501bBNEp7SfGKUmFm5d&amp;_nc_ht=scontent.xx&amp;oh=e4633c8db31d1800f348c9db5c97c3e6&amp;oe=5DC83D7B"/>
    <hyperlink ref="AK65" r:id="rId251" display="https://scontent.xx.fbcdn.net/v/t15.5256-10/s130x130/65832619_2299137097070431_1557680274848874496_n.jpg?_nc_cat=100&amp;_nc_oc=AQkFBkU8g1pQ7tH-MLKu4O8zeJz4c5JkUB4QV6RBlHWC7OzR5RD-uu-UAkZ-Jb5CDfV0kdEa2cIEfLuUESkoNwzi&amp;_nc_ht=scontent.xx&amp;oh=901995c640df224194f9bf2fba47a39c&amp;oe=5E0BCB11"/>
    <hyperlink ref="AK66" r:id="rId252" display="https://scontent.xx.fbcdn.net/v/t1.0-0/p130x130/66579459_3005717589468659_5361877192831664128_n.jpg?_nc_cat=106&amp;_nc_oc=AQnHZeYB9peI4oiKW7mUeKuqDDFxxrEU-57GPd3GdtW-XmHvY-7uqw-qHLdLka75XD0hp32koQtSQgvw3yeh-hLQ&amp;_nc_ht=scontent.xx&amp;oh=914d225cf541deb0a74894bf887b43f0&amp;oe=5E0C30BD"/>
    <hyperlink ref="AK67" r:id="rId253" display="https://scontent.xx.fbcdn.net/v/t1.0-0/s130x130/66271442_3007933659247052_5737173496740446208_n.jpg?_nc_cat=100&amp;_nc_oc=AQkIH-LgJKX_3nKEC6qC0tgezGbMvaUyS1XpIbgsXOPNUGeZmaCPAT0OdTRiiIhk_6vqlMI_GqK2lti5o5_w_k85&amp;_nc_ht=scontent.xx&amp;oh=68445d048369d8bfa6672ad2ecfba350&amp;oe=5DD89CE6"/>
    <hyperlink ref="AK68" r:id="rId254" display="https://scontent.xx.fbcdn.net/v/t1.0-0/s130x130/66628329_3008388379201580_5776573246086316032_n.jpg?_nc_cat=111&amp;_nc_oc=AQlmQZewenM2JjPtkuDtDluDMMl8E2xlhl3PIIY3QkCt6_DJKATo-RwxxYuVKsevBKWQkS0P2MT4afKcJX1JzunF&amp;_nc_ht=scontent.xx&amp;oh=769b4aae1b38fa4a0f8135aed0cd4319&amp;oe=5DDAC0D0"/>
    <hyperlink ref="AK69" r:id="rId255" display="https://scontent.xx.fbcdn.net/v/t1.0-0/s130x130/66428212_3010725782301173_1359997971189465088_n.jpg?_nc_cat=103&amp;_nc_oc=AQmtCHCurbRtUuPCADftajg67lFE8oZb-Wxx5dAXvUA7zgiAj5u6HqLfFlWqjlQlWADGX1l5GagAQNfDvubnisMp&amp;_nc_ht=scontent.xx&amp;oh=a275dc963676c057f88f0d3756a10c56&amp;oe=5DDA56E2"/>
    <hyperlink ref="AK70" r:id="rId256" display="https://scontent.xx.fbcdn.net/v/t1.0-0/s130x130/64992409_3018173344889750_4225378925905182720_n.jpg?_nc_cat=104&amp;_nc_oc=AQmb6nOXFyxHKObWsd5Tg2IcoLm7ObloLgcRPJSMAxbBTd7-vbKDyh0sAISq08AmasjyxNNDEGjZ1r4yIcclVys9&amp;_nc_ht=scontent.xx&amp;oh=dc1953f6de8dc28088e7272f13c23e9a&amp;oe=5DD4C0DA"/>
    <hyperlink ref="AK71" r:id="rId257" display="https://scontent.xx.fbcdn.net/v/t1.0-0/s130x130/66945397_3021330511240700_9080445648481812480_n.jpg?_nc_cat=111&amp;_nc_oc=AQnvamQ0kiTxPb1oBFMlX-d8kJ0ON6mGu3qJzdHua3cCQXpzQyJWnIIjXR1assClJGmWNvDmk3a8z_Vpiq2Z0ICK&amp;_nc_ht=scontent.xx&amp;oh=0fb13d2c57e5367c1e6ed054f23fc0c7&amp;oe=5DDC6402"/>
    <hyperlink ref="AK72" r:id="rId258" display="https://scontent.xx.fbcdn.net/v/t1.0-0/s130x130/66659335_3021864157854002_4458956178222743552_n.jpg?_nc_cat=101&amp;_nc_oc=AQnSzqoIJX4V6kYZOmWGJNumI3z5i2b3r3lxQdORr3TjqYNsJP9w6XpcS9Rh66M-B4U9sAhIXBcDqIbOOl_Am0LS&amp;_nc_ht=scontent.xx&amp;oh=ddaf07f1d95cbc087d411dffa961618c&amp;oe=5DDD6ED6"/>
    <hyperlink ref="AK73" r:id="rId259" display="https://scontent.xx.fbcdn.net/v/t1.0-0/s130x130/67070605_3023587421015009_2062840446870093824_n.jpg?_nc_cat=100&amp;_nc_oc=AQnieGe2ogYGAdQLeyrEtOMhPzV_hYLmeRfCcDJhjEvuM7F7i482S5qQDVMsT5ShxOXywNjG2pZ_vHJeD8EWbHyL&amp;_nc_ht=scontent.xx&amp;oh=546b2858288eb953996754fc50f921e5&amp;oe=5E0B6B86"/>
    <hyperlink ref="AK74" r:id="rId260" display="https://scontent.xx.fbcdn.net/v/t1.0-0/s130x130/66859010_3024215427618875_3061002060620103680_n.jpg?_nc_cat=109&amp;_nc_oc=AQkB0Q2zfPf4i_WWWWHNoSUztc1EutPXkShAtZsbrJ67tuHa8eb1498khZ7drr_1G02Vl4chbGGW4XfpH_hEQ9KN&amp;_nc_ht=scontent.xx&amp;oh=9c8916da3ba2a233d455d173b7bcfd27&amp;oe=5E0F77A7"/>
    <hyperlink ref="AK75" r:id="rId261" display="https://scontent.xx.fbcdn.net/v/t1.0-0/s130x130/67328364_3026345880739163_4591154829211992064_n.jpg?_nc_cat=104&amp;_nc_oc=AQkDXw6rUP-BDhyx2ASYVjNnzX1nRF4tnTHrGQ4lCHMxvQvsKobnoG5HFnUgiqZVEDs9bFU8ALwVm21G5RO_OYCM&amp;_nc_ht=scontent.xx&amp;oh=6986b6a151cb961108a9c39b7f989cdf&amp;oe=5E1284BD"/>
    <hyperlink ref="AK76" r:id="rId262" display="https://scontent.xx.fbcdn.net/v/t1.0-0/s130x130/66880946_3026644094042675_7759588173822296064_n.jpg?_nc_cat=105&amp;_nc_oc=AQn4dWhaBgvgJol-7O6vzq1U8Rtsa8pMPfRCEVpgtnGsHqqO15npnOTQvtB-FFfsDG4qAXXxwIDNataovKTDQux9&amp;_nc_ht=scontent.xx&amp;oh=4018e9f8119aafc866070f50abbaf5b2&amp;oe=5E0D7109"/>
    <hyperlink ref="AK77" r:id="rId263" display="https://scontent.xx.fbcdn.net/v/t1.0-0/s130x130/66867282_3029230373784047_6152862675282952192_n.jpg?_nc_cat=105&amp;_nc_oc=AQmKtse4us8jTKfL75Rvg_mATqlEBFvVqetiuG1MbOafVJUBwg8QW1Ei210PJyMayLd_VkKOIUX_mo0GZuEsKpW0&amp;_nc_ht=scontent.xx&amp;oh=9808c0a3c802914af0ef4d4adc6054b2&amp;oe=5DD1301A"/>
    <hyperlink ref="AK78" r:id="rId264" display="https://scontent.xx.fbcdn.net/v/t1.0-0/p130x130/67169901_3031745803532504_2806762175908020224_n.jpg?_nc_cat=104&amp;_nc_oc=AQky3qKT0N7BuYqNvgUTrk-PhbxzKB6fPrz4l69hanIi-WYbCvQ-IBv-y-vbl-lZOqwJ19wnV7OGcz1kEGRgYmKF&amp;_nc_ht=scontent.xx&amp;oh=6b6dfc9d21800b86443ce5dad65e8456&amp;oe=5DDBB190"/>
    <hyperlink ref="AK79" r:id="rId265" display="https://scontent.xx.fbcdn.net/v/t1.0-0/s130x130/67174945_3032450556795362_4692544167958544384_n.jpg?_nc_cat=109&amp;_nc_oc=AQlwh5igUDGt1JrFZOIiZLBWKHtqAazxUV3pI-El1A0A5B7xoNSMNZO5bExywiMOeB1FU1-u5Liph-XaztXURrSx&amp;_nc_ht=scontent.xx&amp;oh=71f5af7de782336cab620bc304b0feae&amp;oe=5DCEF062"/>
    <hyperlink ref="AK80" r:id="rId266" display="https://scontent.xx.fbcdn.net/v/t1.0-0/s130x130/67544418_3037323942974690_2840649485053329408_n.jpg?_nc_cat=109&amp;_nc_oc=AQlgIzEWPH4O9TGhZEHMQFuxjIuHGH1uQcQjxa2oVWdbjiYzVKtKbVWV7OZAZg4FkJZ4-JgFV4CdlSXGJShrOuJ8&amp;_nc_ht=scontent.xx&amp;oh=d6754f4af739b1920c2381bf89b079d4&amp;oe=5E0F9864"/>
    <hyperlink ref="AK81" r:id="rId267" display="https://scontent.xx.fbcdn.net/v/t1.0-0/s130x130/67405275_3040128312694253_5597151283648659456_n.jpg?_nc_cat=109&amp;_nc_oc=AQmtaf_FekVpncMCuqvlhuLk3Hoe26JdgYuL-2UJAcoH9-43vlc0P7f5b_Kyr3BT-y95FOKjfWIiqgfTvs9JF3RB&amp;_nc_ht=scontent.xx&amp;oh=6c2a9072d8b9639328f532cde95b31ca&amp;oe=5E13E1E7"/>
    <hyperlink ref="AK82" r:id="rId268" display="https://scontent.xx.fbcdn.net/v/t1.0-0/s130x130/67166500_3042847292422355_2073564138394615808_n.jpg?_nc_cat=102&amp;_nc_oc=AQnPjpMipgiCSjEdUzBhFz0PBqINe4QYUIv08A7EtsEkCdpwOM7oh5T-79xNrLWBf-sn-ALyxtLGPnGbAZYwVz_9&amp;_nc_ht=scontent.xx&amp;oh=a81e5dfc8bfad607427c70facf7748f3&amp;oe=5DD6D705"/>
    <hyperlink ref="AK83" r:id="rId269" display="https://scontent.xx.fbcdn.net/v/t1.0-0/p130x130/67111450_3043240972382987_7258610960644964352_n.jpg?_nc_cat=106&amp;_nc_oc=AQkmoV677lcBOiiWzdtec3rHsQEWWVRq7IWEpaoOGCVJS8x62stAuoPadbPxZPXm0GXSYU-RjGInuEEGvWz5uLsN&amp;_nc_ht=scontent.xx&amp;oh=0fa080f78affc4dbc82babd3b7abb599&amp;oe=5E0E8EAE"/>
    <hyperlink ref="AK84" r:id="rId270" display="https://scontent.xx.fbcdn.net/v/t1.0-0/s130x130/67100483_3045235558850195_3196522937532284928_n.jpg?_nc_cat=111&amp;_nc_oc=AQlBBdbj68zHaLlYRyn1hmaBskzOjZZl4jD0XN_LysVso9d6h6SL-eS221tQrP41LZkwO2mM5E8Q9F4T7Efl2Mwj&amp;_nc_ht=scontent.xx&amp;oh=54868ce9dc51de857cdba9f9beb3a690&amp;oe=5E0C295E"/>
    <hyperlink ref="AK85" r:id="rId271" display="https://scontent.xx.fbcdn.net/v/t1.0-0/s130x130/66894592_3047837168590034_5505240705796145152_n.jpg?_nc_cat=106&amp;_nc_oc=AQnHUs-2AMPetryeqQlo3ZbBTvnvqtOFmpSN8AxvY3OjdltXDf7ADb9v1V62TKfDYqpMol0pj48L-3giXchvKuM4&amp;_nc_ht=scontent.xx&amp;oh=691f702f8ddb180cfc347f1c19651d04&amp;oe=5E12DF49"/>
    <hyperlink ref="AK86" r:id="rId272" display="https://scontent.xx.fbcdn.net/v/t1.0-0/p130x130/67151509_3048365831870501_7302312411795554304_n.jpg?_nc_cat=108&amp;_nc_oc=AQmoa3jlo6Yq2OVz2GxKyOeR5HtQWRfLvpNMs4JRS9VZnL_IDlWpqlueZsh5tizFwQBOgXEWozJHP5PgZYlnCsx-&amp;_nc_ht=scontent.xx&amp;oh=6f63d350f6b012b75211544a9547c60d&amp;oe=5E13D1DE"/>
    <hyperlink ref="AK88" r:id="rId273" display="https://scontent.xx.fbcdn.net/v/t1.0-0/s130x130/67428537_3055891307784620_6764748657146200064_n.jpg?_nc_cat=109&amp;_nc_oc=AQnxmrLkI8nwrlirT_PU8SR9PFJLPh3R6nPmuyJ7NhKpewXHClz5lLACxNgohxX78qOnnSTXipTzPm6e-8VFV_7b&amp;_nc_ht=scontent.xx&amp;oh=b480f9292daefa65d194fd4172996088&amp;oe=5DCB88E2"/>
    <hyperlink ref="AK89" r:id="rId274" display="https://scontent.xx.fbcdn.net/v/t1.0-0/s130x130/67821959_3056295571077527_51018894306967552_n.jpg?_nc_cat=109&amp;_nc_oc=AQmW7-FvoFhlKTYANhaEhNkZMOz4w7v5ACYsCSf2obXq-A63Vc1w2guLaSNgsouNsldD5MxENQswXYLPbydTXeFW&amp;_nc_ht=scontent.xx&amp;oh=c07a5a7f4a882352f0bbaca03df906ff&amp;oe=5DD8C144"/>
    <hyperlink ref="AK90" r:id="rId275" display="https://scontent.xx.fbcdn.net/v/t1.0-0/s130x130/67404499_3058936537480097_5312849428183252992_n.jpg?_nc_cat=102&amp;_nc_oc=AQnaTu7gIfAUzGCFtT574SDanRNLKcYP3hcc6psjcRoqiTozjzTMWB0-aptEojMmLRcxs-0RWNMmvaAXrh9R_6QK&amp;_nc_ht=scontent.xx&amp;oh=d6dd0010355d79c19e9164b8e7ffa9ce&amp;oe=5DD2FDD4"/>
    <hyperlink ref="AK91" r:id="rId276" display="https://scontent.xx.fbcdn.net/v/t1.0-0/s130x130/67835762_3061452077228543_981865017475334144_n.jpg?_nc_cat=105&amp;_nc_oc=AQlpYRl8BbnDlwwMSWicaubVeyVYbInFbsdouOvsFOZYyv7dd3MiQ4lHTRar10lGDuO0n9MhMmRNro4xOUrrORux&amp;_nc_ht=scontent.xx&amp;oh=472e1b07072caaf650d9b2092a4cb68c&amp;oe=5DDC3B25"/>
    <hyperlink ref="AK92" r:id="rId277" display="https://scontent.xx.fbcdn.net/v/t1.0-0/s130x130/67691472_3063897306984020_1065646656755597312_n.jpg?_nc_cat=106&amp;_nc_oc=AQk-wVHOzBlNfb5tpdGBGWEd0RLYBtWeq9dFO1tamyYaeHuCnqUGSzmpQnlYEhpm5jnZHArfbbqqeM1PelysRO_q&amp;_nc_ht=scontent.xx&amp;oh=e11bf276e27198c26d00d0fb8d862fda&amp;oe=5E13879E"/>
    <hyperlink ref="AK93" r:id="rId278" display="https://scontent.xx.fbcdn.net/v/t1.0-0/s130x130/67539746_3064141130292971_1961793941003042816_n.jpg?_nc_cat=103&amp;_nc_oc=AQmBrMRt3BzuURDs3Czh1gu-smace0PaTFohd9Tx2ExHQwlqdINopKlFS1W-dVAM6KtS3-w8z1kQqlLDeWRFVnQq&amp;_nc_ht=scontent.xx&amp;oh=7b8e5d6d8695fa1e8f8d1d5539f5c728&amp;oe=5E0A01C5"/>
    <hyperlink ref="AK95" r:id="rId279" display="https://scontent.xx.fbcdn.net/v/t1.0-0/s130x130/67525392_3074672659239818_467161148949528576_n.jpg?_nc_cat=109&amp;_nc_oc=AQkaOusOAb9E843ww1R82OwsbWt5v8h1pOBCLS75aAEwXqeBX8UA0P-FXoaVTthsyrS6Cu1zwhWinzrwOMV9SlWq&amp;_nc_ht=scontent.xx&amp;oh=8d5a54724db55cb8db43432ba45f225f&amp;oe=5DCAED02"/>
    <hyperlink ref="AK97" r:id="rId280" display="https://scontent.xx.fbcdn.net/v/t1.0-0/s130x130/67708935_3079604972079920_5779578696696332288_n.jpg?_nc_cat=103&amp;_nc_oc=AQkRqdW8P93Qy13y8Oz-7JpRYNhkY-jA8T1mxFw-1poWaLHF4QXHMIvW52PaiNzMCrmdyLB-_Pe1b-ooG9JWUOuV&amp;_nc_ht=scontent.xx&amp;oh=4e0d012fd1473f06f47be5ce66b7b287&amp;oe=5DCEB1F0"/>
    <hyperlink ref="AK98" r:id="rId281" display="https://scontent.xx.fbcdn.net/v/t1.0-0/s130x130/67763099_3082120555161695_3774629564253208576_n.jpg?_nc_cat=106&amp;_nc_oc=AQnUk8cYu0DF2N9Rbm6jXyc6te7ze0J3iReVRUFmDX8iyaeu5mJzhOh3BcS1oGsQ3sg48iYM_VcBK4t7V2iNE2BM&amp;_nc_ht=scontent.xx&amp;oh=6cdfa65bca021a18bcdc8210279cf62f&amp;oe=5E10A067"/>
    <hyperlink ref="AK99" r:id="rId282" display="https://scontent.xx.fbcdn.net/v/t1.0-0/s130x130/67656182_3082455631794854_8172282664942829568_n.jpg?_nc_cat=106&amp;_nc_oc=AQnmEjgwLUwJSVkE7tURvWY1hzC7I-pdqxqJbthxAgN8W2XfXYSnF58aCi8g3vYgNzgw2OSuLb6VFpUPcjPGpbQr&amp;_nc_ht=scontent.xx&amp;oh=7fda004f55cf129255f3a9fa620d42c5&amp;oe=5E0D777C"/>
    <hyperlink ref="AK101" r:id="rId283" display="https://scontent.xx.fbcdn.net/v/t1.0-0/s130x130/68527075_3084810521559365_9072261334896214016_n.jpg?_nc_cat=104&amp;_nc_oc=AQlc0gbiOSkXiKgO0NKXfsU--70IHj8pNWyPxSvHOG3SuQZshcmNZAqPokyK-bvzSaFlgB8e54njAUs19u85leVl&amp;_nc_ht=scontent.xx&amp;oh=f38017cc1306344c96453ce9684b2d63&amp;oe=5DD7178C"/>
    <hyperlink ref="AK102" r:id="rId284" display="https://scontent.xx.fbcdn.net/v/t1.0-0/s130x130/68868119_3100499573323793_7859770184377040896_n.jpg?_nc_cat=104&amp;_nc_oc=AQneqJlNi0_7RINMCJwuus7TXk3I4ZM8YGUHXAz3viBnql5dwam1jhTvP-XX066XdmRRagl1vFpt2-yMhi4oB4_g&amp;_nc_ht=scontent.xx&amp;oh=8588c13cb286ed60403c209022d23140&amp;oe=5E13C984"/>
    <hyperlink ref="AK103" r:id="rId285" display="https://scontent.xx.fbcdn.net/v/t1.0-0/s130x130/68690445_3111300865576997_1594000657197563904_n.jpg?_nc_cat=104&amp;_nc_oc=AQkAAbrsdh4-R7WCB8x7RuIdyQxiWNfRTAr2YEyITFUy5snsbnXjx_TGbaf-F0Y-9N1BMjGeZl79Lk7PqRIFKQHt&amp;_nc_ht=scontent.xx&amp;oh=19ebc254b0ba1d34f6181951c73d423b&amp;oe=5DC97ADA"/>
    <hyperlink ref="AK104" r:id="rId286" display="https://scontent.xx.fbcdn.net/v/t1.0-0/s130x130/68718284_3111538908886526_3140996891659993088_n.jpg?_nc_cat=100&amp;_nc_oc=AQkidEF1oEMLxpBKNuOQ8JdCkQL3X5Esgx45sH-K6xyA1rVl-6e2wGUYC-4hG79Ay9ibXf4fPAbB0UmdIHYmI7wA&amp;_nc_ht=scontent.xx&amp;oh=c9271c77eb5adba3f9c2d6b1cd24b8a5&amp;oe=5DDA9F59"/>
    <hyperlink ref="AK105" r:id="rId287" display="https://scontent.xx.fbcdn.net/v/t1.0-0/s130x130/69423597_3113907515316332_1962193768098562048_n.jpg?_nc_cat=111&amp;_nc_oc=AQm6pWFmTogxZGliWVWoGFEl363tXSMUvX08Wz5_ShoN3UHxy9eRd1pGu85iImiVfR4YUKRTiNmVphguucqp1kGJ&amp;_nc_ht=scontent.xx&amp;oh=571a799b9c872045e85e163091136106&amp;oe=5E15380A"/>
    <hyperlink ref="AK106" r:id="rId288" display="https://scontent.xx.fbcdn.net/v/t1.0-0/s130x130/69592729_3114382635268820_2780445077334392832_n.jpg?_nc_cat=104&amp;_nc_oc=AQleRUl-rp0PgbS0euP5R5vFww-ktWMRLx3mrTnTxSOMjhiGORJjUR5AFbGz4UOioexium3vj69Wc_8wkMkLlyPO&amp;_nc_ht=scontent.xx&amp;oh=678fec772b4d096a01b448cd71a6fe8c&amp;oe=5E0C44DE"/>
    <hyperlink ref="AK107" r:id="rId289" display="https://scontent.xx.fbcdn.net/v/t1.0-0/s130x130/68618316_3114696791904071_1467300513534967808_n.jpg?_nc_cat=108&amp;_nc_oc=AQlvzX3g43y14aq3bl0s9rv5UyHaPyf1ijDF64ae6Ts8hrCVWo2GYybTLgsdgxLEKj2xY9F-YSld08x-5iuUPozJ&amp;_nc_ht=scontent.xx&amp;oh=1d077e5e7a049e3e4399a34fbb205327&amp;oe=5DDBF96B"/>
    <hyperlink ref="AK108" r:id="rId290" display="https://scontent.xx.fbcdn.net/v/t1.0-0/s130x130/68842173_3116739561699794_3659247428214718464_n.jpg?_nc_cat=104&amp;_nc_oc=AQkna3Z4D33EVV4V8MqvWVfBRvx06Dnmg-LMO7tmmNyu4v8cObGF0jjtcRs-9XjvC_nO0i0VvdZJVp8iReqyZ2Zv&amp;_nc_ht=scontent.xx&amp;oh=623a5ee665250bde62917ad2b1305e53&amp;oe=5DCBF8B6"/>
    <hyperlink ref="AK109" r:id="rId291" display="https://scontent.xx.fbcdn.net/v/t1.0-0/s130x130/68667093_3116925121681238_7239723360924467200_n.jpg?_nc_cat=110&amp;_nc_oc=AQl-8rzmmlHgz9q1IThkonmSoHdwVU2LGHZItPx0HjicEHCHnZAdkNFMenjsDeTCf4_Mbxo7gRi1QKLei9SJRySY&amp;_nc_ht=scontent.xx&amp;oh=fa1ade4fe521d5a0998c631c866f4265&amp;oe=5DCC6F07"/>
    <hyperlink ref="AK110" r:id="rId292" display="https://scontent.xx.fbcdn.net/v/t1.0-0/s130x130/69264673_3119674201406330_90577304039718912_n.jpg?_nc_cat=101&amp;_nc_oc=AQn0uKmoKahu0EqJx64qS09Lh8M_ohC_e9mzT9QS1riVr5s2Z7UL67v3yb51m4BM8pFL9tF_Sdz0ICOTU83BjrQE&amp;_nc_ht=scontent.xx&amp;oh=064f2d9dec7081632a574e6d3c2d743b&amp;oe=5DC7666D"/>
    <hyperlink ref="AK111" r:id="rId293" display="https://scontent.xx.fbcdn.net/v/t1.0-0/s130x130/68934447_3119871924719891_942462991796797440_n.jpg?_nc_cat=105&amp;_nc_oc=AQmQsUtvQ2EVw55o3voC2gB1JEnvHcnaiYaRCD6271H5RPeTMaG8pjmvSiMEbOZ5AtzepEVm1HekMBtLtFf_295s&amp;_nc_ht=scontent.xx&amp;oh=b97b1fc649d0b35bcd264ef18cad1b91&amp;oe=5E0B320D"/>
    <hyperlink ref="AL4" r:id="rId294" display="https://www.facebook.com/184243564949423_2952822568091495"/>
    <hyperlink ref="AL6" r:id="rId295" display="https://www.facebook.com/184243564949423_2971339076239844"/>
    <hyperlink ref="AL9" r:id="rId296" display="https://www.facebook.com/184243564949423_3000575053316246"/>
    <hyperlink ref="AL12" r:id="rId297" display="https://www.facebook.com/184243564949423_3008441999196218"/>
    <hyperlink ref="AL15" r:id="rId298" display="https://www.facebook.com/184243564949423_3076828005690950"/>
    <hyperlink ref="AL17" r:id="rId299" display="https://www.facebook.com/184243564949423_2892013640839055"/>
    <hyperlink ref="AL18" r:id="rId300" display="https://www.facebook.com/184243564949423_2893725520667867"/>
    <hyperlink ref="AL19" r:id="rId301" display="https://www.facebook.com/184243564949423_2893976587309427"/>
    <hyperlink ref="AL20" r:id="rId302" display="https://www.facebook.com/184243564949423_2894216987285387"/>
    <hyperlink ref="AL21" r:id="rId303" display="https://www.facebook.com/184243564949423_2894226560617763"/>
    <hyperlink ref="AL22" r:id="rId304" display="https://www.facebook.com/184243564949423_2896304320409987"/>
    <hyperlink ref="AL23" r:id="rId305" display="https://www.facebook.com/184243564949423_2896602780380141"/>
    <hyperlink ref="AL24" r:id="rId306" display="https://www.facebook.com/184243564949423_2898555253518227"/>
    <hyperlink ref="AL25" r:id="rId307" display="https://www.facebook.com/184243564949423_2898720333501719"/>
    <hyperlink ref="AL26" r:id="rId308" display="https://www.facebook.com/184243564949423_2899120603461692"/>
    <hyperlink ref="AL27" r:id="rId309" display="https://www.facebook.com/184243564949423_2901220873251665"/>
    <hyperlink ref="AL28" r:id="rId310" display="https://www.facebook.com/184243564949423_2901450379895381"/>
    <hyperlink ref="AL29" r:id="rId311" display="https://www.facebook.com/184243564949423_2901647363209016"/>
    <hyperlink ref="AL30" r:id="rId312" display="https://www.facebook.com/184243564949423_2927185020655250"/>
    <hyperlink ref="AL31" r:id="rId313" display="https://www.facebook.com/184243564949423_2929378480435904"/>
    <hyperlink ref="AL32" r:id="rId314" display="https://www.facebook.com/184243564949423_2932185340155218"/>
    <hyperlink ref="AL33" r:id="rId315" display="https://www.facebook.com/184243564949423_2934398669933885"/>
    <hyperlink ref="AL34" r:id="rId316" display="https://www.facebook.com/184243564949423_2934898079883944"/>
    <hyperlink ref="AL35" r:id="rId317" display="https://www.facebook.com/184243564949423_2935045563202529"/>
    <hyperlink ref="AL36" r:id="rId318" display="https://www.facebook.com/184243564949423_2937474209626331"/>
    <hyperlink ref="AL37" r:id="rId319" display="https://www.facebook.com/184243564949423_2937631266277292"/>
    <hyperlink ref="AL38" r:id="rId320" display="https://www.facebook.com/184243564949423_2938175479556204"/>
    <hyperlink ref="AL39" r:id="rId321" display="https://www.facebook.com/184243564949423_2944854072221678"/>
    <hyperlink ref="AL40" r:id="rId322" display="https://www.facebook.com/184243564949423_2945222865518132"/>
    <hyperlink ref="AL41" r:id="rId323" display="https://www.facebook.com/184243564949423_2950138578359894"/>
    <hyperlink ref="AL42" r:id="rId324" display="https://www.facebook.com/184243564949423_2952878708085881"/>
    <hyperlink ref="AL43" r:id="rId325" display="https://www.facebook.com/184243564949423_2953033721403713"/>
    <hyperlink ref="AL44" r:id="rId326" display="https://www.facebook.com/184243564949423_2955781477795604"/>
    <hyperlink ref="AL45" r:id="rId327" display="https://www.facebook.com/184243564949423_2963371837036568"/>
    <hyperlink ref="AL46" r:id="rId328" display="https://www.facebook.com/184243564949423_2963837106990041"/>
    <hyperlink ref="AL47" r:id="rId329" display="https://www.facebook.com/184243564949423_2966192730087812"/>
    <hyperlink ref="AL48" r:id="rId330" display="https://www.facebook.com/184243564949423_2966562360050849"/>
    <hyperlink ref="AL49" r:id="rId331" display="https://www.facebook.com/184243564949423_2968692566504495"/>
    <hyperlink ref="AL50" r:id="rId332" display="https://www.facebook.com/184243564949423_2968756593164759"/>
    <hyperlink ref="AL51" r:id="rId333" display="https://www.facebook.com/184243564949423_2968795499827535"/>
    <hyperlink ref="AL52" r:id="rId334" display="https://www.facebook.com/184243564949423_2969019686471783"/>
    <hyperlink ref="AL53" r:id="rId335" display="https://www.facebook.com/184243564949423_2971531462887272"/>
    <hyperlink ref="AL54" r:id="rId336" display="https://www.facebook.com/184243564949423_2975240825849669"/>
    <hyperlink ref="AL55" r:id="rId337" display="https://www.facebook.com/184243564949423_2977758635597888"/>
    <hyperlink ref="AL56" r:id="rId338" display="https://www.facebook.com/184243564949423_2980415715332180"/>
    <hyperlink ref="AL57" r:id="rId339" display="https://www.facebook.com/184243564949423_2983088618398223"/>
    <hyperlink ref="AL58" r:id="rId340" display="https://www.facebook.com/184243564949423_2985661178140967"/>
    <hyperlink ref="AL59" r:id="rId341" display="https://www.facebook.com/184243564949423_2987397124634039"/>
    <hyperlink ref="AL60" r:id="rId342" display="https://www.facebook.com/184243564949423_2988324077874677"/>
    <hyperlink ref="AL61" r:id="rId343" display="https://www.facebook.com/184243564949423_2989404347766650"/>
    <hyperlink ref="AL62" r:id="rId344" display="https://www.facebook.com/184243564949423_2992357654137986"/>
    <hyperlink ref="AL63" r:id="rId345" display="https://www.facebook.com/184243564949423_2993110227396062"/>
    <hyperlink ref="AL64" r:id="rId346" display="https://www.facebook.com/184243564949423_3002635726443512"/>
    <hyperlink ref="AL65" r:id="rId347" display="https://www.facebook.com/184243564949423_3003006786406406"/>
    <hyperlink ref="AL66" r:id="rId348" display="https://www.facebook.com/184243564949423_3005717949468623"/>
    <hyperlink ref="AL67" r:id="rId349" display="https://www.facebook.com/184243564949423_3007933809247037"/>
    <hyperlink ref="AL68" r:id="rId350" display="https://www.facebook.com/184243564949423_3008388452534906"/>
    <hyperlink ref="AL69" r:id="rId351" display="https://www.facebook.com/184243564949423_3010727595634325"/>
    <hyperlink ref="AL70" r:id="rId352" display="https://www.facebook.com/184243564949423_3018173571556394"/>
    <hyperlink ref="AL71" r:id="rId353" display="https://www.facebook.com/184243564949423_3021332847907133"/>
    <hyperlink ref="AL72" r:id="rId354" display="https://www.facebook.com/184243564949423_3021866864520398"/>
    <hyperlink ref="AL73" r:id="rId355" display="https://www.facebook.com/184243564949423_3023587594348325"/>
    <hyperlink ref="AL74" r:id="rId356" display="https://www.facebook.com/184243564949423_3024215620952189"/>
    <hyperlink ref="AL75" r:id="rId357" display="https://www.facebook.com/184243564949423_3026346120739139"/>
    <hyperlink ref="AL76" r:id="rId358" display="https://www.facebook.com/184243564949423_3026644307375987"/>
    <hyperlink ref="AL77" r:id="rId359" display="https://www.facebook.com/184243564949423_3029230913783993"/>
    <hyperlink ref="AL78" r:id="rId360" display="https://www.facebook.com/184243564949423_3031746276865790"/>
    <hyperlink ref="AL79" r:id="rId361" display="https://www.facebook.com/184243564949423_3032450670128684"/>
    <hyperlink ref="AL80" r:id="rId362" display="https://www.facebook.com/184243564949423_3037324506307967"/>
    <hyperlink ref="AL81" r:id="rId363" display="https://www.facebook.com/184243564949423_3040128566027561"/>
    <hyperlink ref="AL82" r:id="rId364" display="https://www.facebook.com/184243564949423_3042848459088905"/>
    <hyperlink ref="AL83" r:id="rId365" display="https://www.facebook.com/184243564949423_3043241285716289"/>
    <hyperlink ref="AL84" r:id="rId366" display="https://www.facebook.com/184243564949423_3045236402183444"/>
    <hyperlink ref="AL85" r:id="rId367" display="https://www.facebook.com/184243564949423_3047837471923337"/>
    <hyperlink ref="AL86" r:id="rId368" display="https://www.facebook.com/184243564949423_3048365925203825"/>
    <hyperlink ref="AL87" r:id="rId369" display="https://www.facebook.com/184243564949423_3048414531865631"/>
    <hyperlink ref="AL88" r:id="rId370" display="https://www.facebook.com/184243564949423_3055892114451206"/>
    <hyperlink ref="AL89" r:id="rId371" display="https://www.facebook.com/184243564949423_3056295864410831"/>
    <hyperlink ref="AL90" r:id="rId372" display="https://www.facebook.com/184243564949423_3058936684146749"/>
    <hyperlink ref="AL91" r:id="rId373" display="https://www.facebook.com/184243564949423_3061452273895190"/>
    <hyperlink ref="AL92" r:id="rId374" display="https://www.facebook.com/184243564949423_3063897853650632"/>
    <hyperlink ref="AL93" r:id="rId375" display="https://www.facebook.com/184243564949423_3064141236959627"/>
    <hyperlink ref="AL94" r:id="rId376" display="https://www.facebook.com/184243564949423_3074561025917648"/>
    <hyperlink ref="AL95" r:id="rId377" display="https://www.facebook.com/184243564949423_3074673082573109"/>
    <hyperlink ref="AL96" r:id="rId378" display="https://www.facebook.com/184243564949423_3077232715650479"/>
    <hyperlink ref="AL97" r:id="rId379" display="https://www.facebook.com/184243564949423_3079610848745999"/>
    <hyperlink ref="AL98" r:id="rId380" display="https://www.facebook.com/184243564949423_3082121495161601"/>
    <hyperlink ref="AL99" r:id="rId381" display="https://www.facebook.com/184243564949423_3082455878461496"/>
    <hyperlink ref="AL100" r:id="rId382" display="https://www.facebook.com/184243564949423_3084665278240556"/>
    <hyperlink ref="AL101" r:id="rId383" display="https://www.facebook.com/184243564949423_3084810994892651"/>
    <hyperlink ref="AL102" r:id="rId384" display="https://www.facebook.com/184243564949423_3100499883323762"/>
    <hyperlink ref="AL103" r:id="rId385" display="https://www.facebook.com/184243564949423_3111300942243656"/>
    <hyperlink ref="AL104" r:id="rId386" display="https://www.facebook.com/184243564949423_3111539712219779"/>
    <hyperlink ref="AL105" r:id="rId387" display="https://www.facebook.com/184243564949423_3113907641982986"/>
    <hyperlink ref="AL106" r:id="rId388" display="https://www.facebook.com/184243564949423_3114383681935382"/>
    <hyperlink ref="AL107" r:id="rId389" display="https://www.facebook.com/184243564949423_3114698471903903"/>
    <hyperlink ref="AL108" r:id="rId390" display="https://www.facebook.com/184243564949423_3116748401698910"/>
    <hyperlink ref="AL109" r:id="rId391" display="https://www.facebook.com/184243564949423_3116926441681106"/>
    <hyperlink ref="AL110" r:id="rId392" display="https://www.facebook.com/184243564949423_3119675941406156"/>
    <hyperlink ref="AL111" r:id="rId393" display="https://www.facebook.com/184243564949423_3119904841383266"/>
    <hyperlink ref="AV3" r:id="rId394" display="https://www.facebook.com/2952822568091495_2965256920181393"/>
    <hyperlink ref="AV5" r:id="rId395" display="https://www.facebook.com/2971339076239844_2972663419440743"/>
    <hyperlink ref="AV7" r:id="rId396" display="https://www.facebook.com/2971339076239844_2971706066203145"/>
    <hyperlink ref="AV8" r:id="rId397" display="https://www.facebook.com/3000574759982942_3008832569157161"/>
    <hyperlink ref="AV10" r:id="rId398" display="https://www.facebook.com/3000574759982942_3006681482705603"/>
    <hyperlink ref="AV11" r:id="rId399" display="https://www.facebook.com/3008441999196218_3009058502467901"/>
    <hyperlink ref="AV13" r:id="rId400" display="https://www.facebook.com/3076828005690950_3078222828884801"/>
    <hyperlink ref="AV14" r:id="rId401" display="https://www.facebook.com/3076828005690950_3077706448936439"/>
    <hyperlink ref="AV16" r:id="rId402" display="https://www.facebook.com/3076828005690950_3078180952222322"/>
  </hyperlinks>
  <printOptions/>
  <pageMargins left="0.7" right="0.7" top="0.75" bottom="0.75" header="0.3" footer="0.3"/>
  <pageSetup horizontalDpi="600" verticalDpi="600" orientation="portrait" r:id="rId406"/>
  <legacyDrawing r:id="rId404"/>
  <tableParts>
    <tablePart r:id="rId4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3.28125" style="0" bestFit="1" customWidth="1"/>
    <col min="30" max="30" width="28.7109375" style="0" bestFit="1" customWidth="1"/>
    <col min="31" max="31" width="18.140625" style="0" bestFit="1" customWidth="1"/>
    <col min="32" max="32" width="22.28125" style="0" bestFit="1" customWidth="1"/>
    <col min="33" max="33" width="16.421875" style="0" bestFit="1" customWidth="1"/>
    <col min="34" max="34" width="13.28125" style="0" bestFit="1" customWidth="1"/>
    <col min="35" max="35" width="14.7109375" style="0" bestFit="1" customWidth="1"/>
    <col min="36" max="36" width="14.8515625" style="0" bestFit="1" customWidth="1"/>
    <col min="37" max="37" width="14.140625" style="0" bestFit="1" customWidth="1"/>
    <col min="38" max="38" width="16.7109375" style="0" bestFit="1" customWidth="1"/>
    <col min="39" max="39" width="11.140625" style="0" bestFit="1" customWidth="1"/>
    <col min="40" max="40" width="14.7109375" style="0" bestFit="1" customWidth="1"/>
    <col min="41" max="42" width="14.8515625" style="0" bestFit="1" customWidth="1"/>
    <col min="43" max="43" width="17.00390625" style="0" bestFit="1"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3" t="s">
        <v>758</v>
      </c>
      <c r="Z2" s="53" t="s">
        <v>759</v>
      </c>
      <c r="AA2" s="53" t="s">
        <v>760</v>
      </c>
      <c r="AB2" s="53" t="s">
        <v>761</v>
      </c>
      <c r="AC2" s="53" t="s">
        <v>762</v>
      </c>
      <c r="AD2" s="53" t="s">
        <v>763</v>
      </c>
      <c r="AE2" s="53" t="s">
        <v>764</v>
      </c>
      <c r="AF2" s="53" t="s">
        <v>765</v>
      </c>
      <c r="AG2" s="53" t="s">
        <v>768</v>
      </c>
      <c r="AH2" s="13" t="s">
        <v>796</v>
      </c>
      <c r="AI2" s="13" t="s">
        <v>797</v>
      </c>
      <c r="AJ2" s="13" t="s">
        <v>798</v>
      </c>
      <c r="AK2" s="13" t="s">
        <v>799</v>
      </c>
      <c r="AL2" s="13" t="s">
        <v>803</v>
      </c>
      <c r="AM2" s="13" t="s">
        <v>1298</v>
      </c>
      <c r="AN2" s="13" t="s">
        <v>1307</v>
      </c>
      <c r="AO2" s="13" t="s">
        <v>1331</v>
      </c>
      <c r="AP2" s="13" t="s">
        <v>1341</v>
      </c>
      <c r="AQ2" s="13" t="s">
        <v>1362</v>
      </c>
    </row>
    <row r="3" spans="1:43" ht="15">
      <c r="A3" s="87" t="s">
        <v>719</v>
      </c>
      <c r="B3" s="67" t="s">
        <v>725</v>
      </c>
      <c r="C3" s="67" t="s">
        <v>56</v>
      </c>
      <c r="D3" s="94"/>
      <c r="E3" s="93"/>
      <c r="F3" s="95" t="s">
        <v>1576</v>
      </c>
      <c r="G3" s="96"/>
      <c r="H3" s="96"/>
      <c r="I3" s="97">
        <v>3</v>
      </c>
      <c r="J3" s="98"/>
      <c r="K3" s="48">
        <v>95</v>
      </c>
      <c r="L3" s="48">
        <v>95</v>
      </c>
      <c r="M3" s="48">
        <v>0</v>
      </c>
      <c r="N3" s="48">
        <v>95</v>
      </c>
      <c r="O3" s="48">
        <v>95</v>
      </c>
      <c r="P3" s="49" t="s">
        <v>734</v>
      </c>
      <c r="Q3" s="49" t="s">
        <v>734</v>
      </c>
      <c r="R3" s="48">
        <v>95</v>
      </c>
      <c r="S3" s="48">
        <v>95</v>
      </c>
      <c r="T3" s="48">
        <v>1</v>
      </c>
      <c r="U3" s="48">
        <v>1</v>
      </c>
      <c r="V3" s="48">
        <v>0</v>
      </c>
      <c r="W3" s="49">
        <v>0</v>
      </c>
      <c r="X3" s="49">
        <v>0</v>
      </c>
      <c r="Y3" s="48">
        <v>1</v>
      </c>
      <c r="Z3" s="49">
        <v>0.03901677721420211</v>
      </c>
      <c r="AA3" s="48">
        <v>1</v>
      </c>
      <c r="AB3" s="49">
        <v>0.03901677721420211</v>
      </c>
      <c r="AC3" s="48">
        <v>0</v>
      </c>
      <c r="AD3" s="49">
        <v>0</v>
      </c>
      <c r="AE3" s="48">
        <v>2561</v>
      </c>
      <c r="AF3" s="49">
        <v>99.9219664455716</v>
      </c>
      <c r="AG3" s="48">
        <v>2563</v>
      </c>
      <c r="AH3" s="80"/>
      <c r="AI3" s="80"/>
      <c r="AJ3" s="80"/>
      <c r="AK3" s="105" t="s">
        <v>800</v>
      </c>
      <c r="AL3" s="105" t="s">
        <v>800</v>
      </c>
      <c r="AM3" s="105" t="s">
        <v>1299</v>
      </c>
      <c r="AN3" s="105" t="s">
        <v>1308</v>
      </c>
      <c r="AO3" s="105" t="s">
        <v>1332</v>
      </c>
      <c r="AP3" s="105" t="s">
        <v>1342</v>
      </c>
      <c r="AQ3" s="105" t="s">
        <v>1363</v>
      </c>
    </row>
    <row r="4" spans="1:43" ht="15">
      <c r="A4" s="87" t="s">
        <v>720</v>
      </c>
      <c r="B4" s="67" t="s">
        <v>726</v>
      </c>
      <c r="C4" s="67" t="s">
        <v>56</v>
      </c>
      <c r="D4" s="100"/>
      <c r="E4" s="99"/>
      <c r="F4" s="101" t="s">
        <v>720</v>
      </c>
      <c r="G4" s="102"/>
      <c r="H4" s="102"/>
      <c r="I4" s="103">
        <v>4</v>
      </c>
      <c r="J4" s="104"/>
      <c r="K4" s="48">
        <v>4</v>
      </c>
      <c r="L4" s="48">
        <v>6</v>
      </c>
      <c r="M4" s="48">
        <v>0</v>
      </c>
      <c r="N4" s="48">
        <v>6</v>
      </c>
      <c r="O4" s="48">
        <v>1</v>
      </c>
      <c r="P4" s="49">
        <v>0</v>
      </c>
      <c r="Q4" s="49">
        <v>0</v>
      </c>
      <c r="R4" s="48">
        <v>1</v>
      </c>
      <c r="S4" s="48">
        <v>0</v>
      </c>
      <c r="T4" s="48">
        <v>4</v>
      </c>
      <c r="U4" s="48">
        <v>6</v>
      </c>
      <c r="V4" s="48">
        <v>2</v>
      </c>
      <c r="W4" s="49">
        <v>0.875</v>
      </c>
      <c r="X4" s="49">
        <v>0.4166666666666667</v>
      </c>
      <c r="Y4" s="48">
        <v>0</v>
      </c>
      <c r="Z4" s="49">
        <v>0</v>
      </c>
      <c r="AA4" s="48">
        <v>0</v>
      </c>
      <c r="AB4" s="49">
        <v>0</v>
      </c>
      <c r="AC4" s="48">
        <v>0</v>
      </c>
      <c r="AD4" s="49">
        <v>0</v>
      </c>
      <c r="AE4" s="48">
        <v>13</v>
      </c>
      <c r="AF4" s="49">
        <v>100</v>
      </c>
      <c r="AG4" s="48">
        <v>13</v>
      </c>
      <c r="AH4" s="80"/>
      <c r="AI4" s="80"/>
      <c r="AJ4" s="80"/>
      <c r="AK4" s="105" t="s">
        <v>801</v>
      </c>
      <c r="AL4" s="105" t="s">
        <v>802</v>
      </c>
      <c r="AM4" s="105"/>
      <c r="AN4" s="105"/>
      <c r="AO4" s="105" t="s">
        <v>1310</v>
      </c>
      <c r="AP4" s="105" t="s">
        <v>800</v>
      </c>
      <c r="AQ4" s="105" t="s">
        <v>800</v>
      </c>
    </row>
    <row r="5" spans="1:43" ht="15">
      <c r="A5" s="87" t="s">
        <v>721</v>
      </c>
      <c r="B5" s="67" t="s">
        <v>727</v>
      </c>
      <c r="C5" s="67" t="s">
        <v>56</v>
      </c>
      <c r="D5" s="100"/>
      <c r="E5" s="99"/>
      <c r="F5" s="101" t="s">
        <v>721</v>
      </c>
      <c r="G5" s="102"/>
      <c r="H5" s="102"/>
      <c r="I5" s="103">
        <v>5</v>
      </c>
      <c r="J5" s="104"/>
      <c r="K5" s="48">
        <v>3</v>
      </c>
      <c r="L5" s="48">
        <v>3</v>
      </c>
      <c r="M5" s="48">
        <v>0</v>
      </c>
      <c r="N5" s="48">
        <v>3</v>
      </c>
      <c r="O5" s="48">
        <v>1</v>
      </c>
      <c r="P5" s="49">
        <v>0</v>
      </c>
      <c r="Q5" s="49">
        <v>0</v>
      </c>
      <c r="R5" s="48">
        <v>1</v>
      </c>
      <c r="S5" s="48">
        <v>0</v>
      </c>
      <c r="T5" s="48">
        <v>3</v>
      </c>
      <c r="U5" s="48">
        <v>3</v>
      </c>
      <c r="V5" s="48">
        <v>2</v>
      </c>
      <c r="W5" s="49">
        <v>0.888889</v>
      </c>
      <c r="X5" s="49">
        <v>0.3333333333333333</v>
      </c>
      <c r="Y5" s="48">
        <v>0</v>
      </c>
      <c r="Z5" s="49">
        <v>0</v>
      </c>
      <c r="AA5" s="48">
        <v>0</v>
      </c>
      <c r="AB5" s="49">
        <v>0</v>
      </c>
      <c r="AC5" s="48">
        <v>0</v>
      </c>
      <c r="AD5" s="49">
        <v>0</v>
      </c>
      <c r="AE5" s="48">
        <v>9</v>
      </c>
      <c r="AF5" s="49">
        <v>100</v>
      </c>
      <c r="AG5" s="48">
        <v>9</v>
      </c>
      <c r="AH5" s="80"/>
      <c r="AI5" s="80"/>
      <c r="AJ5" s="80"/>
      <c r="AK5" s="105" t="s">
        <v>800</v>
      </c>
      <c r="AL5" s="105" t="s">
        <v>800</v>
      </c>
      <c r="AM5" s="105"/>
      <c r="AN5" s="105"/>
      <c r="AO5" s="105"/>
      <c r="AP5" s="105" t="s">
        <v>800</v>
      </c>
      <c r="AQ5" s="105" t="s">
        <v>800</v>
      </c>
    </row>
    <row r="6" spans="1:43" ht="15">
      <c r="A6" s="87" t="s">
        <v>722</v>
      </c>
      <c r="B6" s="67" t="s">
        <v>728</v>
      </c>
      <c r="C6" s="67" t="s">
        <v>56</v>
      </c>
      <c r="D6" s="100"/>
      <c r="E6" s="99"/>
      <c r="F6" s="101" t="s">
        <v>1577</v>
      </c>
      <c r="G6" s="102"/>
      <c r="H6" s="102"/>
      <c r="I6" s="103">
        <v>6</v>
      </c>
      <c r="J6" s="104"/>
      <c r="K6" s="48">
        <v>3</v>
      </c>
      <c r="L6" s="48">
        <v>3</v>
      </c>
      <c r="M6" s="48">
        <v>0</v>
      </c>
      <c r="N6" s="48">
        <v>3</v>
      </c>
      <c r="O6" s="48">
        <v>1</v>
      </c>
      <c r="P6" s="49">
        <v>0</v>
      </c>
      <c r="Q6" s="49">
        <v>0</v>
      </c>
      <c r="R6" s="48">
        <v>1</v>
      </c>
      <c r="S6" s="48">
        <v>0</v>
      </c>
      <c r="T6" s="48">
        <v>3</v>
      </c>
      <c r="U6" s="48">
        <v>3</v>
      </c>
      <c r="V6" s="48">
        <v>2</v>
      </c>
      <c r="W6" s="49">
        <v>0.888889</v>
      </c>
      <c r="X6" s="49">
        <v>0.3333333333333333</v>
      </c>
      <c r="Y6" s="48">
        <v>0</v>
      </c>
      <c r="Z6" s="49">
        <v>0</v>
      </c>
      <c r="AA6" s="48">
        <v>0</v>
      </c>
      <c r="AB6" s="49">
        <v>0</v>
      </c>
      <c r="AC6" s="48">
        <v>0</v>
      </c>
      <c r="AD6" s="49">
        <v>0</v>
      </c>
      <c r="AE6" s="48">
        <v>33</v>
      </c>
      <c r="AF6" s="49">
        <v>100</v>
      </c>
      <c r="AG6" s="48">
        <v>33</v>
      </c>
      <c r="AH6" s="80"/>
      <c r="AI6" s="80"/>
      <c r="AJ6" s="80"/>
      <c r="AK6" s="105" t="s">
        <v>742</v>
      </c>
      <c r="AL6" s="105" t="s">
        <v>800</v>
      </c>
      <c r="AM6" s="105"/>
      <c r="AN6" s="105"/>
      <c r="AO6" s="105"/>
      <c r="AP6" s="105" t="s">
        <v>1276</v>
      </c>
      <c r="AQ6" s="105" t="s">
        <v>800</v>
      </c>
    </row>
    <row r="7" spans="1:43" ht="15">
      <c r="A7" s="87" t="s">
        <v>723</v>
      </c>
      <c r="B7" s="67" t="s">
        <v>729</v>
      </c>
      <c r="C7" s="67" t="s">
        <v>56</v>
      </c>
      <c r="D7" s="100"/>
      <c r="E7" s="99"/>
      <c r="F7" s="101" t="s">
        <v>723</v>
      </c>
      <c r="G7" s="102"/>
      <c r="H7" s="102"/>
      <c r="I7" s="103">
        <v>7</v>
      </c>
      <c r="J7" s="104"/>
      <c r="K7" s="48">
        <v>2</v>
      </c>
      <c r="L7" s="48">
        <v>2</v>
      </c>
      <c r="M7" s="48">
        <v>0</v>
      </c>
      <c r="N7" s="48">
        <v>2</v>
      </c>
      <c r="O7" s="48">
        <v>1</v>
      </c>
      <c r="P7" s="49">
        <v>0</v>
      </c>
      <c r="Q7" s="49">
        <v>0</v>
      </c>
      <c r="R7" s="48">
        <v>1</v>
      </c>
      <c r="S7" s="48">
        <v>0</v>
      </c>
      <c r="T7" s="48">
        <v>2</v>
      </c>
      <c r="U7" s="48">
        <v>2</v>
      </c>
      <c r="V7" s="48">
        <v>1</v>
      </c>
      <c r="W7" s="49">
        <v>0.5</v>
      </c>
      <c r="X7" s="49">
        <v>0.5</v>
      </c>
      <c r="Y7" s="48">
        <v>0</v>
      </c>
      <c r="Z7" s="49">
        <v>0</v>
      </c>
      <c r="AA7" s="48">
        <v>0</v>
      </c>
      <c r="AB7" s="49">
        <v>0</v>
      </c>
      <c r="AC7" s="48">
        <v>0</v>
      </c>
      <c r="AD7" s="49">
        <v>0</v>
      </c>
      <c r="AE7" s="48">
        <v>18</v>
      </c>
      <c r="AF7" s="49">
        <v>100</v>
      </c>
      <c r="AG7" s="48">
        <v>18</v>
      </c>
      <c r="AH7" s="80"/>
      <c r="AI7" s="80"/>
      <c r="AJ7" s="80"/>
      <c r="AK7" s="105" t="s">
        <v>800</v>
      </c>
      <c r="AL7" s="105" t="s">
        <v>800</v>
      </c>
      <c r="AM7" s="105"/>
      <c r="AN7" s="105"/>
      <c r="AO7" s="105" t="s">
        <v>1333</v>
      </c>
      <c r="AP7" s="105" t="s">
        <v>800</v>
      </c>
      <c r="AQ7" s="105" t="s">
        <v>800</v>
      </c>
    </row>
    <row r="8" spans="1:43" ht="15">
      <c r="A8" s="87" t="s">
        <v>724</v>
      </c>
      <c r="B8" s="67" t="s">
        <v>730</v>
      </c>
      <c r="C8" s="67" t="s">
        <v>56</v>
      </c>
      <c r="D8" s="100"/>
      <c r="E8" s="99"/>
      <c r="F8" s="101" t="s">
        <v>1578</v>
      </c>
      <c r="G8" s="102"/>
      <c r="H8" s="102"/>
      <c r="I8" s="103">
        <v>8</v>
      </c>
      <c r="J8" s="104"/>
      <c r="K8" s="48">
        <v>2</v>
      </c>
      <c r="L8" s="48">
        <v>2</v>
      </c>
      <c r="M8" s="48">
        <v>0</v>
      </c>
      <c r="N8" s="48">
        <v>2</v>
      </c>
      <c r="O8" s="48">
        <v>1</v>
      </c>
      <c r="P8" s="49">
        <v>0</v>
      </c>
      <c r="Q8" s="49">
        <v>0</v>
      </c>
      <c r="R8" s="48">
        <v>1</v>
      </c>
      <c r="S8" s="48">
        <v>0</v>
      </c>
      <c r="T8" s="48">
        <v>2</v>
      </c>
      <c r="U8" s="48">
        <v>2</v>
      </c>
      <c r="V8" s="48">
        <v>1</v>
      </c>
      <c r="W8" s="49">
        <v>0.5</v>
      </c>
      <c r="X8" s="49">
        <v>0.5</v>
      </c>
      <c r="Y8" s="48">
        <v>0</v>
      </c>
      <c r="Z8" s="49">
        <v>0</v>
      </c>
      <c r="AA8" s="48">
        <v>0</v>
      </c>
      <c r="AB8" s="49">
        <v>0</v>
      </c>
      <c r="AC8" s="48">
        <v>0</v>
      </c>
      <c r="AD8" s="49">
        <v>0</v>
      </c>
      <c r="AE8" s="48">
        <v>20</v>
      </c>
      <c r="AF8" s="49">
        <v>100</v>
      </c>
      <c r="AG8" s="48">
        <v>20</v>
      </c>
      <c r="AH8" s="80"/>
      <c r="AI8" s="80"/>
      <c r="AJ8" s="80"/>
      <c r="AK8" s="105" t="s">
        <v>800</v>
      </c>
      <c r="AL8" s="105" t="s">
        <v>800</v>
      </c>
      <c r="AM8" s="105" t="s">
        <v>1279</v>
      </c>
      <c r="AN8" s="105" t="s">
        <v>274</v>
      </c>
      <c r="AO8" s="105"/>
      <c r="AP8" s="105" t="s">
        <v>1343</v>
      </c>
      <c r="AQ8" s="105" t="s">
        <v>1361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719</v>
      </c>
      <c r="B2" s="105" t="s">
        <v>400</v>
      </c>
      <c r="C2" s="80">
        <f>VLOOKUP(GroupVertices[[#This Row],[Vertex]],Vertices[],MATCH("ID",Vertices[[#Headers],[Vertex]:[Top Word Pairs in Post Content by Salience]],0),FALSE)</f>
        <v>17</v>
      </c>
    </row>
    <row r="3" spans="1:3" ht="15">
      <c r="A3" s="80" t="s">
        <v>719</v>
      </c>
      <c r="B3" s="105" t="s">
        <v>399</v>
      </c>
      <c r="C3" s="80">
        <f>VLOOKUP(GroupVertices[[#This Row],[Vertex]],Vertices[],MATCH("ID",Vertices[[#Headers],[Vertex]:[Top Word Pairs in Post Content by Salience]],0),FALSE)</f>
        <v>18</v>
      </c>
    </row>
    <row r="4" spans="1:3" ht="15">
      <c r="A4" s="80" t="s">
        <v>719</v>
      </c>
      <c r="B4" s="105" t="s">
        <v>398</v>
      </c>
      <c r="C4" s="80">
        <f>VLOOKUP(GroupVertices[[#This Row],[Vertex]],Vertices[],MATCH("ID",Vertices[[#Headers],[Vertex]:[Top Word Pairs in Post Content by Salience]],0),FALSE)</f>
        <v>19</v>
      </c>
    </row>
    <row r="5" spans="1:3" ht="15">
      <c r="A5" s="80" t="s">
        <v>719</v>
      </c>
      <c r="B5" s="105" t="s">
        <v>397</v>
      </c>
      <c r="C5" s="80">
        <f>VLOOKUP(GroupVertices[[#This Row],[Vertex]],Vertices[],MATCH("ID",Vertices[[#Headers],[Vertex]:[Top Word Pairs in Post Content by Salience]],0),FALSE)</f>
        <v>20</v>
      </c>
    </row>
    <row r="6" spans="1:3" ht="15">
      <c r="A6" s="80" t="s">
        <v>719</v>
      </c>
      <c r="B6" s="105" t="s">
        <v>396</v>
      </c>
      <c r="C6" s="80">
        <f>VLOOKUP(GroupVertices[[#This Row],[Vertex]],Vertices[],MATCH("ID",Vertices[[#Headers],[Vertex]:[Top Word Pairs in Post Content by Salience]],0),FALSE)</f>
        <v>21</v>
      </c>
    </row>
    <row r="7" spans="1:3" ht="15">
      <c r="A7" s="80" t="s">
        <v>719</v>
      </c>
      <c r="B7" s="105" t="s">
        <v>395</v>
      </c>
      <c r="C7" s="80">
        <f>VLOOKUP(GroupVertices[[#This Row],[Vertex]],Vertices[],MATCH("ID",Vertices[[#Headers],[Vertex]:[Top Word Pairs in Post Content by Salience]],0),FALSE)</f>
        <v>22</v>
      </c>
    </row>
    <row r="8" spans="1:3" ht="15">
      <c r="A8" s="80" t="s">
        <v>719</v>
      </c>
      <c r="B8" s="105" t="s">
        <v>394</v>
      </c>
      <c r="C8" s="80">
        <f>VLOOKUP(GroupVertices[[#This Row],[Vertex]],Vertices[],MATCH("ID",Vertices[[#Headers],[Vertex]:[Top Word Pairs in Post Content by Salience]],0),FALSE)</f>
        <v>23</v>
      </c>
    </row>
    <row r="9" spans="1:3" ht="15">
      <c r="A9" s="80" t="s">
        <v>719</v>
      </c>
      <c r="B9" s="105" t="s">
        <v>393</v>
      </c>
      <c r="C9" s="80">
        <f>VLOOKUP(GroupVertices[[#This Row],[Vertex]],Vertices[],MATCH("ID",Vertices[[#Headers],[Vertex]:[Top Word Pairs in Post Content by Salience]],0),FALSE)</f>
        <v>24</v>
      </c>
    </row>
    <row r="10" spans="1:3" ht="15">
      <c r="A10" s="80" t="s">
        <v>719</v>
      </c>
      <c r="B10" s="105" t="s">
        <v>392</v>
      </c>
      <c r="C10" s="80">
        <f>VLOOKUP(GroupVertices[[#This Row],[Vertex]],Vertices[],MATCH("ID",Vertices[[#Headers],[Vertex]:[Top Word Pairs in Post Content by Salience]],0),FALSE)</f>
        <v>25</v>
      </c>
    </row>
    <row r="11" spans="1:3" ht="15">
      <c r="A11" s="80" t="s">
        <v>719</v>
      </c>
      <c r="B11" s="105" t="s">
        <v>391</v>
      </c>
      <c r="C11" s="80">
        <f>VLOOKUP(GroupVertices[[#This Row],[Vertex]],Vertices[],MATCH("ID",Vertices[[#Headers],[Vertex]:[Top Word Pairs in Post Content by Salience]],0),FALSE)</f>
        <v>26</v>
      </c>
    </row>
    <row r="12" spans="1:3" ht="15">
      <c r="A12" s="80" t="s">
        <v>719</v>
      </c>
      <c r="B12" s="105" t="s">
        <v>390</v>
      </c>
      <c r="C12" s="80">
        <f>VLOOKUP(GroupVertices[[#This Row],[Vertex]],Vertices[],MATCH("ID",Vertices[[#Headers],[Vertex]:[Top Word Pairs in Post Content by Salience]],0),FALSE)</f>
        <v>27</v>
      </c>
    </row>
    <row r="13" spans="1:3" ht="15">
      <c r="A13" s="80" t="s">
        <v>719</v>
      </c>
      <c r="B13" s="105" t="s">
        <v>389</v>
      </c>
      <c r="C13" s="80">
        <f>VLOOKUP(GroupVertices[[#This Row],[Vertex]],Vertices[],MATCH("ID",Vertices[[#Headers],[Vertex]:[Top Word Pairs in Post Content by Salience]],0),FALSE)</f>
        <v>28</v>
      </c>
    </row>
    <row r="14" spans="1:3" ht="15">
      <c r="A14" s="80" t="s">
        <v>719</v>
      </c>
      <c r="B14" s="105" t="s">
        <v>388</v>
      </c>
      <c r="C14" s="80">
        <f>VLOOKUP(GroupVertices[[#This Row],[Vertex]],Vertices[],MATCH("ID",Vertices[[#Headers],[Vertex]:[Top Word Pairs in Post Content by Salience]],0),FALSE)</f>
        <v>29</v>
      </c>
    </row>
    <row r="15" spans="1:3" ht="15">
      <c r="A15" s="80" t="s">
        <v>719</v>
      </c>
      <c r="B15" s="105" t="s">
        <v>387</v>
      </c>
      <c r="C15" s="80">
        <f>VLOOKUP(GroupVertices[[#This Row],[Vertex]],Vertices[],MATCH("ID",Vertices[[#Headers],[Vertex]:[Top Word Pairs in Post Content by Salience]],0),FALSE)</f>
        <v>30</v>
      </c>
    </row>
    <row r="16" spans="1:3" ht="15">
      <c r="A16" s="80" t="s">
        <v>719</v>
      </c>
      <c r="B16" s="105" t="s">
        <v>386</v>
      </c>
      <c r="C16" s="80">
        <f>VLOOKUP(GroupVertices[[#This Row],[Vertex]],Vertices[],MATCH("ID",Vertices[[#Headers],[Vertex]:[Top Word Pairs in Post Content by Salience]],0),FALSE)</f>
        <v>31</v>
      </c>
    </row>
    <row r="17" spans="1:3" ht="15">
      <c r="A17" s="80" t="s">
        <v>719</v>
      </c>
      <c r="B17" s="105" t="s">
        <v>385</v>
      </c>
      <c r="C17" s="80">
        <f>VLOOKUP(GroupVertices[[#This Row],[Vertex]],Vertices[],MATCH("ID",Vertices[[#Headers],[Vertex]:[Top Word Pairs in Post Content by Salience]],0),FALSE)</f>
        <v>32</v>
      </c>
    </row>
    <row r="18" spans="1:3" ht="15">
      <c r="A18" s="80" t="s">
        <v>719</v>
      </c>
      <c r="B18" s="105" t="s">
        <v>384</v>
      </c>
      <c r="C18" s="80">
        <f>VLOOKUP(GroupVertices[[#This Row],[Vertex]],Vertices[],MATCH("ID",Vertices[[#Headers],[Vertex]:[Top Word Pairs in Post Content by Salience]],0),FALSE)</f>
        <v>33</v>
      </c>
    </row>
    <row r="19" spans="1:3" ht="15">
      <c r="A19" s="80" t="s">
        <v>719</v>
      </c>
      <c r="B19" s="105" t="s">
        <v>383</v>
      </c>
      <c r="C19" s="80">
        <f>VLOOKUP(GroupVertices[[#This Row],[Vertex]],Vertices[],MATCH("ID",Vertices[[#Headers],[Vertex]:[Top Word Pairs in Post Content by Salience]],0),FALSE)</f>
        <v>34</v>
      </c>
    </row>
    <row r="20" spans="1:3" ht="15">
      <c r="A20" s="80" t="s">
        <v>719</v>
      </c>
      <c r="B20" s="105" t="s">
        <v>382</v>
      </c>
      <c r="C20" s="80">
        <f>VLOOKUP(GroupVertices[[#This Row],[Vertex]],Vertices[],MATCH("ID",Vertices[[#Headers],[Vertex]:[Top Word Pairs in Post Content by Salience]],0),FALSE)</f>
        <v>35</v>
      </c>
    </row>
    <row r="21" spans="1:3" ht="15">
      <c r="A21" s="80" t="s">
        <v>719</v>
      </c>
      <c r="B21" s="105" t="s">
        <v>381</v>
      </c>
      <c r="C21" s="80">
        <f>VLOOKUP(GroupVertices[[#This Row],[Vertex]],Vertices[],MATCH("ID",Vertices[[#Headers],[Vertex]:[Top Word Pairs in Post Content by Salience]],0),FALSE)</f>
        <v>36</v>
      </c>
    </row>
    <row r="22" spans="1:3" ht="15">
      <c r="A22" s="80" t="s">
        <v>719</v>
      </c>
      <c r="B22" s="105" t="s">
        <v>380</v>
      </c>
      <c r="C22" s="80">
        <f>VLOOKUP(GroupVertices[[#This Row],[Vertex]],Vertices[],MATCH("ID",Vertices[[#Headers],[Vertex]:[Top Word Pairs in Post Content by Salience]],0),FALSE)</f>
        <v>37</v>
      </c>
    </row>
    <row r="23" spans="1:3" ht="15">
      <c r="A23" s="80" t="s">
        <v>719</v>
      </c>
      <c r="B23" s="105" t="s">
        <v>379</v>
      </c>
      <c r="C23" s="80">
        <f>VLOOKUP(GroupVertices[[#This Row],[Vertex]],Vertices[],MATCH("ID",Vertices[[#Headers],[Vertex]:[Top Word Pairs in Post Content by Salience]],0),FALSE)</f>
        <v>38</v>
      </c>
    </row>
    <row r="24" spans="1:3" ht="15">
      <c r="A24" s="80" t="s">
        <v>719</v>
      </c>
      <c r="B24" s="105" t="s">
        <v>378</v>
      </c>
      <c r="C24" s="80">
        <f>VLOOKUP(GroupVertices[[#This Row],[Vertex]],Vertices[],MATCH("ID",Vertices[[#Headers],[Vertex]:[Top Word Pairs in Post Content by Salience]],0),FALSE)</f>
        <v>39</v>
      </c>
    </row>
    <row r="25" spans="1:3" ht="15">
      <c r="A25" s="80" t="s">
        <v>719</v>
      </c>
      <c r="B25" s="105" t="s">
        <v>377</v>
      </c>
      <c r="C25" s="80">
        <f>VLOOKUP(GroupVertices[[#This Row],[Vertex]],Vertices[],MATCH("ID",Vertices[[#Headers],[Vertex]:[Top Word Pairs in Post Content by Salience]],0),FALSE)</f>
        <v>40</v>
      </c>
    </row>
    <row r="26" spans="1:3" ht="15">
      <c r="A26" s="80" t="s">
        <v>719</v>
      </c>
      <c r="B26" s="105" t="s">
        <v>376</v>
      </c>
      <c r="C26" s="80">
        <f>VLOOKUP(GroupVertices[[#This Row],[Vertex]],Vertices[],MATCH("ID",Vertices[[#Headers],[Vertex]:[Top Word Pairs in Post Content by Salience]],0),FALSE)</f>
        <v>41</v>
      </c>
    </row>
    <row r="27" spans="1:3" ht="15">
      <c r="A27" s="80" t="s">
        <v>719</v>
      </c>
      <c r="B27" s="105" t="s">
        <v>375</v>
      </c>
      <c r="C27" s="80">
        <f>VLOOKUP(GroupVertices[[#This Row],[Vertex]],Vertices[],MATCH("ID",Vertices[[#Headers],[Vertex]:[Top Word Pairs in Post Content by Salience]],0),FALSE)</f>
        <v>42</v>
      </c>
    </row>
    <row r="28" spans="1:3" ht="15">
      <c r="A28" s="80" t="s">
        <v>719</v>
      </c>
      <c r="B28" s="105" t="s">
        <v>374</v>
      </c>
      <c r="C28" s="80">
        <f>VLOOKUP(GroupVertices[[#This Row],[Vertex]],Vertices[],MATCH("ID",Vertices[[#Headers],[Vertex]:[Top Word Pairs in Post Content by Salience]],0),FALSE)</f>
        <v>43</v>
      </c>
    </row>
    <row r="29" spans="1:3" ht="15">
      <c r="A29" s="80" t="s">
        <v>719</v>
      </c>
      <c r="B29" s="105" t="s">
        <v>373</v>
      </c>
      <c r="C29" s="80">
        <f>VLOOKUP(GroupVertices[[#This Row],[Vertex]],Vertices[],MATCH("ID",Vertices[[#Headers],[Vertex]:[Top Word Pairs in Post Content by Salience]],0),FALSE)</f>
        <v>44</v>
      </c>
    </row>
    <row r="30" spans="1:3" ht="15">
      <c r="A30" s="80" t="s">
        <v>719</v>
      </c>
      <c r="B30" s="105" t="s">
        <v>372</v>
      </c>
      <c r="C30" s="80">
        <f>VLOOKUP(GroupVertices[[#This Row],[Vertex]],Vertices[],MATCH("ID",Vertices[[#Headers],[Vertex]:[Top Word Pairs in Post Content by Salience]],0),FALSE)</f>
        <v>45</v>
      </c>
    </row>
    <row r="31" spans="1:3" ht="15">
      <c r="A31" s="80" t="s">
        <v>719</v>
      </c>
      <c r="B31" s="105" t="s">
        <v>371</v>
      </c>
      <c r="C31" s="80">
        <f>VLOOKUP(GroupVertices[[#This Row],[Vertex]],Vertices[],MATCH("ID",Vertices[[#Headers],[Vertex]:[Top Word Pairs in Post Content by Salience]],0),FALSE)</f>
        <v>46</v>
      </c>
    </row>
    <row r="32" spans="1:3" ht="15">
      <c r="A32" s="80" t="s">
        <v>719</v>
      </c>
      <c r="B32" s="105" t="s">
        <v>370</v>
      </c>
      <c r="C32" s="80">
        <f>VLOOKUP(GroupVertices[[#This Row],[Vertex]],Vertices[],MATCH("ID",Vertices[[#Headers],[Vertex]:[Top Word Pairs in Post Content by Salience]],0),FALSE)</f>
        <v>47</v>
      </c>
    </row>
    <row r="33" spans="1:3" ht="15">
      <c r="A33" s="80" t="s">
        <v>719</v>
      </c>
      <c r="B33" s="105" t="s">
        <v>369</v>
      </c>
      <c r="C33" s="80">
        <f>VLOOKUP(GroupVertices[[#This Row],[Vertex]],Vertices[],MATCH("ID",Vertices[[#Headers],[Vertex]:[Top Word Pairs in Post Content by Salience]],0),FALSE)</f>
        <v>48</v>
      </c>
    </row>
    <row r="34" spans="1:3" ht="15">
      <c r="A34" s="80" t="s">
        <v>719</v>
      </c>
      <c r="B34" s="105" t="s">
        <v>368</v>
      </c>
      <c r="C34" s="80">
        <f>VLOOKUP(GroupVertices[[#This Row],[Vertex]],Vertices[],MATCH("ID",Vertices[[#Headers],[Vertex]:[Top Word Pairs in Post Content by Salience]],0),FALSE)</f>
        <v>49</v>
      </c>
    </row>
    <row r="35" spans="1:3" ht="15">
      <c r="A35" s="80" t="s">
        <v>719</v>
      </c>
      <c r="B35" s="105" t="s">
        <v>367</v>
      </c>
      <c r="C35" s="80">
        <f>VLOOKUP(GroupVertices[[#This Row],[Vertex]],Vertices[],MATCH("ID",Vertices[[#Headers],[Vertex]:[Top Word Pairs in Post Content by Salience]],0),FALSE)</f>
        <v>50</v>
      </c>
    </row>
    <row r="36" spans="1:3" ht="15">
      <c r="A36" s="80" t="s">
        <v>719</v>
      </c>
      <c r="B36" s="105" t="s">
        <v>366</v>
      </c>
      <c r="C36" s="80">
        <f>VLOOKUP(GroupVertices[[#This Row],[Vertex]],Vertices[],MATCH("ID",Vertices[[#Headers],[Vertex]:[Top Word Pairs in Post Content by Salience]],0),FALSE)</f>
        <v>51</v>
      </c>
    </row>
    <row r="37" spans="1:3" ht="15">
      <c r="A37" s="80" t="s">
        <v>719</v>
      </c>
      <c r="B37" s="105" t="s">
        <v>365</v>
      </c>
      <c r="C37" s="80">
        <f>VLOOKUP(GroupVertices[[#This Row],[Vertex]],Vertices[],MATCH("ID",Vertices[[#Headers],[Vertex]:[Top Word Pairs in Post Content by Salience]],0),FALSE)</f>
        <v>52</v>
      </c>
    </row>
    <row r="38" spans="1:3" ht="15">
      <c r="A38" s="80" t="s">
        <v>719</v>
      </c>
      <c r="B38" s="105" t="s">
        <v>364</v>
      </c>
      <c r="C38" s="80">
        <f>VLOOKUP(GroupVertices[[#This Row],[Vertex]],Vertices[],MATCH("ID",Vertices[[#Headers],[Vertex]:[Top Word Pairs in Post Content by Salience]],0),FALSE)</f>
        <v>53</v>
      </c>
    </row>
    <row r="39" spans="1:3" ht="15">
      <c r="A39" s="80" t="s">
        <v>719</v>
      </c>
      <c r="B39" s="105" t="s">
        <v>363</v>
      </c>
      <c r="C39" s="80">
        <f>VLOOKUP(GroupVertices[[#This Row],[Vertex]],Vertices[],MATCH("ID",Vertices[[#Headers],[Vertex]:[Top Word Pairs in Post Content by Salience]],0),FALSE)</f>
        <v>54</v>
      </c>
    </row>
    <row r="40" spans="1:3" ht="15">
      <c r="A40" s="80" t="s">
        <v>719</v>
      </c>
      <c r="B40" s="105" t="s">
        <v>362</v>
      </c>
      <c r="C40" s="80">
        <f>VLOOKUP(GroupVertices[[#This Row],[Vertex]],Vertices[],MATCH("ID",Vertices[[#Headers],[Vertex]:[Top Word Pairs in Post Content by Salience]],0),FALSE)</f>
        <v>55</v>
      </c>
    </row>
    <row r="41" spans="1:3" ht="15">
      <c r="A41" s="80" t="s">
        <v>719</v>
      </c>
      <c r="B41" s="105" t="s">
        <v>361</v>
      </c>
      <c r="C41" s="80">
        <f>VLOOKUP(GroupVertices[[#This Row],[Vertex]],Vertices[],MATCH("ID",Vertices[[#Headers],[Vertex]:[Top Word Pairs in Post Content by Salience]],0),FALSE)</f>
        <v>56</v>
      </c>
    </row>
    <row r="42" spans="1:3" ht="15">
      <c r="A42" s="80" t="s">
        <v>719</v>
      </c>
      <c r="B42" s="105" t="s">
        <v>360</v>
      </c>
      <c r="C42" s="80">
        <f>VLOOKUP(GroupVertices[[#This Row],[Vertex]],Vertices[],MATCH("ID",Vertices[[#Headers],[Vertex]:[Top Word Pairs in Post Content by Salience]],0),FALSE)</f>
        <v>57</v>
      </c>
    </row>
    <row r="43" spans="1:3" ht="15">
      <c r="A43" s="80" t="s">
        <v>719</v>
      </c>
      <c r="B43" s="105" t="s">
        <v>359</v>
      </c>
      <c r="C43" s="80">
        <f>VLOOKUP(GroupVertices[[#This Row],[Vertex]],Vertices[],MATCH("ID",Vertices[[#Headers],[Vertex]:[Top Word Pairs in Post Content by Salience]],0),FALSE)</f>
        <v>58</v>
      </c>
    </row>
    <row r="44" spans="1:3" ht="15">
      <c r="A44" s="80" t="s">
        <v>719</v>
      </c>
      <c r="B44" s="105" t="s">
        <v>358</v>
      </c>
      <c r="C44" s="80">
        <f>VLOOKUP(GroupVertices[[#This Row],[Vertex]],Vertices[],MATCH("ID",Vertices[[#Headers],[Vertex]:[Top Word Pairs in Post Content by Salience]],0),FALSE)</f>
        <v>59</v>
      </c>
    </row>
    <row r="45" spans="1:3" ht="15">
      <c r="A45" s="80" t="s">
        <v>719</v>
      </c>
      <c r="B45" s="105" t="s">
        <v>357</v>
      </c>
      <c r="C45" s="80">
        <f>VLOOKUP(GroupVertices[[#This Row],[Vertex]],Vertices[],MATCH("ID",Vertices[[#Headers],[Vertex]:[Top Word Pairs in Post Content by Salience]],0),FALSE)</f>
        <v>60</v>
      </c>
    </row>
    <row r="46" spans="1:3" ht="15">
      <c r="A46" s="80" t="s">
        <v>719</v>
      </c>
      <c r="B46" s="105" t="s">
        <v>356</v>
      </c>
      <c r="C46" s="80">
        <f>VLOOKUP(GroupVertices[[#This Row],[Vertex]],Vertices[],MATCH("ID",Vertices[[#Headers],[Vertex]:[Top Word Pairs in Post Content by Salience]],0),FALSE)</f>
        <v>61</v>
      </c>
    </row>
    <row r="47" spans="1:3" ht="15">
      <c r="A47" s="80" t="s">
        <v>719</v>
      </c>
      <c r="B47" s="105" t="s">
        <v>355</v>
      </c>
      <c r="C47" s="80">
        <f>VLOOKUP(GroupVertices[[#This Row],[Vertex]],Vertices[],MATCH("ID",Vertices[[#Headers],[Vertex]:[Top Word Pairs in Post Content by Salience]],0),FALSE)</f>
        <v>62</v>
      </c>
    </row>
    <row r="48" spans="1:3" ht="15">
      <c r="A48" s="80" t="s">
        <v>719</v>
      </c>
      <c r="B48" s="105" t="s">
        <v>354</v>
      </c>
      <c r="C48" s="80">
        <f>VLOOKUP(GroupVertices[[#This Row],[Vertex]],Vertices[],MATCH("ID",Vertices[[#Headers],[Vertex]:[Top Word Pairs in Post Content by Salience]],0),FALSE)</f>
        <v>63</v>
      </c>
    </row>
    <row r="49" spans="1:3" ht="15">
      <c r="A49" s="80" t="s">
        <v>719</v>
      </c>
      <c r="B49" s="105" t="s">
        <v>353</v>
      </c>
      <c r="C49" s="80">
        <f>VLOOKUP(GroupVertices[[#This Row],[Vertex]],Vertices[],MATCH("ID",Vertices[[#Headers],[Vertex]:[Top Word Pairs in Post Content by Salience]],0),FALSE)</f>
        <v>64</v>
      </c>
    </row>
    <row r="50" spans="1:3" ht="15">
      <c r="A50" s="80" t="s">
        <v>719</v>
      </c>
      <c r="B50" s="105" t="s">
        <v>352</v>
      </c>
      <c r="C50" s="80">
        <f>VLOOKUP(GroupVertices[[#This Row],[Vertex]],Vertices[],MATCH("ID",Vertices[[#Headers],[Vertex]:[Top Word Pairs in Post Content by Salience]],0),FALSE)</f>
        <v>65</v>
      </c>
    </row>
    <row r="51" spans="1:3" ht="15">
      <c r="A51" s="80" t="s">
        <v>719</v>
      </c>
      <c r="B51" s="105" t="s">
        <v>351</v>
      </c>
      <c r="C51" s="80">
        <f>VLOOKUP(GroupVertices[[#This Row],[Vertex]],Vertices[],MATCH("ID",Vertices[[#Headers],[Vertex]:[Top Word Pairs in Post Content by Salience]],0),FALSE)</f>
        <v>66</v>
      </c>
    </row>
    <row r="52" spans="1:3" ht="15">
      <c r="A52" s="80" t="s">
        <v>719</v>
      </c>
      <c r="B52" s="105" t="s">
        <v>350</v>
      </c>
      <c r="C52" s="80">
        <f>VLOOKUP(GroupVertices[[#This Row],[Vertex]],Vertices[],MATCH("ID",Vertices[[#Headers],[Vertex]:[Top Word Pairs in Post Content by Salience]],0),FALSE)</f>
        <v>67</v>
      </c>
    </row>
    <row r="53" spans="1:3" ht="15">
      <c r="A53" s="80" t="s">
        <v>719</v>
      </c>
      <c r="B53" s="105" t="s">
        <v>349</v>
      </c>
      <c r="C53" s="80">
        <f>VLOOKUP(GroupVertices[[#This Row],[Vertex]],Vertices[],MATCH("ID",Vertices[[#Headers],[Vertex]:[Top Word Pairs in Post Content by Salience]],0),FALSE)</f>
        <v>68</v>
      </c>
    </row>
    <row r="54" spans="1:3" ht="15">
      <c r="A54" s="80" t="s">
        <v>719</v>
      </c>
      <c r="B54" s="105" t="s">
        <v>348</v>
      </c>
      <c r="C54" s="80">
        <f>VLOOKUP(GroupVertices[[#This Row],[Vertex]],Vertices[],MATCH("ID",Vertices[[#Headers],[Vertex]:[Top Word Pairs in Post Content by Salience]],0),FALSE)</f>
        <v>69</v>
      </c>
    </row>
    <row r="55" spans="1:3" ht="15">
      <c r="A55" s="80" t="s">
        <v>719</v>
      </c>
      <c r="B55" s="105" t="s">
        <v>347</v>
      </c>
      <c r="C55" s="80">
        <f>VLOOKUP(GroupVertices[[#This Row],[Vertex]],Vertices[],MATCH("ID",Vertices[[#Headers],[Vertex]:[Top Word Pairs in Post Content by Salience]],0),FALSE)</f>
        <v>70</v>
      </c>
    </row>
    <row r="56" spans="1:3" ht="15">
      <c r="A56" s="80" t="s">
        <v>719</v>
      </c>
      <c r="B56" s="105" t="s">
        <v>346</v>
      </c>
      <c r="C56" s="80">
        <f>VLOOKUP(GroupVertices[[#This Row],[Vertex]],Vertices[],MATCH("ID",Vertices[[#Headers],[Vertex]:[Top Word Pairs in Post Content by Salience]],0),FALSE)</f>
        <v>71</v>
      </c>
    </row>
    <row r="57" spans="1:3" ht="15">
      <c r="A57" s="80" t="s">
        <v>719</v>
      </c>
      <c r="B57" s="105" t="s">
        <v>345</v>
      </c>
      <c r="C57" s="80">
        <f>VLOOKUP(GroupVertices[[#This Row],[Vertex]],Vertices[],MATCH("ID",Vertices[[#Headers],[Vertex]:[Top Word Pairs in Post Content by Salience]],0),FALSE)</f>
        <v>72</v>
      </c>
    </row>
    <row r="58" spans="1:3" ht="15">
      <c r="A58" s="80" t="s">
        <v>719</v>
      </c>
      <c r="B58" s="105" t="s">
        <v>344</v>
      </c>
      <c r="C58" s="80">
        <f>VLOOKUP(GroupVertices[[#This Row],[Vertex]],Vertices[],MATCH("ID",Vertices[[#Headers],[Vertex]:[Top Word Pairs in Post Content by Salience]],0),FALSE)</f>
        <v>73</v>
      </c>
    </row>
    <row r="59" spans="1:3" ht="15">
      <c r="A59" s="80" t="s">
        <v>719</v>
      </c>
      <c r="B59" s="105" t="s">
        <v>343</v>
      </c>
      <c r="C59" s="80">
        <f>VLOOKUP(GroupVertices[[#This Row],[Vertex]],Vertices[],MATCH("ID",Vertices[[#Headers],[Vertex]:[Top Word Pairs in Post Content by Salience]],0),FALSE)</f>
        <v>74</v>
      </c>
    </row>
    <row r="60" spans="1:3" ht="15">
      <c r="A60" s="80" t="s">
        <v>719</v>
      </c>
      <c r="B60" s="105" t="s">
        <v>342</v>
      </c>
      <c r="C60" s="80">
        <f>VLOOKUP(GroupVertices[[#This Row],[Vertex]],Vertices[],MATCH("ID",Vertices[[#Headers],[Vertex]:[Top Word Pairs in Post Content by Salience]],0),FALSE)</f>
        <v>75</v>
      </c>
    </row>
    <row r="61" spans="1:3" ht="15">
      <c r="A61" s="80" t="s">
        <v>719</v>
      </c>
      <c r="B61" s="105" t="s">
        <v>341</v>
      </c>
      <c r="C61" s="80">
        <f>VLOOKUP(GroupVertices[[#This Row],[Vertex]],Vertices[],MATCH("ID",Vertices[[#Headers],[Vertex]:[Top Word Pairs in Post Content by Salience]],0),FALSE)</f>
        <v>76</v>
      </c>
    </row>
    <row r="62" spans="1:3" ht="15">
      <c r="A62" s="80" t="s">
        <v>719</v>
      </c>
      <c r="B62" s="105" t="s">
        <v>340</v>
      </c>
      <c r="C62" s="80">
        <f>VLOOKUP(GroupVertices[[#This Row],[Vertex]],Vertices[],MATCH("ID",Vertices[[#Headers],[Vertex]:[Top Word Pairs in Post Content by Salience]],0),FALSE)</f>
        <v>77</v>
      </c>
    </row>
    <row r="63" spans="1:3" ht="15">
      <c r="A63" s="80" t="s">
        <v>719</v>
      </c>
      <c r="B63" s="105" t="s">
        <v>339</v>
      </c>
      <c r="C63" s="80">
        <f>VLOOKUP(GroupVertices[[#This Row],[Vertex]],Vertices[],MATCH("ID",Vertices[[#Headers],[Vertex]:[Top Word Pairs in Post Content by Salience]],0),FALSE)</f>
        <v>78</v>
      </c>
    </row>
    <row r="64" spans="1:3" ht="15">
      <c r="A64" s="80" t="s">
        <v>719</v>
      </c>
      <c r="B64" s="105" t="s">
        <v>338</v>
      </c>
      <c r="C64" s="80">
        <f>VLOOKUP(GroupVertices[[#This Row],[Vertex]],Vertices[],MATCH("ID",Vertices[[#Headers],[Vertex]:[Top Word Pairs in Post Content by Salience]],0),FALSE)</f>
        <v>79</v>
      </c>
    </row>
    <row r="65" spans="1:3" ht="15">
      <c r="A65" s="80" t="s">
        <v>719</v>
      </c>
      <c r="B65" s="105" t="s">
        <v>337</v>
      </c>
      <c r="C65" s="80">
        <f>VLOOKUP(GroupVertices[[#This Row],[Vertex]],Vertices[],MATCH("ID",Vertices[[#Headers],[Vertex]:[Top Word Pairs in Post Content by Salience]],0),FALSE)</f>
        <v>80</v>
      </c>
    </row>
    <row r="66" spans="1:3" ht="15">
      <c r="A66" s="80" t="s">
        <v>719</v>
      </c>
      <c r="B66" s="105" t="s">
        <v>336</v>
      </c>
      <c r="C66" s="80">
        <f>VLOOKUP(GroupVertices[[#This Row],[Vertex]],Vertices[],MATCH("ID",Vertices[[#Headers],[Vertex]:[Top Word Pairs in Post Content by Salience]],0),FALSE)</f>
        <v>81</v>
      </c>
    </row>
    <row r="67" spans="1:3" ht="15">
      <c r="A67" s="80" t="s">
        <v>719</v>
      </c>
      <c r="B67" s="105" t="s">
        <v>335</v>
      </c>
      <c r="C67" s="80">
        <f>VLOOKUP(GroupVertices[[#This Row],[Vertex]],Vertices[],MATCH("ID",Vertices[[#Headers],[Vertex]:[Top Word Pairs in Post Content by Salience]],0),FALSE)</f>
        <v>82</v>
      </c>
    </row>
    <row r="68" spans="1:3" ht="15">
      <c r="A68" s="80" t="s">
        <v>719</v>
      </c>
      <c r="B68" s="105" t="s">
        <v>334</v>
      </c>
      <c r="C68" s="80">
        <f>VLOOKUP(GroupVertices[[#This Row],[Vertex]],Vertices[],MATCH("ID",Vertices[[#Headers],[Vertex]:[Top Word Pairs in Post Content by Salience]],0),FALSE)</f>
        <v>83</v>
      </c>
    </row>
    <row r="69" spans="1:3" ht="15">
      <c r="A69" s="80" t="s">
        <v>719</v>
      </c>
      <c r="B69" s="105" t="s">
        <v>333</v>
      </c>
      <c r="C69" s="80">
        <f>VLOOKUP(GroupVertices[[#This Row],[Vertex]],Vertices[],MATCH("ID",Vertices[[#Headers],[Vertex]:[Top Word Pairs in Post Content by Salience]],0),FALSE)</f>
        <v>84</v>
      </c>
    </row>
    <row r="70" spans="1:3" ht="15">
      <c r="A70" s="80" t="s">
        <v>719</v>
      </c>
      <c r="B70" s="105" t="s">
        <v>332</v>
      </c>
      <c r="C70" s="80">
        <f>VLOOKUP(GroupVertices[[#This Row],[Vertex]],Vertices[],MATCH("ID",Vertices[[#Headers],[Vertex]:[Top Word Pairs in Post Content by Salience]],0),FALSE)</f>
        <v>85</v>
      </c>
    </row>
    <row r="71" spans="1:3" ht="15">
      <c r="A71" s="80" t="s">
        <v>719</v>
      </c>
      <c r="B71" s="105" t="s">
        <v>331</v>
      </c>
      <c r="C71" s="80">
        <f>VLOOKUP(GroupVertices[[#This Row],[Vertex]],Vertices[],MATCH("ID",Vertices[[#Headers],[Vertex]:[Top Word Pairs in Post Content by Salience]],0),FALSE)</f>
        <v>86</v>
      </c>
    </row>
    <row r="72" spans="1:3" ht="15">
      <c r="A72" s="80" t="s">
        <v>719</v>
      </c>
      <c r="B72" s="105" t="s">
        <v>330</v>
      </c>
      <c r="C72" s="80">
        <f>VLOOKUP(GroupVertices[[#This Row],[Vertex]],Vertices[],MATCH("ID",Vertices[[#Headers],[Vertex]:[Top Word Pairs in Post Content by Salience]],0),FALSE)</f>
        <v>87</v>
      </c>
    </row>
    <row r="73" spans="1:3" ht="15">
      <c r="A73" s="80" t="s">
        <v>719</v>
      </c>
      <c r="B73" s="105" t="s">
        <v>329</v>
      </c>
      <c r="C73" s="80">
        <f>VLOOKUP(GroupVertices[[#This Row],[Vertex]],Vertices[],MATCH("ID",Vertices[[#Headers],[Vertex]:[Top Word Pairs in Post Content by Salience]],0),FALSE)</f>
        <v>88</v>
      </c>
    </row>
    <row r="74" spans="1:3" ht="15">
      <c r="A74" s="80" t="s">
        <v>719</v>
      </c>
      <c r="B74" s="105" t="s">
        <v>328</v>
      </c>
      <c r="C74" s="80">
        <f>VLOOKUP(GroupVertices[[#This Row],[Vertex]],Vertices[],MATCH("ID",Vertices[[#Headers],[Vertex]:[Top Word Pairs in Post Content by Salience]],0),FALSE)</f>
        <v>89</v>
      </c>
    </row>
    <row r="75" spans="1:3" ht="15">
      <c r="A75" s="80" t="s">
        <v>719</v>
      </c>
      <c r="B75" s="105" t="s">
        <v>327</v>
      </c>
      <c r="C75" s="80">
        <f>VLOOKUP(GroupVertices[[#This Row],[Vertex]],Vertices[],MATCH("ID",Vertices[[#Headers],[Vertex]:[Top Word Pairs in Post Content by Salience]],0),FALSE)</f>
        <v>90</v>
      </c>
    </row>
    <row r="76" spans="1:3" ht="15">
      <c r="A76" s="80" t="s">
        <v>719</v>
      </c>
      <c r="B76" s="105" t="s">
        <v>326</v>
      </c>
      <c r="C76" s="80">
        <f>VLOOKUP(GroupVertices[[#This Row],[Vertex]],Vertices[],MATCH("ID",Vertices[[#Headers],[Vertex]:[Top Word Pairs in Post Content by Salience]],0),FALSE)</f>
        <v>91</v>
      </c>
    </row>
    <row r="77" spans="1:3" ht="15">
      <c r="A77" s="80" t="s">
        <v>719</v>
      </c>
      <c r="B77" s="105" t="s">
        <v>325</v>
      </c>
      <c r="C77" s="80">
        <f>VLOOKUP(GroupVertices[[#This Row],[Vertex]],Vertices[],MATCH("ID",Vertices[[#Headers],[Vertex]:[Top Word Pairs in Post Content by Salience]],0),FALSE)</f>
        <v>92</v>
      </c>
    </row>
    <row r="78" spans="1:3" ht="15">
      <c r="A78" s="80" t="s">
        <v>719</v>
      </c>
      <c r="B78" s="105" t="s">
        <v>324</v>
      </c>
      <c r="C78" s="80">
        <f>VLOOKUP(GroupVertices[[#This Row],[Vertex]],Vertices[],MATCH("ID",Vertices[[#Headers],[Vertex]:[Top Word Pairs in Post Content by Salience]],0),FALSE)</f>
        <v>93</v>
      </c>
    </row>
    <row r="79" spans="1:3" ht="15">
      <c r="A79" s="80" t="s">
        <v>719</v>
      </c>
      <c r="B79" s="105" t="s">
        <v>323</v>
      </c>
      <c r="C79" s="80">
        <f>VLOOKUP(GroupVertices[[#This Row],[Vertex]],Vertices[],MATCH("ID",Vertices[[#Headers],[Vertex]:[Top Word Pairs in Post Content by Salience]],0),FALSE)</f>
        <v>94</v>
      </c>
    </row>
    <row r="80" spans="1:3" ht="15">
      <c r="A80" s="80" t="s">
        <v>719</v>
      </c>
      <c r="B80" s="105" t="s">
        <v>322</v>
      </c>
      <c r="C80" s="80">
        <f>VLOOKUP(GroupVertices[[#This Row],[Vertex]],Vertices[],MATCH("ID",Vertices[[#Headers],[Vertex]:[Top Word Pairs in Post Content by Salience]],0),FALSE)</f>
        <v>95</v>
      </c>
    </row>
    <row r="81" spans="1:3" ht="15">
      <c r="A81" s="80" t="s">
        <v>719</v>
      </c>
      <c r="B81" s="105" t="s">
        <v>321</v>
      </c>
      <c r="C81" s="80">
        <f>VLOOKUP(GroupVertices[[#This Row],[Vertex]],Vertices[],MATCH("ID",Vertices[[#Headers],[Vertex]:[Top Word Pairs in Post Content by Salience]],0),FALSE)</f>
        <v>96</v>
      </c>
    </row>
    <row r="82" spans="1:3" ht="15">
      <c r="A82" s="80" t="s">
        <v>719</v>
      </c>
      <c r="B82" s="105" t="s">
        <v>320</v>
      </c>
      <c r="C82" s="80">
        <f>VLOOKUP(GroupVertices[[#This Row],[Vertex]],Vertices[],MATCH("ID",Vertices[[#Headers],[Vertex]:[Top Word Pairs in Post Content by Salience]],0),FALSE)</f>
        <v>97</v>
      </c>
    </row>
    <row r="83" spans="1:3" ht="15">
      <c r="A83" s="80" t="s">
        <v>719</v>
      </c>
      <c r="B83" s="105" t="s">
        <v>319</v>
      </c>
      <c r="C83" s="80">
        <f>VLOOKUP(GroupVertices[[#This Row],[Vertex]],Vertices[],MATCH("ID",Vertices[[#Headers],[Vertex]:[Top Word Pairs in Post Content by Salience]],0),FALSE)</f>
        <v>98</v>
      </c>
    </row>
    <row r="84" spans="1:3" ht="15">
      <c r="A84" s="80" t="s">
        <v>719</v>
      </c>
      <c r="B84" s="105" t="s">
        <v>318</v>
      </c>
      <c r="C84" s="80">
        <f>VLOOKUP(GroupVertices[[#This Row],[Vertex]],Vertices[],MATCH("ID",Vertices[[#Headers],[Vertex]:[Top Word Pairs in Post Content by Salience]],0),FALSE)</f>
        <v>99</v>
      </c>
    </row>
    <row r="85" spans="1:3" ht="15">
      <c r="A85" s="80" t="s">
        <v>719</v>
      </c>
      <c r="B85" s="105" t="s">
        <v>317</v>
      </c>
      <c r="C85" s="80">
        <f>VLOOKUP(GroupVertices[[#This Row],[Vertex]],Vertices[],MATCH("ID",Vertices[[#Headers],[Vertex]:[Top Word Pairs in Post Content by Salience]],0),FALSE)</f>
        <v>100</v>
      </c>
    </row>
    <row r="86" spans="1:3" ht="15">
      <c r="A86" s="80" t="s">
        <v>719</v>
      </c>
      <c r="B86" s="105" t="s">
        <v>316</v>
      </c>
      <c r="C86" s="80">
        <f>VLOOKUP(GroupVertices[[#This Row],[Vertex]],Vertices[],MATCH("ID",Vertices[[#Headers],[Vertex]:[Top Word Pairs in Post Content by Salience]],0),FALSE)</f>
        <v>101</v>
      </c>
    </row>
    <row r="87" spans="1:3" ht="15">
      <c r="A87" s="80" t="s">
        <v>719</v>
      </c>
      <c r="B87" s="105" t="s">
        <v>315</v>
      </c>
      <c r="C87" s="80">
        <f>VLOOKUP(GroupVertices[[#This Row],[Vertex]],Vertices[],MATCH("ID",Vertices[[#Headers],[Vertex]:[Top Word Pairs in Post Content by Salience]],0),FALSE)</f>
        <v>102</v>
      </c>
    </row>
    <row r="88" spans="1:3" ht="15">
      <c r="A88" s="80" t="s">
        <v>719</v>
      </c>
      <c r="B88" s="105" t="s">
        <v>314</v>
      </c>
      <c r="C88" s="80">
        <f>VLOOKUP(GroupVertices[[#This Row],[Vertex]],Vertices[],MATCH("ID",Vertices[[#Headers],[Vertex]:[Top Word Pairs in Post Content by Salience]],0),FALSE)</f>
        <v>103</v>
      </c>
    </row>
    <row r="89" spans="1:3" ht="15">
      <c r="A89" s="80" t="s">
        <v>719</v>
      </c>
      <c r="B89" s="105" t="s">
        <v>313</v>
      </c>
      <c r="C89" s="80">
        <f>VLOOKUP(GroupVertices[[#This Row],[Vertex]],Vertices[],MATCH("ID",Vertices[[#Headers],[Vertex]:[Top Word Pairs in Post Content by Salience]],0),FALSE)</f>
        <v>104</v>
      </c>
    </row>
    <row r="90" spans="1:3" ht="15">
      <c r="A90" s="80" t="s">
        <v>719</v>
      </c>
      <c r="B90" s="105" t="s">
        <v>312</v>
      </c>
      <c r="C90" s="80">
        <f>VLOOKUP(GroupVertices[[#This Row],[Vertex]],Vertices[],MATCH("ID",Vertices[[#Headers],[Vertex]:[Top Word Pairs in Post Content by Salience]],0),FALSE)</f>
        <v>105</v>
      </c>
    </row>
    <row r="91" spans="1:3" ht="15">
      <c r="A91" s="80" t="s">
        <v>719</v>
      </c>
      <c r="B91" s="105" t="s">
        <v>311</v>
      </c>
      <c r="C91" s="80">
        <f>VLOOKUP(GroupVertices[[#This Row],[Vertex]],Vertices[],MATCH("ID",Vertices[[#Headers],[Vertex]:[Top Word Pairs in Post Content by Salience]],0),FALSE)</f>
        <v>106</v>
      </c>
    </row>
    <row r="92" spans="1:3" ht="15">
      <c r="A92" s="80" t="s">
        <v>719</v>
      </c>
      <c r="B92" s="105" t="s">
        <v>310</v>
      </c>
      <c r="C92" s="80">
        <f>VLOOKUP(GroupVertices[[#This Row],[Vertex]],Vertices[],MATCH("ID",Vertices[[#Headers],[Vertex]:[Top Word Pairs in Post Content by Salience]],0),FALSE)</f>
        <v>107</v>
      </c>
    </row>
    <row r="93" spans="1:3" ht="15">
      <c r="A93" s="80" t="s">
        <v>719</v>
      </c>
      <c r="B93" s="105" t="s">
        <v>309</v>
      </c>
      <c r="C93" s="80">
        <f>VLOOKUP(GroupVertices[[#This Row],[Vertex]],Vertices[],MATCH("ID",Vertices[[#Headers],[Vertex]:[Top Word Pairs in Post Content by Salience]],0),FALSE)</f>
        <v>108</v>
      </c>
    </row>
    <row r="94" spans="1:3" ht="15">
      <c r="A94" s="80" t="s">
        <v>719</v>
      </c>
      <c r="B94" s="105" t="s">
        <v>308</v>
      </c>
      <c r="C94" s="80">
        <f>VLOOKUP(GroupVertices[[#This Row],[Vertex]],Vertices[],MATCH("ID",Vertices[[#Headers],[Vertex]:[Top Word Pairs in Post Content by Salience]],0),FALSE)</f>
        <v>109</v>
      </c>
    </row>
    <row r="95" spans="1:3" ht="15">
      <c r="A95" s="80" t="s">
        <v>719</v>
      </c>
      <c r="B95" s="105" t="s">
        <v>307</v>
      </c>
      <c r="C95" s="80">
        <f>VLOOKUP(GroupVertices[[#This Row],[Vertex]],Vertices[],MATCH("ID",Vertices[[#Headers],[Vertex]:[Top Word Pairs in Post Content by Salience]],0),FALSE)</f>
        <v>110</v>
      </c>
    </row>
    <row r="96" spans="1:3" ht="15">
      <c r="A96" s="80" t="s">
        <v>719</v>
      </c>
      <c r="B96" s="105" t="s">
        <v>306</v>
      </c>
      <c r="C96" s="80">
        <f>VLOOKUP(GroupVertices[[#This Row],[Vertex]],Vertices[],MATCH("ID",Vertices[[#Headers],[Vertex]:[Top Word Pairs in Post Content by Salience]],0),FALSE)</f>
        <v>111</v>
      </c>
    </row>
    <row r="97" spans="1:3" ht="15">
      <c r="A97" s="80" t="s">
        <v>720</v>
      </c>
      <c r="B97" s="105" t="s">
        <v>258</v>
      </c>
      <c r="C97" s="80">
        <f>VLOOKUP(GroupVertices[[#This Row],[Vertex]],Vertices[],MATCH("ID",Vertices[[#Headers],[Vertex]:[Top Word Pairs in Post Content by Salience]],0),FALSE)</f>
        <v>16</v>
      </c>
    </row>
    <row r="98" spans="1:3" ht="15">
      <c r="A98" s="80" t="s">
        <v>720</v>
      </c>
      <c r="B98" s="105" t="s">
        <v>264</v>
      </c>
      <c r="C98" s="80">
        <f>VLOOKUP(GroupVertices[[#This Row],[Vertex]],Vertices[],MATCH("ID",Vertices[[#Headers],[Vertex]:[Top Word Pairs in Post Content by Salience]],0),FALSE)</f>
        <v>15</v>
      </c>
    </row>
    <row r="99" spans="1:3" ht="15">
      <c r="A99" s="80" t="s">
        <v>720</v>
      </c>
      <c r="B99" s="105" t="s">
        <v>259</v>
      </c>
      <c r="C99" s="80">
        <f>VLOOKUP(GroupVertices[[#This Row],[Vertex]],Vertices[],MATCH("ID",Vertices[[#Headers],[Vertex]:[Top Word Pairs in Post Content by Salience]],0),FALSE)</f>
        <v>14</v>
      </c>
    </row>
    <row r="100" spans="1:3" ht="15">
      <c r="A100" s="80" t="s">
        <v>720</v>
      </c>
      <c r="B100" s="105" t="s">
        <v>257</v>
      </c>
      <c r="C100" s="80">
        <f>VLOOKUP(GroupVertices[[#This Row],[Vertex]],Vertices[],MATCH("ID",Vertices[[#Headers],[Vertex]:[Top Word Pairs in Post Content by Salience]],0),FALSE)</f>
        <v>13</v>
      </c>
    </row>
    <row r="101" spans="1:3" ht="15">
      <c r="A101" s="80" t="s">
        <v>721</v>
      </c>
      <c r="B101" s="105" t="s">
        <v>255</v>
      </c>
      <c r="C101" s="80">
        <f>VLOOKUP(GroupVertices[[#This Row],[Vertex]],Vertices[],MATCH("ID",Vertices[[#Headers],[Vertex]:[Top Word Pairs in Post Content by Salience]],0),FALSE)</f>
        <v>10</v>
      </c>
    </row>
    <row r="102" spans="1:3" ht="15">
      <c r="A102" s="80" t="s">
        <v>721</v>
      </c>
      <c r="B102" s="105" t="s">
        <v>262</v>
      </c>
      <c r="C102" s="80">
        <f>VLOOKUP(GroupVertices[[#This Row],[Vertex]],Vertices[],MATCH("ID",Vertices[[#Headers],[Vertex]:[Top Word Pairs in Post Content by Salience]],0),FALSE)</f>
        <v>9</v>
      </c>
    </row>
    <row r="103" spans="1:3" ht="15">
      <c r="A103" s="80" t="s">
        <v>721</v>
      </c>
      <c r="B103" s="105" t="s">
        <v>254</v>
      </c>
      <c r="C103" s="80">
        <f>VLOOKUP(GroupVertices[[#This Row],[Vertex]],Vertices[],MATCH("ID",Vertices[[#Headers],[Vertex]:[Top Word Pairs in Post Content by Salience]],0),FALSE)</f>
        <v>8</v>
      </c>
    </row>
    <row r="104" spans="1:3" ht="15">
      <c r="A104" s="80" t="s">
        <v>722</v>
      </c>
      <c r="B104" s="105" t="s">
        <v>253</v>
      </c>
      <c r="C104" s="80">
        <f>VLOOKUP(GroupVertices[[#This Row],[Vertex]],Vertices[],MATCH("ID",Vertices[[#Headers],[Vertex]:[Top Word Pairs in Post Content by Salience]],0),FALSE)</f>
        <v>7</v>
      </c>
    </row>
    <row r="105" spans="1:3" ht="15">
      <c r="A105" s="80" t="s">
        <v>722</v>
      </c>
      <c r="B105" s="105" t="s">
        <v>261</v>
      </c>
      <c r="C105" s="80">
        <f>VLOOKUP(GroupVertices[[#This Row],[Vertex]],Vertices[],MATCH("ID",Vertices[[#Headers],[Vertex]:[Top Word Pairs in Post Content by Salience]],0),FALSE)</f>
        <v>6</v>
      </c>
    </row>
    <row r="106" spans="1:3" ht="15">
      <c r="A106" s="80" t="s">
        <v>722</v>
      </c>
      <c r="B106" s="105" t="s">
        <v>252</v>
      </c>
      <c r="C106" s="80">
        <f>VLOOKUP(GroupVertices[[#This Row],[Vertex]],Vertices[],MATCH("ID",Vertices[[#Headers],[Vertex]:[Top Word Pairs in Post Content by Salience]],0),FALSE)</f>
        <v>5</v>
      </c>
    </row>
    <row r="107" spans="1:3" ht="15">
      <c r="A107" s="80" t="s">
        <v>723</v>
      </c>
      <c r="B107" s="105" t="s">
        <v>263</v>
      </c>
      <c r="C107" s="80">
        <f>VLOOKUP(GroupVertices[[#This Row],[Vertex]],Vertices[],MATCH("ID",Vertices[[#Headers],[Vertex]:[Top Word Pairs in Post Content by Salience]],0),FALSE)</f>
        <v>12</v>
      </c>
    </row>
    <row r="108" spans="1:3" ht="15">
      <c r="A108" s="80" t="s">
        <v>723</v>
      </c>
      <c r="B108" s="105" t="s">
        <v>256</v>
      </c>
      <c r="C108" s="80">
        <f>VLOOKUP(GroupVertices[[#This Row],[Vertex]],Vertices[],MATCH("ID",Vertices[[#Headers],[Vertex]:[Top Word Pairs in Post Content by Salience]],0),FALSE)</f>
        <v>11</v>
      </c>
    </row>
    <row r="109" spans="1:3" ht="15">
      <c r="A109" s="80" t="s">
        <v>724</v>
      </c>
      <c r="B109" s="105" t="s">
        <v>260</v>
      </c>
      <c r="C109" s="80">
        <f>VLOOKUP(GroupVertices[[#This Row],[Vertex]],Vertices[],MATCH("ID",Vertices[[#Headers],[Vertex]:[Top Word Pairs in Post Content by Salience]],0),FALSE)</f>
        <v>4</v>
      </c>
    </row>
    <row r="110" spans="1:3" ht="15">
      <c r="A110" s="80" t="s">
        <v>724</v>
      </c>
      <c r="B110" s="105" t="s">
        <v>251</v>
      </c>
      <c r="C110" s="80">
        <f>VLOOKUP(GroupVertices[[#This Row],[Vertex]],Vertices[],MATCH("ID",Vertices[[#Headers],[Vertex]:[Top Word Pairs in Post Content by Salience]],0),FALSE)</f>
        <v>3</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772</v>
      </c>
      <c r="B2" s="34" t="s">
        <v>190</v>
      </c>
      <c r="D2" s="31">
        <f>MIN(Vertices[Degree])</f>
        <v>0</v>
      </c>
      <c r="E2" s="3">
        <f>COUNTIF(Vertices[Degree],"&gt;= "&amp;D2)-COUNTIF(Vertices[Degree],"&gt;="&amp;D3)</f>
        <v>0</v>
      </c>
      <c r="F2" s="37">
        <f>MIN(Vertices[In-Degree])</f>
        <v>0</v>
      </c>
      <c r="G2" s="38">
        <f>COUNTIF(Vertices[In-Degree],"&gt;= "&amp;F2)-COUNTIF(Vertices[In-Degree],"&gt;="&amp;F3)</f>
        <v>8</v>
      </c>
      <c r="H2" s="37">
        <f>MIN(Vertices[Out-Degree])</f>
        <v>1</v>
      </c>
      <c r="I2" s="38">
        <f>COUNTIF(Vertices[Out-Degree],"&gt;= "&amp;H2)-COUNTIF(Vertices[Out-Degree],"&gt;="&amp;H3)</f>
        <v>107</v>
      </c>
      <c r="J2" s="37">
        <f>MIN(Vertices[Betweenness Centrality])</f>
        <v>0</v>
      </c>
      <c r="K2" s="38">
        <f>COUNTIF(Vertices[Betweenness Centrality],"&gt;= "&amp;J2)-COUNTIF(Vertices[Betweenness Centrality],"&gt;="&amp;J3)</f>
        <v>105</v>
      </c>
      <c r="L2" s="37">
        <f>MIN(Vertices[Closeness Centrality])</f>
        <v>0</v>
      </c>
      <c r="M2" s="38">
        <f>COUNTIF(Vertices[Closeness Centrality],"&gt;= "&amp;L2)-COUNTIF(Vertices[Closeness Centrality],"&gt;="&amp;L3)</f>
        <v>95</v>
      </c>
      <c r="N2" s="37">
        <f>MIN(Vertices[Eigenvector Centrality])</f>
        <v>0</v>
      </c>
      <c r="O2" s="38">
        <f>COUNTIF(Vertices[Eigenvector Centrality],"&gt;= "&amp;N2)-COUNTIF(Vertices[Eigenvector Centrality],"&gt;="&amp;N3)</f>
        <v>105</v>
      </c>
      <c r="P2" s="37">
        <f>MIN(Vertices[PageRank])</f>
        <v>0.638295</v>
      </c>
      <c r="Q2" s="38">
        <f>COUNTIF(Vertices[PageRank],"&gt;= "&amp;P2)-COUNTIF(Vertices[PageRank],"&gt;="&amp;P3)</f>
        <v>4</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1"/>
      <c r="B3" s="111"/>
      <c r="D3" s="32">
        <f aca="true" t="shared" si="1" ref="D3:D26">D2+($D$57-$D$2)/BinDivisor</f>
        <v>0</v>
      </c>
      <c r="E3" s="3">
        <f>COUNTIF(Vertices[Degree],"&gt;= "&amp;D3)-COUNTIF(Vertices[Degree],"&gt;="&amp;D4)</f>
        <v>0</v>
      </c>
      <c r="F3" s="39">
        <f aca="true" t="shared" si="2" ref="F3:F26">F2+($F$57-$F$2)/BinDivisor</f>
        <v>0.07272727272727272</v>
      </c>
      <c r="G3" s="40">
        <f>COUNTIF(Vertices[In-Degree],"&gt;= "&amp;F3)-COUNTIF(Vertices[In-Degree],"&gt;="&amp;F4)</f>
        <v>0</v>
      </c>
      <c r="H3" s="39">
        <f aca="true" t="shared" si="3" ref="H3:H26">H2+($H$57-$H$2)/BinDivisor</f>
        <v>1.018181818181818</v>
      </c>
      <c r="I3" s="40">
        <f>COUNTIF(Vertices[Out-Degree],"&gt;= "&amp;H3)-COUNTIF(Vertices[Out-Degree],"&gt;="&amp;H4)</f>
        <v>0</v>
      </c>
      <c r="J3" s="39">
        <f aca="true" t="shared" si="4" ref="J3:J26">J2+($J$57-$J$2)/BinDivisor</f>
        <v>0.03636363636363636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0.006193909090909091</v>
      </c>
      <c r="O3" s="40">
        <f>COUNTIF(Vertices[Eigenvector Centrality],"&gt;= "&amp;N3)-COUNTIF(Vertices[Eigenvector Centrality],"&gt;="&amp;N4)</f>
        <v>0</v>
      </c>
      <c r="P3" s="39">
        <f aca="true" t="shared" si="7" ref="P3:P26">P2+($P$57-$P$2)/BinDivisor</f>
        <v>0.6580240909090909</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109</v>
      </c>
      <c r="D4" s="32">
        <f t="shared" si="1"/>
        <v>0</v>
      </c>
      <c r="E4" s="3">
        <f>COUNTIF(Vertices[Degree],"&gt;= "&amp;D4)-COUNTIF(Vertices[Degree],"&gt;="&amp;D5)</f>
        <v>0</v>
      </c>
      <c r="F4" s="37">
        <f t="shared" si="2"/>
        <v>0.14545454545454545</v>
      </c>
      <c r="G4" s="38">
        <f>COUNTIF(Vertices[In-Degree],"&gt;= "&amp;F4)-COUNTIF(Vertices[In-Degree],"&gt;="&amp;F5)</f>
        <v>0</v>
      </c>
      <c r="H4" s="37">
        <f t="shared" si="3"/>
        <v>1.0363636363636362</v>
      </c>
      <c r="I4" s="38">
        <f>COUNTIF(Vertices[Out-Degree],"&gt;= "&amp;H4)-COUNTIF(Vertices[Out-Degree],"&gt;="&amp;H5)</f>
        <v>0</v>
      </c>
      <c r="J4" s="37">
        <f t="shared" si="4"/>
        <v>0.07272727272727272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0.012387818181818182</v>
      </c>
      <c r="O4" s="38">
        <f>COUNTIF(Vertices[Eigenvector Centrality],"&gt;= "&amp;N4)-COUNTIF(Vertices[Eigenvector Centrality],"&gt;="&amp;N5)</f>
        <v>0</v>
      </c>
      <c r="P4" s="37">
        <f t="shared" si="7"/>
        <v>0.6777531818181818</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1"/>
      <c r="B5" s="111"/>
      <c r="D5" s="32">
        <f t="shared" si="1"/>
        <v>0</v>
      </c>
      <c r="E5" s="3">
        <f>COUNTIF(Vertices[Degree],"&gt;= "&amp;D5)-COUNTIF(Vertices[Degree],"&gt;="&amp;D6)</f>
        <v>0</v>
      </c>
      <c r="F5" s="39">
        <f t="shared" si="2"/>
        <v>0.21818181818181817</v>
      </c>
      <c r="G5" s="40">
        <f>COUNTIF(Vertices[In-Degree],"&gt;= "&amp;F5)-COUNTIF(Vertices[In-Degree],"&gt;="&amp;F6)</f>
        <v>0</v>
      </c>
      <c r="H5" s="39">
        <f t="shared" si="3"/>
        <v>1.0545454545454542</v>
      </c>
      <c r="I5" s="40">
        <f>COUNTIF(Vertices[Out-Degree],"&gt;= "&amp;H5)-COUNTIF(Vertices[Out-Degree],"&gt;="&amp;H6)</f>
        <v>0</v>
      </c>
      <c r="J5" s="39">
        <f t="shared" si="4"/>
        <v>0.10909090909090909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0.018581727272727274</v>
      </c>
      <c r="O5" s="40">
        <f>COUNTIF(Vertices[Eigenvector Centrality],"&gt;= "&amp;N5)-COUNTIF(Vertices[Eigenvector Centrality],"&gt;="&amp;N6)</f>
        <v>0</v>
      </c>
      <c r="P5" s="39">
        <f t="shared" si="7"/>
        <v>0.6974822727272727</v>
      </c>
      <c r="Q5" s="40">
        <f>COUNTIF(Vertices[PageRank],"&gt;= "&amp;P5)-COUNTIF(Vertices[PageRank],"&gt;="&amp;P6)</f>
        <v>2</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111</v>
      </c>
      <c r="D6" s="32">
        <f t="shared" si="1"/>
        <v>0</v>
      </c>
      <c r="E6" s="3">
        <f>COUNTIF(Vertices[Degree],"&gt;= "&amp;D6)-COUNTIF(Vertices[Degree],"&gt;="&amp;D7)</f>
        <v>0</v>
      </c>
      <c r="F6" s="37">
        <f t="shared" si="2"/>
        <v>0.2909090909090909</v>
      </c>
      <c r="G6" s="38">
        <f>COUNTIF(Vertices[In-Degree],"&gt;= "&amp;F6)-COUNTIF(Vertices[In-Degree],"&gt;="&amp;F7)</f>
        <v>0</v>
      </c>
      <c r="H6" s="37">
        <f t="shared" si="3"/>
        <v>1.0727272727272723</v>
      </c>
      <c r="I6" s="38">
        <f>COUNTIF(Vertices[Out-Degree],"&gt;= "&amp;H6)-COUNTIF(Vertices[Out-Degree],"&gt;="&amp;H7)</f>
        <v>0</v>
      </c>
      <c r="J6" s="37">
        <f t="shared" si="4"/>
        <v>0.14545454545454545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0.024775636363636364</v>
      </c>
      <c r="O6" s="38">
        <f>COUNTIF(Vertices[Eigenvector Centrality],"&gt;= "&amp;N6)-COUNTIF(Vertices[Eigenvector Centrality],"&gt;="&amp;N7)</f>
        <v>0</v>
      </c>
      <c r="P6" s="37">
        <f t="shared" si="7"/>
        <v>0.7172113636363636</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0.36363636363636365</v>
      </c>
      <c r="G7" s="40">
        <f>COUNTIF(Vertices[In-Degree],"&gt;= "&amp;F7)-COUNTIF(Vertices[In-Degree],"&gt;="&amp;F8)</f>
        <v>0</v>
      </c>
      <c r="H7" s="39">
        <f t="shared" si="3"/>
        <v>1.0909090909090904</v>
      </c>
      <c r="I7" s="40">
        <f>COUNTIF(Vertices[Out-Degree],"&gt;= "&amp;H7)-COUNTIF(Vertices[Out-Degree],"&gt;="&amp;H8)</f>
        <v>0</v>
      </c>
      <c r="J7" s="39">
        <f t="shared" si="4"/>
        <v>0.18181818181818182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0.030969545454545454</v>
      </c>
      <c r="O7" s="40">
        <f>COUNTIF(Vertices[Eigenvector Centrality],"&gt;= "&amp;N7)-COUNTIF(Vertices[Eigenvector Centrality],"&gt;="&amp;N8)</f>
        <v>0</v>
      </c>
      <c r="P7" s="39">
        <f t="shared" si="7"/>
        <v>0.7369404545454545</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0.4363636363636364</v>
      </c>
      <c r="G8" s="38">
        <f>COUNTIF(Vertices[In-Degree],"&gt;= "&amp;F8)-COUNTIF(Vertices[In-Degree],"&gt;="&amp;F9)</f>
        <v>0</v>
      </c>
      <c r="H8" s="37">
        <f t="shared" si="3"/>
        <v>1.1090909090909085</v>
      </c>
      <c r="I8" s="38">
        <f>COUNTIF(Vertices[Out-Degree],"&gt;= "&amp;H8)-COUNTIF(Vertices[Out-Degree],"&gt;="&amp;H9)</f>
        <v>0</v>
      </c>
      <c r="J8" s="37">
        <f t="shared" si="4"/>
        <v>0.2181818181818182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0.03716345454545455</v>
      </c>
      <c r="O8" s="38">
        <f>COUNTIF(Vertices[Eigenvector Centrality],"&gt;= "&amp;N8)-COUNTIF(Vertices[Eigenvector Centrality],"&gt;="&amp;N9)</f>
        <v>0</v>
      </c>
      <c r="P8" s="37">
        <f t="shared" si="7"/>
        <v>0.7566695454545455</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1"/>
      <c r="B9" s="111"/>
      <c r="D9" s="32">
        <f t="shared" si="1"/>
        <v>0</v>
      </c>
      <c r="E9" s="3">
        <f>COUNTIF(Vertices[Degree],"&gt;= "&amp;D9)-COUNTIF(Vertices[Degree],"&gt;="&amp;D10)</f>
        <v>0</v>
      </c>
      <c r="F9" s="39">
        <f t="shared" si="2"/>
        <v>0.5090909090909091</v>
      </c>
      <c r="G9" s="40">
        <f>COUNTIF(Vertices[In-Degree],"&gt;= "&amp;F9)-COUNTIF(Vertices[In-Degree],"&gt;="&amp;F10)</f>
        <v>0</v>
      </c>
      <c r="H9" s="39">
        <f t="shared" si="3"/>
        <v>1.1272727272727265</v>
      </c>
      <c r="I9" s="40">
        <f>COUNTIF(Vertices[Out-Degree],"&gt;= "&amp;H9)-COUNTIF(Vertices[Out-Degree],"&gt;="&amp;H10)</f>
        <v>0</v>
      </c>
      <c r="J9" s="39">
        <f t="shared" si="4"/>
        <v>0.2545454545454546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0.04335736363636364</v>
      </c>
      <c r="O9" s="40">
        <f>COUNTIF(Vertices[Eigenvector Centrality],"&gt;= "&amp;N9)-COUNTIF(Vertices[Eigenvector Centrality],"&gt;="&amp;N10)</f>
        <v>0</v>
      </c>
      <c r="P9" s="39">
        <f t="shared" si="7"/>
        <v>0.7763986363636364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773</v>
      </c>
      <c r="B10" s="34">
        <v>3</v>
      </c>
      <c r="D10" s="32">
        <f t="shared" si="1"/>
        <v>0</v>
      </c>
      <c r="E10" s="3">
        <f>COUNTIF(Vertices[Degree],"&gt;= "&amp;D10)-COUNTIF(Vertices[Degree],"&gt;="&amp;D11)</f>
        <v>0</v>
      </c>
      <c r="F10" s="37">
        <f t="shared" si="2"/>
        <v>0.5818181818181819</v>
      </c>
      <c r="G10" s="38">
        <f>COUNTIF(Vertices[In-Degree],"&gt;= "&amp;F10)-COUNTIF(Vertices[In-Degree],"&gt;="&amp;F11)</f>
        <v>0</v>
      </c>
      <c r="H10" s="37">
        <f t="shared" si="3"/>
        <v>1.1454545454545446</v>
      </c>
      <c r="I10" s="38">
        <f>COUNTIF(Vertices[Out-Degree],"&gt;= "&amp;H10)-COUNTIF(Vertices[Out-Degree],"&gt;="&amp;H11)</f>
        <v>0</v>
      </c>
      <c r="J10" s="37">
        <f t="shared" si="4"/>
        <v>0.29090909090909095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0.04955127272727273</v>
      </c>
      <c r="O10" s="38">
        <f>COUNTIF(Vertices[Eigenvector Centrality],"&gt;= "&amp;N10)-COUNTIF(Vertices[Eigenvector Centrality],"&gt;="&amp;N11)</f>
        <v>0</v>
      </c>
      <c r="P10" s="37">
        <f t="shared" si="7"/>
        <v>0.7961277272727273</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1"/>
      <c r="B11" s="111"/>
      <c r="D11" s="32">
        <f t="shared" si="1"/>
        <v>0</v>
      </c>
      <c r="E11" s="3">
        <f>COUNTIF(Vertices[Degree],"&gt;= "&amp;D11)-COUNTIF(Vertices[Degree],"&gt;="&amp;D12)</f>
        <v>0</v>
      </c>
      <c r="F11" s="39">
        <f t="shared" si="2"/>
        <v>0.6545454545454547</v>
      </c>
      <c r="G11" s="40">
        <f>COUNTIF(Vertices[In-Degree],"&gt;= "&amp;F11)-COUNTIF(Vertices[In-Degree],"&gt;="&amp;F12)</f>
        <v>0</v>
      </c>
      <c r="H11" s="39">
        <f t="shared" si="3"/>
        <v>1.1636363636363627</v>
      </c>
      <c r="I11" s="40">
        <f>COUNTIF(Vertices[Out-Degree],"&gt;= "&amp;H11)-COUNTIF(Vertices[Out-Degree],"&gt;="&amp;H12)</f>
        <v>0</v>
      </c>
      <c r="J11" s="39">
        <f t="shared" si="4"/>
        <v>0.3272727272727273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0.05574518181818182</v>
      </c>
      <c r="O11" s="40">
        <f>COUNTIF(Vertices[Eigenvector Centrality],"&gt;= "&amp;N11)-COUNTIF(Vertices[Eigenvector Centrality],"&gt;="&amp;N12)</f>
        <v>0</v>
      </c>
      <c r="P11" s="39">
        <f t="shared" si="7"/>
        <v>0.8158568181818182</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214</v>
      </c>
      <c r="B12" s="34">
        <v>100</v>
      </c>
      <c r="D12" s="32">
        <f t="shared" si="1"/>
        <v>0</v>
      </c>
      <c r="E12" s="3">
        <f>COUNTIF(Vertices[Degree],"&gt;= "&amp;D12)-COUNTIF(Vertices[Degree],"&gt;="&amp;D13)</f>
        <v>0</v>
      </c>
      <c r="F12" s="37">
        <f t="shared" si="2"/>
        <v>0.7272727272727274</v>
      </c>
      <c r="G12" s="38">
        <f>COUNTIF(Vertices[In-Degree],"&gt;= "&amp;F12)-COUNTIF(Vertices[In-Degree],"&gt;="&amp;F13)</f>
        <v>0</v>
      </c>
      <c r="H12" s="37">
        <f t="shared" si="3"/>
        <v>1.1818181818181808</v>
      </c>
      <c r="I12" s="38">
        <f>COUNTIF(Vertices[Out-Degree],"&gt;= "&amp;H12)-COUNTIF(Vertices[Out-Degree],"&gt;="&amp;H13)</f>
        <v>0</v>
      </c>
      <c r="J12" s="37">
        <f t="shared" si="4"/>
        <v>0.3636363636363637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0.06193909090909091</v>
      </c>
      <c r="O12" s="38">
        <f>COUNTIF(Vertices[Eigenvector Centrality],"&gt;= "&amp;N12)-COUNTIF(Vertices[Eigenvector Centrality],"&gt;="&amp;N13)</f>
        <v>0</v>
      </c>
      <c r="P12" s="37">
        <f t="shared" si="7"/>
        <v>0.8355859090909091</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265</v>
      </c>
      <c r="B13" s="34">
        <v>9</v>
      </c>
      <c r="D13" s="32">
        <f t="shared" si="1"/>
        <v>0</v>
      </c>
      <c r="E13" s="3">
        <f>COUNTIF(Vertices[Degree],"&gt;= "&amp;D13)-COUNTIF(Vertices[Degree],"&gt;="&amp;D14)</f>
        <v>0</v>
      </c>
      <c r="F13" s="39">
        <f t="shared" si="2"/>
        <v>0.8000000000000002</v>
      </c>
      <c r="G13" s="40">
        <f>COUNTIF(Vertices[In-Degree],"&gt;= "&amp;F13)-COUNTIF(Vertices[In-Degree],"&gt;="&amp;F14)</f>
        <v>0</v>
      </c>
      <c r="H13" s="39">
        <f t="shared" si="3"/>
        <v>1.1999999999999988</v>
      </c>
      <c r="I13" s="40">
        <f>COUNTIF(Vertices[Out-Degree],"&gt;= "&amp;H13)-COUNTIF(Vertices[Out-Degree],"&gt;="&amp;H14)</f>
        <v>0</v>
      </c>
      <c r="J13" s="39">
        <f t="shared" si="4"/>
        <v>0.4000000000000001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0.068133</v>
      </c>
      <c r="O13" s="40">
        <f>COUNTIF(Vertices[Eigenvector Centrality],"&gt;= "&amp;N13)-COUNTIF(Vertices[Eigenvector Centrality],"&gt;="&amp;N14)</f>
        <v>0</v>
      </c>
      <c r="P13" s="39">
        <f t="shared" si="7"/>
        <v>0.855315</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266</v>
      </c>
      <c r="B14" s="34">
        <v>2</v>
      </c>
      <c r="D14" s="32">
        <f t="shared" si="1"/>
        <v>0</v>
      </c>
      <c r="E14" s="3">
        <f>COUNTIF(Vertices[Degree],"&gt;= "&amp;D14)-COUNTIF(Vertices[Degree],"&gt;="&amp;D15)</f>
        <v>0</v>
      </c>
      <c r="F14" s="37">
        <f t="shared" si="2"/>
        <v>0.8727272727272729</v>
      </c>
      <c r="G14" s="38">
        <f>COUNTIF(Vertices[In-Degree],"&gt;= "&amp;F14)-COUNTIF(Vertices[In-Degree],"&gt;="&amp;F15)</f>
        <v>0</v>
      </c>
      <c r="H14" s="37">
        <f t="shared" si="3"/>
        <v>1.218181818181817</v>
      </c>
      <c r="I14" s="38">
        <f>COUNTIF(Vertices[Out-Degree],"&gt;= "&amp;H14)-COUNTIF(Vertices[Out-Degree],"&gt;="&amp;H15)</f>
        <v>0</v>
      </c>
      <c r="J14" s="37">
        <f t="shared" si="4"/>
        <v>0.43636363636363645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0.0743269090909091</v>
      </c>
      <c r="O14" s="38">
        <f>COUNTIF(Vertices[Eigenvector Centrality],"&gt;= "&amp;N14)-COUNTIF(Vertices[Eigenvector Centrality],"&gt;="&amp;N15)</f>
        <v>0</v>
      </c>
      <c r="P14" s="37">
        <f t="shared" si="7"/>
        <v>0.875044090909091</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1"/>
      <c r="B15" s="111"/>
      <c r="D15" s="32">
        <f t="shared" si="1"/>
        <v>0</v>
      </c>
      <c r="E15" s="3">
        <f>COUNTIF(Vertices[Degree],"&gt;= "&amp;D15)-COUNTIF(Vertices[Degree],"&gt;="&amp;D16)</f>
        <v>0</v>
      </c>
      <c r="F15" s="39">
        <f t="shared" si="2"/>
        <v>0.9454545454545457</v>
      </c>
      <c r="G15" s="40">
        <f>COUNTIF(Vertices[In-Degree],"&gt;= "&amp;F15)-COUNTIF(Vertices[In-Degree],"&gt;="&amp;F16)</f>
        <v>95</v>
      </c>
      <c r="H15" s="39">
        <f t="shared" si="3"/>
        <v>1.236363636363635</v>
      </c>
      <c r="I15" s="40">
        <f>COUNTIF(Vertices[Out-Degree],"&gt;= "&amp;H15)-COUNTIF(Vertices[Out-Degree],"&gt;="&amp;H16)</f>
        <v>0</v>
      </c>
      <c r="J15" s="39">
        <f t="shared" si="4"/>
        <v>0.47272727272727283</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0.0805208181818182</v>
      </c>
      <c r="O15" s="40">
        <f>COUNTIF(Vertices[Eigenvector Centrality],"&gt;= "&amp;N15)-COUNTIF(Vertices[Eigenvector Centrality],"&gt;="&amp;N16)</f>
        <v>0</v>
      </c>
      <c r="P15" s="39">
        <f t="shared" si="7"/>
        <v>0.8947731818181819</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100</v>
      </c>
      <c r="D16" s="32">
        <f t="shared" si="1"/>
        <v>0</v>
      </c>
      <c r="E16" s="3">
        <f>COUNTIF(Vertices[Degree],"&gt;= "&amp;D16)-COUNTIF(Vertices[Degree],"&gt;="&amp;D17)</f>
        <v>0</v>
      </c>
      <c r="F16" s="37">
        <f t="shared" si="2"/>
        <v>1.0181818181818183</v>
      </c>
      <c r="G16" s="38">
        <f>COUNTIF(Vertices[In-Degree],"&gt;= "&amp;F16)-COUNTIF(Vertices[In-Degree],"&gt;="&amp;F17)</f>
        <v>0</v>
      </c>
      <c r="H16" s="37">
        <f t="shared" si="3"/>
        <v>1.254545454545453</v>
      </c>
      <c r="I16" s="38">
        <f>COUNTIF(Vertices[Out-Degree],"&gt;= "&amp;H16)-COUNTIF(Vertices[Out-Degree],"&gt;="&amp;H17)</f>
        <v>0</v>
      </c>
      <c r="J16" s="37">
        <f t="shared" si="4"/>
        <v>0.5090909090909091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0.08671472727272729</v>
      </c>
      <c r="O16" s="38">
        <f>COUNTIF(Vertices[Eigenvector Centrality],"&gt;= "&amp;N16)-COUNTIF(Vertices[Eigenvector Centrality],"&gt;="&amp;N17)</f>
        <v>0</v>
      </c>
      <c r="P16" s="37">
        <f t="shared" si="7"/>
        <v>0.9145022727272728</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1"/>
      <c r="B17" s="111"/>
      <c r="D17" s="32">
        <f t="shared" si="1"/>
        <v>0</v>
      </c>
      <c r="E17" s="3">
        <f>COUNTIF(Vertices[Degree],"&gt;= "&amp;D17)-COUNTIF(Vertices[Degree],"&gt;="&amp;D18)</f>
        <v>0</v>
      </c>
      <c r="F17" s="39">
        <f t="shared" si="2"/>
        <v>1.090909090909091</v>
      </c>
      <c r="G17" s="40">
        <f>COUNTIF(Vertices[In-Degree],"&gt;= "&amp;F17)-COUNTIF(Vertices[In-Degree],"&gt;="&amp;F18)</f>
        <v>0</v>
      </c>
      <c r="H17" s="39">
        <f t="shared" si="3"/>
        <v>1.2727272727272712</v>
      </c>
      <c r="I17" s="40">
        <f>COUNTIF(Vertices[Out-Degree],"&gt;= "&amp;H17)-COUNTIF(Vertices[Out-Degree],"&gt;="&amp;H18)</f>
        <v>0</v>
      </c>
      <c r="J17" s="39">
        <f t="shared" si="4"/>
        <v>0.5454545454545455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0.09290863636363639</v>
      </c>
      <c r="O17" s="40">
        <f>COUNTIF(Vertices[Eigenvector Centrality],"&gt;= "&amp;N17)-COUNTIF(Vertices[Eigenvector Centrality],"&gt;="&amp;N18)</f>
        <v>0</v>
      </c>
      <c r="P17" s="39">
        <f t="shared" si="7"/>
        <v>0.9342313636363637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1.1636363636363638</v>
      </c>
      <c r="G18" s="38">
        <f>COUNTIF(Vertices[In-Degree],"&gt;= "&amp;F18)-COUNTIF(Vertices[In-Degree],"&gt;="&amp;F19)</f>
        <v>0</v>
      </c>
      <c r="H18" s="37">
        <f t="shared" si="3"/>
        <v>1.2909090909090892</v>
      </c>
      <c r="I18" s="38">
        <f>COUNTIF(Vertices[Out-Degree],"&gt;= "&amp;H18)-COUNTIF(Vertices[Out-Degree],"&gt;="&amp;H19)</f>
        <v>0</v>
      </c>
      <c r="J18" s="37">
        <f t="shared" si="4"/>
        <v>0.5818181818181819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0.09910254545454548</v>
      </c>
      <c r="O18" s="38">
        <f>COUNTIF(Vertices[Eigenvector Centrality],"&gt;= "&amp;N18)-COUNTIF(Vertices[Eigenvector Centrality],"&gt;="&amp;N19)</f>
        <v>0</v>
      </c>
      <c r="P18" s="37">
        <f t="shared" si="7"/>
        <v>0.9539604545454546</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1.2363636363636366</v>
      </c>
      <c r="G19" s="40">
        <f>COUNTIF(Vertices[In-Degree],"&gt;= "&amp;F19)-COUNTIF(Vertices[In-Degree],"&gt;="&amp;F20)</f>
        <v>0</v>
      </c>
      <c r="H19" s="39">
        <f t="shared" si="3"/>
        <v>1.3090909090909073</v>
      </c>
      <c r="I19" s="40">
        <f>COUNTIF(Vertices[Out-Degree],"&gt;= "&amp;H19)-COUNTIF(Vertices[Out-Degree],"&gt;="&amp;H20)</f>
        <v>0</v>
      </c>
      <c r="J19" s="39">
        <f t="shared" si="4"/>
        <v>0.6181818181818183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0.10529645454545458</v>
      </c>
      <c r="O19" s="40">
        <f>COUNTIF(Vertices[Eigenvector Centrality],"&gt;= "&amp;N19)-COUNTIF(Vertices[Eigenvector Centrality],"&gt;="&amp;N20)</f>
        <v>0</v>
      </c>
      <c r="P19" s="39">
        <f t="shared" si="7"/>
        <v>0.9736895454545456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1"/>
      <c r="B20" s="111"/>
      <c r="D20" s="32">
        <f t="shared" si="1"/>
        <v>0</v>
      </c>
      <c r="E20" s="3">
        <f>COUNTIF(Vertices[Degree],"&gt;= "&amp;D20)-COUNTIF(Vertices[Degree],"&gt;="&amp;D21)</f>
        <v>0</v>
      </c>
      <c r="F20" s="37">
        <f t="shared" si="2"/>
        <v>1.3090909090909093</v>
      </c>
      <c r="G20" s="38">
        <f>COUNTIF(Vertices[In-Degree],"&gt;= "&amp;F20)-COUNTIF(Vertices[In-Degree],"&gt;="&amp;F21)</f>
        <v>0</v>
      </c>
      <c r="H20" s="37">
        <f t="shared" si="3"/>
        <v>1.3272727272727254</v>
      </c>
      <c r="I20" s="38">
        <f>COUNTIF(Vertices[Out-Degree],"&gt;= "&amp;H20)-COUNTIF(Vertices[Out-Degree],"&gt;="&amp;H21)</f>
        <v>0</v>
      </c>
      <c r="J20" s="37">
        <f t="shared" si="4"/>
        <v>0.6545454545454547</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0.11149036363636368</v>
      </c>
      <c r="O20" s="38">
        <f>COUNTIF(Vertices[Eigenvector Centrality],"&gt;= "&amp;N20)-COUNTIF(Vertices[Eigenvector Centrality],"&gt;="&amp;N21)</f>
        <v>0</v>
      </c>
      <c r="P20" s="37">
        <f t="shared" si="7"/>
        <v>0.9934186363636365</v>
      </c>
      <c r="Q20" s="38">
        <f>COUNTIF(Vertices[PageRank],"&gt;= "&amp;P20)-COUNTIF(Vertices[PageRank],"&gt;="&amp;P21)</f>
        <v>95</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100</v>
      </c>
      <c r="D21" s="32">
        <f t="shared" si="1"/>
        <v>0</v>
      </c>
      <c r="E21" s="3">
        <f>COUNTIF(Vertices[Degree],"&gt;= "&amp;D21)-COUNTIF(Vertices[Degree],"&gt;="&amp;D22)</f>
        <v>0</v>
      </c>
      <c r="F21" s="39">
        <f t="shared" si="2"/>
        <v>1.381818181818182</v>
      </c>
      <c r="G21" s="40">
        <f>COUNTIF(Vertices[In-Degree],"&gt;= "&amp;F21)-COUNTIF(Vertices[In-Degree],"&gt;="&amp;F22)</f>
        <v>0</v>
      </c>
      <c r="H21" s="39">
        <f t="shared" si="3"/>
        <v>1.3454545454545435</v>
      </c>
      <c r="I21" s="40">
        <f>COUNTIF(Vertices[Out-Degree],"&gt;= "&amp;H21)-COUNTIF(Vertices[Out-Degree],"&gt;="&amp;H22)</f>
        <v>0</v>
      </c>
      <c r="J21" s="39">
        <f t="shared" si="4"/>
        <v>0.690909090909091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0.11768427272727278</v>
      </c>
      <c r="O21" s="40">
        <f>COUNTIF(Vertices[Eigenvector Centrality],"&gt;= "&amp;N21)-COUNTIF(Vertices[Eigenvector Centrality],"&gt;="&amp;N22)</f>
        <v>0</v>
      </c>
      <c r="P21" s="39">
        <f t="shared" si="7"/>
        <v>1.0131477272727274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95</v>
      </c>
      <c r="D22" s="32">
        <f t="shared" si="1"/>
        <v>0</v>
      </c>
      <c r="E22" s="3">
        <f>COUNTIF(Vertices[Degree],"&gt;= "&amp;D22)-COUNTIF(Vertices[Degree],"&gt;="&amp;D23)</f>
        <v>0</v>
      </c>
      <c r="F22" s="37">
        <f t="shared" si="2"/>
        <v>1.4545454545454548</v>
      </c>
      <c r="G22" s="38">
        <f>COUNTIF(Vertices[In-Degree],"&gt;= "&amp;F22)-COUNTIF(Vertices[In-Degree],"&gt;="&amp;F23)</f>
        <v>0</v>
      </c>
      <c r="H22" s="37">
        <f t="shared" si="3"/>
        <v>1.3636363636363615</v>
      </c>
      <c r="I22" s="38">
        <f>COUNTIF(Vertices[Out-Degree],"&gt;= "&amp;H22)-COUNTIF(Vertices[Out-Degree],"&gt;="&amp;H23)</f>
        <v>0</v>
      </c>
      <c r="J22" s="37">
        <f t="shared" si="4"/>
        <v>0.7272727272727274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0.12387818181818187</v>
      </c>
      <c r="O22" s="38">
        <f>COUNTIF(Vertices[Eigenvector Centrality],"&gt;= "&amp;N22)-COUNTIF(Vertices[Eigenvector Centrality],"&gt;="&amp;N23)</f>
        <v>0</v>
      </c>
      <c r="P22" s="37">
        <f t="shared" si="7"/>
        <v>1.0328768181818182</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4</v>
      </c>
      <c r="D23" s="32">
        <f t="shared" si="1"/>
        <v>0</v>
      </c>
      <c r="E23" s="3">
        <f>COUNTIF(Vertices[Degree],"&gt;= "&amp;D23)-COUNTIF(Vertices[Degree],"&gt;="&amp;D24)</f>
        <v>0</v>
      </c>
      <c r="F23" s="39">
        <f t="shared" si="2"/>
        <v>1.5272727272727276</v>
      </c>
      <c r="G23" s="40">
        <f>COUNTIF(Vertices[In-Degree],"&gt;= "&amp;F23)-COUNTIF(Vertices[In-Degree],"&gt;="&amp;F24)</f>
        <v>0</v>
      </c>
      <c r="H23" s="39">
        <f t="shared" si="3"/>
        <v>1.3818181818181796</v>
      </c>
      <c r="I23" s="40">
        <f>COUNTIF(Vertices[Out-Degree],"&gt;= "&amp;H23)-COUNTIF(Vertices[Out-Degree],"&gt;="&amp;H24)</f>
        <v>0</v>
      </c>
      <c r="J23" s="39">
        <f t="shared" si="4"/>
        <v>0.7636363636363638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0.13007209090909097</v>
      </c>
      <c r="O23" s="40">
        <f>COUNTIF(Vertices[Eigenvector Centrality],"&gt;= "&amp;N23)-COUNTIF(Vertices[Eigenvector Centrality],"&gt;="&amp;N24)</f>
        <v>0</v>
      </c>
      <c r="P23" s="39">
        <f t="shared" si="7"/>
        <v>1.052605909090909</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6</v>
      </c>
      <c r="D24" s="32">
        <f t="shared" si="1"/>
        <v>0</v>
      </c>
      <c r="E24" s="3">
        <f>COUNTIF(Vertices[Degree],"&gt;= "&amp;D24)-COUNTIF(Vertices[Degree],"&gt;="&amp;D25)</f>
        <v>0</v>
      </c>
      <c r="F24" s="37">
        <f t="shared" si="2"/>
        <v>1.6000000000000003</v>
      </c>
      <c r="G24" s="38">
        <f>COUNTIF(Vertices[In-Degree],"&gt;= "&amp;F24)-COUNTIF(Vertices[In-Degree],"&gt;="&amp;F25)</f>
        <v>0</v>
      </c>
      <c r="H24" s="37">
        <f t="shared" si="3"/>
        <v>1.3999999999999977</v>
      </c>
      <c r="I24" s="38">
        <f>COUNTIF(Vertices[Out-Degree],"&gt;= "&amp;H24)-COUNTIF(Vertices[Out-Degree],"&gt;="&amp;H25)</f>
        <v>0</v>
      </c>
      <c r="J24" s="37">
        <f t="shared" si="4"/>
        <v>0.8000000000000002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0.13626600000000005</v>
      </c>
      <c r="O24" s="38">
        <f>COUNTIF(Vertices[Eigenvector Centrality],"&gt;= "&amp;N24)-COUNTIF(Vertices[Eigenvector Centrality],"&gt;="&amp;N25)</f>
        <v>0</v>
      </c>
      <c r="P24" s="37">
        <f t="shared" si="7"/>
        <v>1.0723349999999998</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111"/>
      <c r="B25" s="111"/>
      <c r="D25" s="32">
        <f t="shared" si="1"/>
        <v>0</v>
      </c>
      <c r="E25" s="3">
        <f>COUNTIF(Vertices[Degree],"&gt;= "&amp;D25)-COUNTIF(Vertices[Degree],"&gt;="&amp;D26)</f>
        <v>0</v>
      </c>
      <c r="F25" s="39">
        <f t="shared" si="2"/>
        <v>1.672727272727273</v>
      </c>
      <c r="G25" s="40">
        <f>COUNTIF(Vertices[In-Degree],"&gt;= "&amp;F25)-COUNTIF(Vertices[In-Degree],"&gt;="&amp;F26)</f>
        <v>0</v>
      </c>
      <c r="H25" s="39">
        <f t="shared" si="3"/>
        <v>1.4181818181818158</v>
      </c>
      <c r="I25" s="40">
        <f>COUNTIF(Vertices[Out-Degree],"&gt;= "&amp;H25)-COUNTIF(Vertices[Out-Degree],"&gt;="&amp;H26)</f>
        <v>0</v>
      </c>
      <c r="J25" s="39">
        <f t="shared" si="4"/>
        <v>0.8363636363636365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0.14245990909090914</v>
      </c>
      <c r="O25" s="40">
        <f>COUNTIF(Vertices[Eigenvector Centrality],"&gt;= "&amp;N25)-COUNTIF(Vertices[Eigenvector Centrality],"&gt;="&amp;N26)</f>
        <v>0</v>
      </c>
      <c r="P25" s="39">
        <f t="shared" si="7"/>
        <v>1.0920640909090906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1.7454545454545458</v>
      </c>
      <c r="G26" s="38">
        <f>COUNTIF(Vertices[In-Degree],"&gt;= "&amp;F26)-COUNTIF(Vertices[In-Degree],"&gt;="&amp;F28)</f>
        <v>0</v>
      </c>
      <c r="H26" s="37">
        <f t="shared" si="3"/>
        <v>1.4363636363636338</v>
      </c>
      <c r="I26" s="38">
        <f>COUNTIF(Vertices[Out-Degree],"&gt;= "&amp;H26)-COUNTIF(Vertices[Out-Degree],"&gt;="&amp;H28)</f>
        <v>0</v>
      </c>
      <c r="J26" s="37">
        <f t="shared" si="4"/>
        <v>0.8727272727272729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0.14865381818181822</v>
      </c>
      <c r="O26" s="38">
        <f>COUNTIF(Vertices[Eigenvector Centrality],"&gt;= "&amp;N26)-COUNTIF(Vertices[Eigenvector Centrality],"&gt;="&amp;N28)</f>
        <v>0</v>
      </c>
      <c r="P26" s="37">
        <f t="shared" si="7"/>
        <v>1.1117931818181814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0.248175</v>
      </c>
      <c r="D27" s="32"/>
      <c r="E27" s="3">
        <f>COUNTIF(Vertices[Degree],"&gt;= "&amp;D27)-COUNTIF(Vertices[Degree],"&gt;="&amp;D28)</f>
        <v>0</v>
      </c>
      <c r="F27" s="63"/>
      <c r="G27" s="64">
        <f>COUNTIF(Vertices[In-Degree],"&gt;= "&amp;F27)-COUNTIF(Vertices[In-Degree],"&gt;="&amp;F28)</f>
        <v>-6</v>
      </c>
      <c r="H27" s="63"/>
      <c r="I27" s="64">
        <f>COUNTIF(Vertices[Out-Degree],"&gt;= "&amp;H27)-COUNTIF(Vertices[Out-Degree],"&gt;="&amp;H28)</f>
        <v>-2</v>
      </c>
      <c r="J27" s="63"/>
      <c r="K27" s="64">
        <f>COUNTIF(Vertices[Betweenness Centrality],"&gt;= "&amp;J27)-COUNTIF(Vertices[Betweenness Centrality],"&gt;="&amp;J28)</f>
        <v>-4</v>
      </c>
      <c r="L27" s="63"/>
      <c r="M27" s="64">
        <f>COUNTIF(Vertices[Closeness Centrality],"&gt;= "&amp;L27)-COUNTIF(Vertices[Closeness Centrality],"&gt;="&amp;L28)</f>
        <v>-6</v>
      </c>
      <c r="N27" s="63"/>
      <c r="O27" s="64">
        <f>COUNTIF(Vertices[Eigenvector Centrality],"&gt;= "&amp;N27)-COUNTIF(Vertices[Eigenvector Centrality],"&gt;="&amp;N28)</f>
        <v>-4</v>
      </c>
      <c r="P27" s="63"/>
      <c r="Q27" s="64">
        <f>COUNTIF(Vertices[Eigenvector Centrality],"&gt;= "&amp;P27)-COUNTIF(Vertices[Eigenvector Centrality],"&gt;="&amp;P28)</f>
        <v>0</v>
      </c>
      <c r="R27" s="63"/>
      <c r="S27" s="65">
        <f>COUNTIF(Vertices[Clustering Coefficient],"&gt;= "&amp;R27)-COUNTIF(Vertices[Clustering Coefficient],"&gt;="&amp;R28)</f>
        <v>-4</v>
      </c>
      <c r="T27" s="63"/>
      <c r="U27" s="64">
        <f ca="1">COUNTIF(Vertices[Clustering Coefficient],"&gt;= "&amp;T27)-COUNTIF(Vertices[Clustering Coefficient],"&gt;="&amp;T28)</f>
        <v>0</v>
      </c>
    </row>
    <row r="28" spans="1:21" ht="15">
      <c r="A28" s="111"/>
      <c r="B28" s="111"/>
      <c r="D28" s="32">
        <f>D26+($D$57-$D$2)/BinDivisor</f>
        <v>0</v>
      </c>
      <c r="E28" s="3">
        <f>COUNTIF(Vertices[Degree],"&gt;= "&amp;D28)-COUNTIF(Vertices[Degree],"&gt;="&amp;D40)</f>
        <v>0</v>
      </c>
      <c r="F28" s="39">
        <f>F26+($F$57-$F$2)/BinDivisor</f>
        <v>1.8181818181818186</v>
      </c>
      <c r="G28" s="40">
        <f>COUNTIF(Vertices[In-Degree],"&gt;= "&amp;F28)-COUNTIF(Vertices[In-Degree],"&gt;="&amp;F40)</f>
        <v>0</v>
      </c>
      <c r="H28" s="39">
        <f>H26+($H$57-$H$2)/BinDivisor</f>
        <v>1.454545454545452</v>
      </c>
      <c r="I28" s="40">
        <f>COUNTIF(Vertices[Out-Degree],"&gt;= "&amp;H28)-COUNTIF(Vertices[Out-Degree],"&gt;="&amp;H40)</f>
        <v>0</v>
      </c>
      <c r="J28" s="39">
        <f>J26+($J$57-$J$2)/BinDivisor</f>
        <v>0.9090909090909093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0.1548477272727273</v>
      </c>
      <c r="O28" s="40">
        <f>COUNTIF(Vertices[Eigenvector Centrality],"&gt;= "&amp;N28)-COUNTIF(Vertices[Eigenvector Centrality],"&gt;="&amp;N40)</f>
        <v>0</v>
      </c>
      <c r="P28" s="39">
        <f>P26+($P$57-$P$2)/BinDivisor</f>
        <v>1.1315222727272722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0.0009344206591913014</v>
      </c>
      <c r="D29" s="32"/>
      <c r="E29" s="3">
        <f>COUNTIF(Vertices[Degree],"&gt;= "&amp;D29)-COUNTIF(Vertices[Degree],"&gt;="&amp;D30)</f>
        <v>0</v>
      </c>
      <c r="F29" s="63"/>
      <c r="G29" s="64">
        <f>COUNTIF(Vertices[In-Degree],"&gt;= "&amp;F29)-COUNTIF(Vertices[In-Degree],"&gt;="&amp;F30)</f>
        <v>0</v>
      </c>
      <c r="H29" s="63"/>
      <c r="I29" s="64">
        <f>COUNTIF(Vertices[Out-Degree],"&gt;= "&amp;H29)-COUNTIF(Vertices[Out-Degree],"&gt;="&amp;H30)</f>
        <v>0</v>
      </c>
      <c r="J29" s="63"/>
      <c r="K29" s="64">
        <f>COUNTIF(Vertices[Betweenness Centrality],"&gt;= "&amp;J29)-COUNTIF(Vertices[Betweenness Centrality],"&gt;="&amp;J30)</f>
        <v>0</v>
      </c>
      <c r="L29" s="63"/>
      <c r="M29" s="64">
        <f>COUNTIF(Vertices[Closeness Centrality],"&gt;= "&amp;L29)-COUNTIF(Vertices[Closeness Centrality],"&gt;="&amp;L30)</f>
        <v>0</v>
      </c>
      <c r="N29" s="63"/>
      <c r="O29" s="64">
        <f>COUNTIF(Vertices[Eigenvector Centrality],"&gt;= "&amp;N29)-COUNTIF(Vertices[Eigenvector Centrality],"&gt;="&amp;N30)</f>
        <v>0</v>
      </c>
      <c r="P29" s="63"/>
      <c r="Q29" s="64">
        <f>COUNTIF(Vertices[Eigenvector Centrality],"&gt;= "&amp;P29)-COUNTIF(Vertices[Eigenvector Centrality],"&gt;="&amp;P30)</f>
        <v>0</v>
      </c>
      <c r="R29" s="63"/>
      <c r="S29" s="65">
        <f>COUNTIF(Vertices[Clustering Coefficient],"&gt;= "&amp;R29)-COUNTIF(Vertices[Clustering Coefficient],"&gt;="&amp;R30)</f>
        <v>0</v>
      </c>
      <c r="T29" s="63"/>
      <c r="U29" s="64">
        <f>COUNTIF(Vertices[Clustering Coefficient],"&gt;= "&amp;T29)-COUNTIF(Vertices[Clustering Coefficient],"&gt;="&amp;T30)</f>
        <v>0</v>
      </c>
    </row>
    <row r="30" spans="1:21" ht="15">
      <c r="A30" s="34" t="s">
        <v>774</v>
      </c>
      <c r="B30" s="34">
        <v>0.362592</v>
      </c>
      <c r="D30" s="32"/>
      <c r="E30" s="3">
        <f>COUNTIF(Vertices[Degree],"&gt;= "&amp;D30)-COUNTIF(Vertices[Degree],"&gt;="&amp;D31)</f>
        <v>0</v>
      </c>
      <c r="F30" s="63"/>
      <c r="G30" s="64">
        <f>COUNTIF(Vertices[In-Degree],"&gt;= "&amp;F30)-COUNTIF(Vertices[In-Degree],"&gt;="&amp;F31)</f>
        <v>0</v>
      </c>
      <c r="H30" s="63"/>
      <c r="I30" s="64">
        <f>COUNTIF(Vertices[Out-Degree],"&gt;= "&amp;H30)-COUNTIF(Vertices[Out-Degree],"&gt;="&amp;H31)</f>
        <v>0</v>
      </c>
      <c r="J30" s="63"/>
      <c r="K30" s="64">
        <f>COUNTIF(Vertices[Betweenness Centrality],"&gt;= "&amp;J30)-COUNTIF(Vertices[Betweenness Centrality],"&gt;="&amp;J31)</f>
        <v>0</v>
      </c>
      <c r="L30" s="63"/>
      <c r="M30" s="64">
        <f>COUNTIF(Vertices[Closeness Centrality],"&gt;= "&amp;L30)-COUNTIF(Vertices[Closeness Centrality],"&gt;="&amp;L31)</f>
        <v>0</v>
      </c>
      <c r="N30" s="63"/>
      <c r="O30" s="64">
        <f>COUNTIF(Vertices[Eigenvector Centrality],"&gt;= "&amp;N30)-COUNTIF(Vertices[Eigenvector Centrality],"&gt;="&amp;N31)</f>
        <v>0</v>
      </c>
      <c r="P30" s="63"/>
      <c r="Q30" s="64">
        <f>COUNTIF(Vertices[Eigenvector Centrality],"&gt;= "&amp;P30)-COUNTIF(Vertices[Eigenvector Centrality],"&gt;="&amp;P31)</f>
        <v>0</v>
      </c>
      <c r="R30" s="63"/>
      <c r="S30" s="65">
        <f>COUNTIF(Vertices[Clustering Coefficient],"&gt;= "&amp;R30)-COUNTIF(Vertices[Clustering Coefficient],"&gt;="&amp;R31)</f>
        <v>0</v>
      </c>
      <c r="T30" s="63"/>
      <c r="U30" s="64">
        <f>COUNTIF(Vertices[Clustering Coefficient],"&gt;= "&amp;T30)-COUNTIF(Vertices[Clustering Coefficient],"&gt;="&amp;T31)</f>
        <v>0</v>
      </c>
    </row>
    <row r="31" spans="1:21" ht="15">
      <c r="A31" s="111"/>
      <c r="B31" s="111"/>
      <c r="D31" s="32"/>
      <c r="E31" s="3">
        <f>COUNTIF(Vertices[Degree],"&gt;= "&amp;D31)-COUNTIF(Vertices[Degree],"&gt;="&amp;D32)</f>
        <v>0</v>
      </c>
      <c r="F31" s="63"/>
      <c r="G31" s="64">
        <f>COUNTIF(Vertices[In-Degree],"&gt;= "&amp;F31)-COUNTIF(Vertices[In-Degree],"&gt;="&amp;F32)</f>
        <v>0</v>
      </c>
      <c r="H31" s="63"/>
      <c r="I31" s="64">
        <f>COUNTIF(Vertices[Out-Degree],"&gt;= "&amp;H31)-COUNTIF(Vertices[Out-Degree],"&gt;="&amp;H32)</f>
        <v>0</v>
      </c>
      <c r="J31" s="63"/>
      <c r="K31" s="64">
        <f>COUNTIF(Vertices[Betweenness Centrality],"&gt;= "&amp;J31)-COUNTIF(Vertices[Betweenness Centrality],"&gt;="&amp;J32)</f>
        <v>0</v>
      </c>
      <c r="L31" s="63"/>
      <c r="M31" s="64">
        <f>COUNTIF(Vertices[Closeness Centrality],"&gt;= "&amp;L31)-COUNTIF(Vertices[Closeness Centrality],"&gt;="&amp;L32)</f>
        <v>0</v>
      </c>
      <c r="N31" s="63"/>
      <c r="O31" s="64">
        <f>COUNTIF(Vertices[Eigenvector Centrality],"&gt;= "&amp;N31)-COUNTIF(Vertices[Eigenvector Centrality],"&gt;="&amp;N32)</f>
        <v>0</v>
      </c>
      <c r="P31" s="63"/>
      <c r="Q31" s="64">
        <f>COUNTIF(Vertices[Eigenvector Centrality],"&gt;= "&amp;P31)-COUNTIF(Vertices[Eigenvector Centrality],"&gt;="&amp;P32)</f>
        <v>0</v>
      </c>
      <c r="R31" s="63"/>
      <c r="S31" s="65">
        <f>COUNTIF(Vertices[Clustering Coefficient],"&gt;= "&amp;R31)-COUNTIF(Vertices[Clustering Coefficient],"&gt;="&amp;R32)</f>
        <v>0</v>
      </c>
      <c r="T31" s="63"/>
      <c r="U31" s="64">
        <f>COUNTIF(Vertices[Clustering Coefficient],"&gt;= "&amp;T31)-COUNTIF(Vertices[Clustering Coefficient],"&gt;="&amp;T32)</f>
        <v>0</v>
      </c>
    </row>
    <row r="32" spans="1:21" ht="15">
      <c r="A32" s="34" t="s">
        <v>775</v>
      </c>
      <c r="B32" s="34" t="s">
        <v>776</v>
      </c>
      <c r="D32" s="32"/>
      <c r="E32" s="3">
        <f>COUNTIF(Vertices[Degree],"&gt;= "&amp;D32)-COUNTIF(Vertices[Degree],"&gt;="&amp;D33)</f>
        <v>0</v>
      </c>
      <c r="F32" s="63"/>
      <c r="G32" s="64">
        <f>COUNTIF(Vertices[In-Degree],"&gt;= "&amp;F32)-COUNTIF(Vertices[In-Degree],"&gt;="&amp;F33)</f>
        <v>0</v>
      </c>
      <c r="H32" s="63"/>
      <c r="I32" s="64">
        <f>COUNTIF(Vertices[Out-Degree],"&gt;= "&amp;H32)-COUNTIF(Vertices[Out-Degree],"&gt;="&amp;H33)</f>
        <v>0</v>
      </c>
      <c r="J32" s="63"/>
      <c r="K32" s="64">
        <f>COUNTIF(Vertices[Betweenness Centrality],"&gt;= "&amp;J32)-COUNTIF(Vertices[Betweenness Centrality],"&gt;="&amp;J33)</f>
        <v>0</v>
      </c>
      <c r="L32" s="63"/>
      <c r="M32" s="64">
        <f>COUNTIF(Vertices[Closeness Centrality],"&gt;= "&amp;L32)-COUNTIF(Vertices[Closeness Centrality],"&gt;="&amp;L33)</f>
        <v>0</v>
      </c>
      <c r="N32" s="63"/>
      <c r="O32" s="64">
        <f>COUNTIF(Vertices[Eigenvector Centrality],"&gt;= "&amp;N32)-COUNTIF(Vertices[Eigenvector Centrality],"&gt;="&amp;N33)</f>
        <v>0</v>
      </c>
      <c r="P32" s="63"/>
      <c r="Q32" s="64">
        <f>COUNTIF(Vertices[Eigenvector Centrality],"&gt;= "&amp;P32)-COUNTIF(Vertices[Eigenvector Centrality],"&gt;="&amp;P33)</f>
        <v>0</v>
      </c>
      <c r="R32" s="63"/>
      <c r="S32" s="65">
        <f>COUNTIF(Vertices[Clustering Coefficient],"&gt;= "&amp;R32)-COUNTIF(Vertices[Clustering Coefficient],"&gt;="&amp;R33)</f>
        <v>0</v>
      </c>
      <c r="T32" s="63"/>
      <c r="U32" s="64">
        <f>COUNTIF(Vertices[Clustering Coefficient],"&gt;= "&amp;T32)-COUNTIF(Vertices[Clustering Coefficient],"&gt;="&amp;T33)</f>
        <v>0</v>
      </c>
    </row>
    <row r="33" spans="4:21" ht="15">
      <c r="D33" s="32"/>
      <c r="E33" s="3">
        <f>COUNTIF(Vertices[Degree],"&gt;= "&amp;D33)-COUNTIF(Vertices[Degree],"&gt;="&amp;D38)</f>
        <v>0</v>
      </c>
      <c r="F33" s="63"/>
      <c r="G33" s="64">
        <f>COUNTIF(Vertices[In-Degree],"&gt;= "&amp;F33)-COUNTIF(Vertices[In-Degree],"&gt;="&amp;F38)</f>
        <v>0</v>
      </c>
      <c r="H33" s="63"/>
      <c r="I33" s="64">
        <f>COUNTIF(Vertices[Out-Degree],"&gt;= "&amp;H33)-COUNTIF(Vertices[Out-Degree],"&gt;="&amp;H38)</f>
        <v>0</v>
      </c>
      <c r="J33" s="63"/>
      <c r="K33" s="64">
        <f>COUNTIF(Vertices[Betweenness Centrality],"&gt;= "&amp;J33)-COUNTIF(Vertices[Betweenness Centrality],"&gt;="&amp;J38)</f>
        <v>0</v>
      </c>
      <c r="L33" s="63"/>
      <c r="M33" s="64">
        <f>COUNTIF(Vertices[Closeness Centrality],"&gt;= "&amp;L33)-COUNTIF(Vertices[Closeness Centrality],"&gt;="&amp;L38)</f>
        <v>0</v>
      </c>
      <c r="N33" s="63"/>
      <c r="O33" s="64">
        <f>COUNTIF(Vertices[Eigenvector Centrality],"&gt;= "&amp;N33)-COUNTIF(Vertices[Eigenvector Centrality],"&gt;="&amp;N38)</f>
        <v>0</v>
      </c>
      <c r="P33" s="63"/>
      <c r="Q33" s="64">
        <f>COUNTIF(Vertices[Eigenvector Centrality],"&gt;= "&amp;P33)-COUNTIF(Vertices[Eigenvector Centrality],"&gt;="&amp;P38)</f>
        <v>0</v>
      </c>
      <c r="R33" s="63"/>
      <c r="S33" s="65">
        <f>COUNTIF(Vertices[Clustering Coefficient],"&gt;= "&amp;R33)-COUNTIF(Vertices[Clustering Coefficient],"&gt;="&amp;R38)</f>
        <v>0</v>
      </c>
      <c r="T33" s="63"/>
      <c r="U33" s="64">
        <f>COUNTIF(Vertices[Clustering Coefficient],"&gt;= "&amp;T33)-COUNTIF(Vertices[Clustering Coefficient],"&gt;="&amp;T38)</f>
        <v>0</v>
      </c>
    </row>
    <row r="34" spans="4:21" ht="15">
      <c r="D34" s="32"/>
      <c r="E34" s="3">
        <f>COUNTIF(Vertices[Degree],"&gt;= "&amp;D34)-COUNTIF(Vertices[Degree],"&gt;="&amp;D35)</f>
        <v>0</v>
      </c>
      <c r="F34" s="63"/>
      <c r="G34" s="64">
        <f>COUNTIF(Vertices[In-Degree],"&gt;= "&amp;F34)-COUNTIF(Vertices[In-Degree],"&gt;="&amp;F35)</f>
        <v>0</v>
      </c>
      <c r="H34" s="63"/>
      <c r="I34" s="64">
        <f>COUNTIF(Vertices[Out-Degree],"&gt;= "&amp;H34)-COUNTIF(Vertices[Out-Degree],"&gt;="&amp;H35)</f>
        <v>0</v>
      </c>
      <c r="J34" s="63"/>
      <c r="K34" s="64">
        <f>COUNTIF(Vertices[Betweenness Centrality],"&gt;= "&amp;J34)-COUNTIF(Vertices[Betweenness Centrality],"&gt;="&amp;J35)</f>
        <v>0</v>
      </c>
      <c r="L34" s="63"/>
      <c r="M34" s="64">
        <f>COUNTIF(Vertices[Closeness Centrality],"&gt;= "&amp;L34)-COUNTIF(Vertices[Closeness Centrality],"&gt;="&amp;L35)</f>
        <v>0</v>
      </c>
      <c r="N34" s="63"/>
      <c r="O34" s="64">
        <f>COUNTIF(Vertices[Eigenvector Centrality],"&gt;= "&amp;N34)-COUNTIF(Vertices[Eigenvector Centrality],"&gt;="&amp;N35)</f>
        <v>0</v>
      </c>
      <c r="P34" s="63"/>
      <c r="Q34" s="64">
        <f>COUNTIF(Vertices[Eigenvector Centrality],"&gt;= "&amp;P34)-COUNTIF(Vertices[Eigenvector Centrality],"&gt;="&amp;P35)</f>
        <v>0</v>
      </c>
      <c r="R34" s="63"/>
      <c r="S34" s="65">
        <f>COUNTIF(Vertices[Clustering Coefficient],"&gt;= "&amp;R34)-COUNTIF(Vertices[Clustering Coefficient],"&gt;="&amp;R35)</f>
        <v>0</v>
      </c>
      <c r="T34" s="63"/>
      <c r="U34" s="64">
        <f>COUNTIF(Vertices[Clustering Coefficient],"&gt;= "&amp;T34)-COUNTIF(Vertices[Clustering Coefficient],"&gt;="&amp;T35)</f>
        <v>0</v>
      </c>
    </row>
    <row r="35" spans="4:21" ht="15">
      <c r="D35" s="32"/>
      <c r="E35" s="3">
        <f>COUNTIF(Vertices[Degree],"&gt;= "&amp;D35)-COUNTIF(Vertices[Degree],"&gt;="&amp;D36)</f>
        <v>0</v>
      </c>
      <c r="F35" s="63"/>
      <c r="G35" s="64">
        <f>COUNTIF(Vertices[In-Degree],"&gt;= "&amp;F35)-COUNTIF(Vertices[In-Degree],"&gt;="&amp;F36)</f>
        <v>0</v>
      </c>
      <c r="H35" s="63"/>
      <c r="I35" s="64">
        <f>COUNTIF(Vertices[Out-Degree],"&gt;= "&amp;H35)-COUNTIF(Vertices[Out-Degree],"&gt;="&amp;H36)</f>
        <v>0</v>
      </c>
      <c r="J35" s="63"/>
      <c r="K35" s="64">
        <f>COUNTIF(Vertices[Betweenness Centrality],"&gt;= "&amp;J35)-COUNTIF(Vertices[Betweenness Centrality],"&gt;="&amp;J36)</f>
        <v>0</v>
      </c>
      <c r="L35" s="63"/>
      <c r="M35" s="64">
        <f>COUNTIF(Vertices[Closeness Centrality],"&gt;= "&amp;L35)-COUNTIF(Vertices[Closeness Centrality],"&gt;="&amp;L36)</f>
        <v>0</v>
      </c>
      <c r="N35" s="63"/>
      <c r="O35" s="64">
        <f>COUNTIF(Vertices[Eigenvector Centrality],"&gt;= "&amp;N35)-COUNTIF(Vertices[Eigenvector Centrality],"&gt;="&amp;N36)</f>
        <v>0</v>
      </c>
      <c r="P35" s="63"/>
      <c r="Q35" s="64">
        <f>COUNTIF(Vertices[Eigenvector Centrality],"&gt;= "&amp;P35)-COUNTIF(Vertices[Eigenvector Centrality],"&gt;="&amp;P36)</f>
        <v>0</v>
      </c>
      <c r="R35" s="63"/>
      <c r="S35" s="65">
        <f>COUNTIF(Vertices[Clustering Coefficient],"&gt;= "&amp;R35)-COUNTIF(Vertices[Clustering Coefficient],"&gt;="&amp;R36)</f>
        <v>0</v>
      </c>
      <c r="T35" s="63"/>
      <c r="U35" s="64">
        <f>COUNTIF(Vertices[Clustering Coefficient],"&gt;= "&amp;T35)-COUNTIF(Vertices[Clustering Coefficient],"&gt;="&amp;T36)</f>
        <v>0</v>
      </c>
    </row>
    <row r="36" spans="4:21" ht="15">
      <c r="D36" s="32"/>
      <c r="E36" s="3">
        <f>COUNTIF(Vertices[Degree],"&gt;= "&amp;D36)-COUNTIF(Vertices[Degree],"&gt;="&amp;D37)</f>
        <v>0</v>
      </c>
      <c r="F36" s="63"/>
      <c r="G36" s="64">
        <f>COUNTIF(Vertices[In-Degree],"&gt;= "&amp;F36)-COUNTIF(Vertices[In-Degree],"&gt;="&amp;F37)</f>
        <v>0</v>
      </c>
      <c r="H36" s="63"/>
      <c r="I36" s="64">
        <f>COUNTIF(Vertices[Out-Degree],"&gt;= "&amp;H36)-COUNTIF(Vertices[Out-Degree],"&gt;="&amp;H37)</f>
        <v>0</v>
      </c>
      <c r="J36" s="63"/>
      <c r="K36" s="64">
        <f>COUNTIF(Vertices[Betweenness Centrality],"&gt;= "&amp;J36)-COUNTIF(Vertices[Betweenness Centrality],"&gt;="&amp;J37)</f>
        <v>0</v>
      </c>
      <c r="L36" s="63"/>
      <c r="M36" s="64">
        <f>COUNTIF(Vertices[Closeness Centrality],"&gt;= "&amp;L36)-COUNTIF(Vertices[Closeness Centrality],"&gt;="&amp;L37)</f>
        <v>0</v>
      </c>
      <c r="N36" s="63"/>
      <c r="O36" s="64">
        <f>COUNTIF(Vertices[Eigenvector Centrality],"&gt;= "&amp;N36)-COUNTIF(Vertices[Eigenvector Centrality],"&gt;="&amp;N37)</f>
        <v>0</v>
      </c>
      <c r="P36" s="63"/>
      <c r="Q36" s="64">
        <f>COUNTIF(Vertices[Eigenvector Centrality],"&gt;= "&amp;P36)-COUNTIF(Vertices[Eigenvector Centrality],"&gt;="&amp;P37)</f>
        <v>0</v>
      </c>
      <c r="R36" s="63"/>
      <c r="S36" s="65">
        <f>COUNTIF(Vertices[Clustering Coefficient],"&gt;= "&amp;R36)-COUNTIF(Vertices[Clustering Coefficient],"&gt;="&amp;R37)</f>
        <v>0</v>
      </c>
      <c r="T36" s="63"/>
      <c r="U36" s="64">
        <f>COUNTIF(Vertices[Clustering Coefficient],"&gt;= "&amp;T36)-COUNTIF(Vertices[Clustering Coefficient],"&gt;="&amp;T37)</f>
        <v>0</v>
      </c>
    </row>
    <row r="37" spans="4:21" ht="15">
      <c r="D37" s="32"/>
      <c r="E37" s="3">
        <f>COUNTIF(Vertices[Degree],"&gt;= "&amp;D37)-COUNTIF(Vertices[Degree],"&gt;="&amp;D38)</f>
        <v>0</v>
      </c>
      <c r="F37" s="63"/>
      <c r="G37" s="64">
        <f>COUNTIF(Vertices[In-Degree],"&gt;= "&amp;F37)-COUNTIF(Vertices[In-Degree],"&gt;="&amp;F38)</f>
        <v>0</v>
      </c>
      <c r="H37" s="63"/>
      <c r="I37" s="64">
        <f>COUNTIF(Vertices[Out-Degree],"&gt;= "&amp;H37)-COUNTIF(Vertices[Out-Degree],"&gt;="&amp;H38)</f>
        <v>0</v>
      </c>
      <c r="J37" s="63"/>
      <c r="K37" s="64">
        <f>COUNTIF(Vertices[Betweenness Centrality],"&gt;= "&amp;J37)-COUNTIF(Vertices[Betweenness Centrality],"&gt;="&amp;J38)</f>
        <v>0</v>
      </c>
      <c r="L37" s="63"/>
      <c r="M37" s="64">
        <f>COUNTIF(Vertices[Closeness Centrality],"&gt;= "&amp;L37)-COUNTIF(Vertices[Closeness Centrality],"&gt;="&amp;L38)</f>
        <v>0</v>
      </c>
      <c r="N37" s="63"/>
      <c r="O37" s="64">
        <f>COUNTIF(Vertices[Eigenvector Centrality],"&gt;= "&amp;N37)-COUNTIF(Vertices[Eigenvector Centrality],"&gt;="&amp;N38)</f>
        <v>0</v>
      </c>
      <c r="P37" s="63"/>
      <c r="Q37" s="64">
        <f>COUNTIF(Vertices[Eigenvector Centrality],"&gt;= "&amp;P37)-COUNTIF(Vertices[Eigenvector Centrality],"&gt;="&amp;P38)</f>
        <v>0</v>
      </c>
      <c r="R37" s="63"/>
      <c r="S37" s="65">
        <f>COUNTIF(Vertices[Clustering Coefficient],"&gt;= "&amp;R37)-COUNTIF(Vertices[Clustering Coefficient],"&gt;="&amp;R38)</f>
        <v>0</v>
      </c>
      <c r="T37" s="63"/>
      <c r="U37" s="64">
        <f>COUNTIF(Vertices[Clustering Coefficient],"&gt;= "&amp;T37)-COUNTIF(Vertices[Clustering Coefficient],"&gt;="&amp;T38)</f>
        <v>0</v>
      </c>
    </row>
    <row r="38" spans="4:21" ht="15">
      <c r="D38" s="32"/>
      <c r="E38" s="3">
        <f>COUNTIF(Vertices[Degree],"&gt;= "&amp;D38)-COUNTIF(Vertices[Degree],"&gt;="&amp;D40)</f>
        <v>0</v>
      </c>
      <c r="F38" s="63"/>
      <c r="G38" s="64">
        <f>COUNTIF(Vertices[In-Degree],"&gt;= "&amp;F38)-COUNTIF(Vertices[In-Degree],"&gt;="&amp;F40)</f>
        <v>-6</v>
      </c>
      <c r="H38" s="63"/>
      <c r="I38" s="64">
        <f>COUNTIF(Vertices[Out-Degree],"&gt;= "&amp;H38)-COUNTIF(Vertices[Out-Degree],"&gt;="&amp;H40)</f>
        <v>-2</v>
      </c>
      <c r="J38" s="63"/>
      <c r="K38" s="64">
        <f>COUNTIF(Vertices[Betweenness Centrality],"&gt;= "&amp;J38)-COUNTIF(Vertices[Betweenness Centrality],"&gt;="&amp;J40)</f>
        <v>-4</v>
      </c>
      <c r="L38" s="63"/>
      <c r="M38" s="64">
        <f>COUNTIF(Vertices[Closeness Centrality],"&gt;= "&amp;L38)-COUNTIF(Vertices[Closeness Centrality],"&gt;="&amp;L40)</f>
        <v>-6</v>
      </c>
      <c r="N38" s="63"/>
      <c r="O38" s="64">
        <f>COUNTIF(Vertices[Eigenvector Centrality],"&gt;= "&amp;N38)-COUNTIF(Vertices[Eigenvector Centrality],"&gt;="&amp;N40)</f>
        <v>-4</v>
      </c>
      <c r="P38" s="63"/>
      <c r="Q38" s="64">
        <f>COUNTIF(Vertices[Eigenvector Centrality],"&gt;= "&amp;P38)-COUNTIF(Vertices[Eigenvector Centrality],"&gt;="&amp;P40)</f>
        <v>0</v>
      </c>
      <c r="R38" s="63"/>
      <c r="S38" s="65">
        <f>COUNTIF(Vertices[Clustering Coefficient],"&gt;= "&amp;R38)-COUNTIF(Vertices[Clustering Coefficient],"&gt;="&amp;R40)</f>
        <v>-4</v>
      </c>
      <c r="T38" s="63"/>
      <c r="U38" s="64">
        <f ca="1">COUNTIF(Vertices[Clustering Coefficient],"&gt;= "&amp;T38)-COUNTIF(Vertices[Clustering Coefficient],"&gt;="&amp;T40)</f>
        <v>0</v>
      </c>
    </row>
    <row r="39" spans="4:21" ht="15">
      <c r="D39" s="32"/>
      <c r="E39" s="3">
        <f>COUNTIF(Vertices[Degree],"&gt;= "&amp;D39)-COUNTIF(Vertices[Degree],"&gt;="&amp;D40)</f>
        <v>0</v>
      </c>
      <c r="F39" s="63"/>
      <c r="G39" s="64">
        <f>COUNTIF(Vertices[In-Degree],"&gt;= "&amp;F39)-COUNTIF(Vertices[In-Degree],"&gt;="&amp;F40)</f>
        <v>-6</v>
      </c>
      <c r="H39" s="63"/>
      <c r="I39" s="64">
        <f>COUNTIF(Vertices[Out-Degree],"&gt;= "&amp;H39)-COUNTIF(Vertices[Out-Degree],"&gt;="&amp;H40)</f>
        <v>-2</v>
      </c>
      <c r="J39" s="63"/>
      <c r="K39" s="64">
        <f>COUNTIF(Vertices[Betweenness Centrality],"&gt;= "&amp;J39)-COUNTIF(Vertices[Betweenness Centrality],"&gt;="&amp;J40)</f>
        <v>-4</v>
      </c>
      <c r="L39" s="63"/>
      <c r="M39" s="64">
        <f>COUNTIF(Vertices[Closeness Centrality],"&gt;= "&amp;L39)-COUNTIF(Vertices[Closeness Centrality],"&gt;="&amp;L40)</f>
        <v>-6</v>
      </c>
      <c r="N39" s="63"/>
      <c r="O39" s="64">
        <f>COUNTIF(Vertices[Eigenvector Centrality],"&gt;= "&amp;N39)-COUNTIF(Vertices[Eigenvector Centrality],"&gt;="&amp;N40)</f>
        <v>-4</v>
      </c>
      <c r="P39" s="63"/>
      <c r="Q39" s="64">
        <f>COUNTIF(Vertices[Eigenvector Centrality],"&gt;= "&amp;P39)-COUNTIF(Vertices[Eigenvector Centrality],"&gt;="&amp;P40)</f>
        <v>0</v>
      </c>
      <c r="R39" s="63"/>
      <c r="S39" s="65">
        <f>COUNTIF(Vertices[Clustering Coefficient],"&gt;= "&amp;R39)-COUNTIF(Vertices[Clustering Coefficient],"&gt;="&amp;R40)</f>
        <v>-4</v>
      </c>
      <c r="T39" s="63"/>
      <c r="U39" s="64">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1.8909090909090913</v>
      </c>
      <c r="G40" s="38">
        <f>COUNTIF(Vertices[In-Degree],"&gt;= "&amp;F40)-COUNTIF(Vertices[In-Degree],"&gt;="&amp;F41)</f>
        <v>0</v>
      </c>
      <c r="H40" s="37">
        <f>H28+($H$57-$H$2)/BinDivisor</f>
        <v>1.47272727272727</v>
      </c>
      <c r="I40" s="38">
        <f>COUNTIF(Vertices[Out-Degree],"&gt;= "&amp;H40)-COUNTIF(Vertices[Out-Degree],"&gt;="&amp;H41)</f>
        <v>0</v>
      </c>
      <c r="J40" s="37">
        <f>J28+($J$57-$J$2)/BinDivisor</f>
        <v>0.9454545454545457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0.1610416363636364</v>
      </c>
      <c r="O40" s="38">
        <f>COUNTIF(Vertices[Eigenvector Centrality],"&gt;= "&amp;N40)-COUNTIF(Vertices[Eigenvector Centrality],"&gt;="&amp;N41)</f>
        <v>0</v>
      </c>
      <c r="P40" s="37">
        <f>P28+($P$57-$P$2)/BinDivisor</f>
        <v>1.151251363636363</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1.963636363636364</v>
      </c>
      <c r="G41" s="40">
        <f>COUNTIF(Vertices[In-Degree],"&gt;= "&amp;F41)-COUNTIF(Vertices[In-Degree],"&gt;="&amp;F42)</f>
        <v>3</v>
      </c>
      <c r="H41" s="39">
        <f aca="true" t="shared" si="12" ref="H41:H56">H40+($H$57-$H$2)/BinDivisor</f>
        <v>1.490909090909088</v>
      </c>
      <c r="I41" s="40">
        <f>COUNTIF(Vertices[Out-Degree],"&gt;= "&amp;H41)-COUNTIF(Vertices[Out-Degree],"&gt;="&amp;H42)</f>
        <v>0</v>
      </c>
      <c r="J41" s="39">
        <f aca="true" t="shared" si="13" ref="J41:J56">J40+($J$57-$J$2)/BinDivisor</f>
        <v>0.981818181818182</v>
      </c>
      <c r="K41" s="40">
        <f>COUNTIF(Vertices[Betweenness Centrality],"&gt;= "&amp;J41)-COUNTIF(Vertices[Betweenness Centrality],"&gt;="&amp;J42)</f>
        <v>2</v>
      </c>
      <c r="L41" s="39">
        <f aca="true" t="shared" si="14" ref="L41:L56">L40+($L$57-$L$2)/BinDivisor</f>
        <v>0.490909090909091</v>
      </c>
      <c r="M41" s="40">
        <f>COUNTIF(Vertices[Closeness Centrality],"&gt;= "&amp;L41)-COUNTIF(Vertices[Closeness Centrality],"&gt;="&amp;L42)</f>
        <v>2</v>
      </c>
      <c r="N41" s="39">
        <f aca="true" t="shared" si="15" ref="N41:N56">N40+($N$57-$N$2)/BinDivisor</f>
        <v>0.16723554545454547</v>
      </c>
      <c r="O41" s="40">
        <f>COUNTIF(Vertices[Eigenvector Centrality],"&gt;= "&amp;N41)-COUNTIF(Vertices[Eigenvector Centrality],"&gt;="&amp;N42)</f>
        <v>0</v>
      </c>
      <c r="P41" s="39">
        <f aca="true" t="shared" si="16" ref="P41:P56">P40+($P$57-$P$2)/BinDivisor</f>
        <v>1.1709804545454539</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2.0363636363636366</v>
      </c>
      <c r="G42" s="38">
        <f>COUNTIF(Vertices[In-Degree],"&gt;= "&amp;F42)-COUNTIF(Vertices[In-Degree],"&gt;="&amp;F43)</f>
        <v>0</v>
      </c>
      <c r="H42" s="37">
        <f t="shared" si="12"/>
        <v>1.5090909090909062</v>
      </c>
      <c r="I42" s="38">
        <f>COUNTIF(Vertices[Out-Degree],"&gt;= "&amp;H42)-COUNTIF(Vertices[Out-Degree],"&gt;="&amp;H43)</f>
        <v>0</v>
      </c>
      <c r="J42" s="37">
        <f t="shared" si="13"/>
        <v>1.0181818181818183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0.17342945454545455</v>
      </c>
      <c r="O42" s="38">
        <f>COUNTIF(Vertices[Eigenvector Centrality],"&gt;= "&amp;N42)-COUNTIF(Vertices[Eigenvector Centrality],"&gt;="&amp;N43)</f>
        <v>0</v>
      </c>
      <c r="P42" s="37">
        <f t="shared" si="16"/>
        <v>1.1907095454545447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2.1090909090909093</v>
      </c>
      <c r="G43" s="40">
        <f>COUNTIF(Vertices[In-Degree],"&gt;= "&amp;F43)-COUNTIF(Vertices[In-Degree],"&gt;="&amp;F44)</f>
        <v>0</v>
      </c>
      <c r="H43" s="39">
        <f t="shared" si="12"/>
        <v>1.5272727272727242</v>
      </c>
      <c r="I43" s="40">
        <f>COUNTIF(Vertices[Out-Degree],"&gt;= "&amp;H43)-COUNTIF(Vertices[Out-Degree],"&gt;="&amp;H44)</f>
        <v>0</v>
      </c>
      <c r="J43" s="39">
        <f t="shared" si="13"/>
        <v>1.0545454545454547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0.17962336363636364</v>
      </c>
      <c r="O43" s="40">
        <f>COUNTIF(Vertices[Eigenvector Centrality],"&gt;= "&amp;N43)-COUNTIF(Vertices[Eigenvector Centrality],"&gt;="&amp;N44)</f>
        <v>0</v>
      </c>
      <c r="P43" s="39">
        <f t="shared" si="16"/>
        <v>1.2104386363636355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2.181818181818182</v>
      </c>
      <c r="G44" s="38">
        <f>COUNTIF(Vertices[In-Degree],"&gt;= "&amp;F44)-COUNTIF(Vertices[In-Degree],"&gt;="&amp;F45)</f>
        <v>0</v>
      </c>
      <c r="H44" s="37">
        <f t="shared" si="12"/>
        <v>1.5454545454545423</v>
      </c>
      <c r="I44" s="38">
        <f>COUNTIF(Vertices[Out-Degree],"&gt;= "&amp;H44)-COUNTIF(Vertices[Out-Degree],"&gt;="&amp;H45)</f>
        <v>0</v>
      </c>
      <c r="J44" s="37">
        <f t="shared" si="13"/>
        <v>1.090909090909091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0.18581727272727272</v>
      </c>
      <c r="O44" s="38">
        <f>COUNTIF(Vertices[Eigenvector Centrality],"&gt;= "&amp;N44)-COUNTIF(Vertices[Eigenvector Centrality],"&gt;="&amp;N45)</f>
        <v>0</v>
      </c>
      <c r="P44" s="37">
        <f t="shared" si="16"/>
        <v>1.2301677272727263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2.254545454545455</v>
      </c>
      <c r="G45" s="40">
        <f>COUNTIF(Vertices[In-Degree],"&gt;= "&amp;F45)-COUNTIF(Vertices[In-Degree],"&gt;="&amp;F46)</f>
        <v>0</v>
      </c>
      <c r="H45" s="39">
        <f t="shared" si="12"/>
        <v>1.5636363636363604</v>
      </c>
      <c r="I45" s="40">
        <f>COUNTIF(Vertices[Out-Degree],"&gt;= "&amp;H45)-COUNTIF(Vertices[Out-Degree],"&gt;="&amp;H46)</f>
        <v>0</v>
      </c>
      <c r="J45" s="39">
        <f t="shared" si="13"/>
        <v>1.1272727272727274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0.1920111818181818</v>
      </c>
      <c r="O45" s="40">
        <f>COUNTIF(Vertices[Eigenvector Centrality],"&gt;= "&amp;N45)-COUNTIF(Vertices[Eigenvector Centrality],"&gt;="&amp;N46)</f>
        <v>0</v>
      </c>
      <c r="P45" s="39">
        <f t="shared" si="16"/>
        <v>1.249896818181817</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2.3272727272727276</v>
      </c>
      <c r="G46" s="38">
        <f>COUNTIF(Vertices[In-Degree],"&gt;= "&amp;F46)-COUNTIF(Vertices[In-Degree],"&gt;="&amp;F47)</f>
        <v>0</v>
      </c>
      <c r="H46" s="37">
        <f t="shared" si="12"/>
        <v>1.5818181818181785</v>
      </c>
      <c r="I46" s="38">
        <f>COUNTIF(Vertices[Out-Degree],"&gt;= "&amp;H46)-COUNTIF(Vertices[Out-Degree],"&gt;="&amp;H47)</f>
        <v>0</v>
      </c>
      <c r="J46" s="37">
        <f t="shared" si="13"/>
        <v>1.1636363636363638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0.1982050909090909</v>
      </c>
      <c r="O46" s="38">
        <f>COUNTIF(Vertices[Eigenvector Centrality],"&gt;= "&amp;N46)-COUNTIF(Vertices[Eigenvector Centrality],"&gt;="&amp;N47)</f>
        <v>2</v>
      </c>
      <c r="P46" s="37">
        <f t="shared" si="16"/>
        <v>1.269625909090908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2.4000000000000004</v>
      </c>
      <c r="G47" s="40">
        <f>COUNTIF(Vertices[In-Degree],"&gt;= "&amp;F47)-COUNTIF(Vertices[In-Degree],"&gt;="&amp;F48)</f>
        <v>0</v>
      </c>
      <c r="H47" s="39">
        <f t="shared" si="12"/>
        <v>1.5999999999999965</v>
      </c>
      <c r="I47" s="40">
        <f>COUNTIF(Vertices[Out-Degree],"&gt;= "&amp;H47)-COUNTIF(Vertices[Out-Degree],"&gt;="&amp;H48)</f>
        <v>0</v>
      </c>
      <c r="J47" s="39">
        <f t="shared" si="13"/>
        <v>1.2000000000000002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0.20439899999999997</v>
      </c>
      <c r="O47" s="40">
        <f>COUNTIF(Vertices[Eigenvector Centrality],"&gt;= "&amp;N47)-COUNTIF(Vertices[Eigenvector Centrality],"&gt;="&amp;N48)</f>
        <v>0</v>
      </c>
      <c r="P47" s="39">
        <f t="shared" si="16"/>
        <v>1.2893549999999987</v>
      </c>
      <c r="Q47" s="40">
        <f>COUNTIF(Vertices[PageRank],"&gt;= "&amp;P47)-COUNTIF(Vertices[PageRank],"&gt;="&amp;P48)</f>
        <v>2</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2.472727272727273</v>
      </c>
      <c r="G48" s="38">
        <f>COUNTIF(Vertices[In-Degree],"&gt;= "&amp;F48)-COUNTIF(Vertices[In-Degree],"&gt;="&amp;F49)</f>
        <v>0</v>
      </c>
      <c r="H48" s="37">
        <f t="shared" si="12"/>
        <v>1.6181818181818146</v>
      </c>
      <c r="I48" s="38">
        <f>COUNTIF(Vertices[Out-Degree],"&gt;= "&amp;H48)-COUNTIF(Vertices[Out-Degree],"&gt;="&amp;H49)</f>
        <v>0</v>
      </c>
      <c r="J48" s="37">
        <f t="shared" si="13"/>
        <v>1.2363636363636366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0.21059290909090905</v>
      </c>
      <c r="O48" s="38">
        <f>COUNTIF(Vertices[Eigenvector Centrality],"&gt;= "&amp;N48)-COUNTIF(Vertices[Eigenvector Centrality],"&gt;="&amp;N49)</f>
        <v>0</v>
      </c>
      <c r="P48" s="37">
        <f t="shared" si="16"/>
        <v>1.3090840909090895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2.545454545454546</v>
      </c>
      <c r="G49" s="40">
        <f>COUNTIF(Vertices[In-Degree],"&gt;= "&amp;F49)-COUNTIF(Vertices[In-Degree],"&gt;="&amp;F50)</f>
        <v>0</v>
      </c>
      <c r="H49" s="39">
        <f t="shared" si="12"/>
        <v>1.6363636363636327</v>
      </c>
      <c r="I49" s="40">
        <f>COUNTIF(Vertices[Out-Degree],"&gt;= "&amp;H49)-COUNTIF(Vertices[Out-Degree],"&gt;="&amp;H50)</f>
        <v>0</v>
      </c>
      <c r="J49" s="39">
        <f t="shared" si="13"/>
        <v>1.272727272727273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0.21678681818181814</v>
      </c>
      <c r="O49" s="40">
        <f>COUNTIF(Vertices[Eigenvector Centrality],"&gt;= "&amp;N49)-COUNTIF(Vertices[Eigenvector Centrality],"&gt;="&amp;N50)</f>
        <v>0</v>
      </c>
      <c r="P49" s="39">
        <f t="shared" si="16"/>
        <v>1.3288131818181803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2.6181818181818186</v>
      </c>
      <c r="G50" s="38">
        <f>COUNTIF(Vertices[In-Degree],"&gt;= "&amp;F50)-COUNTIF(Vertices[In-Degree],"&gt;="&amp;F51)</f>
        <v>0</v>
      </c>
      <c r="H50" s="37">
        <f t="shared" si="12"/>
        <v>1.6545454545454508</v>
      </c>
      <c r="I50" s="38">
        <f>COUNTIF(Vertices[Out-Degree],"&gt;= "&amp;H50)-COUNTIF(Vertices[Out-Degree],"&gt;="&amp;H51)</f>
        <v>0</v>
      </c>
      <c r="J50" s="37">
        <f t="shared" si="13"/>
        <v>1.3090909090909093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0.22298072727272722</v>
      </c>
      <c r="O50" s="38">
        <f>COUNTIF(Vertices[Eigenvector Centrality],"&gt;= "&amp;N50)-COUNTIF(Vertices[Eigenvector Centrality],"&gt;="&amp;N51)</f>
        <v>0</v>
      </c>
      <c r="P50" s="37">
        <f t="shared" si="16"/>
        <v>1.3485422727272711</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2.6909090909090914</v>
      </c>
      <c r="G51" s="40">
        <f>COUNTIF(Vertices[In-Degree],"&gt;= "&amp;F51)-COUNTIF(Vertices[In-Degree],"&gt;="&amp;F52)</f>
        <v>0</v>
      </c>
      <c r="H51" s="39">
        <f t="shared" si="12"/>
        <v>1.6727272727272688</v>
      </c>
      <c r="I51" s="40">
        <f>COUNTIF(Vertices[Out-Degree],"&gt;= "&amp;H51)-COUNTIF(Vertices[Out-Degree],"&gt;="&amp;H52)</f>
        <v>0</v>
      </c>
      <c r="J51" s="39">
        <f t="shared" si="13"/>
        <v>1.3454545454545457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0.2291746363636363</v>
      </c>
      <c r="O51" s="40">
        <f>COUNTIF(Vertices[Eigenvector Centrality],"&gt;= "&amp;N51)-COUNTIF(Vertices[Eigenvector Centrality],"&gt;="&amp;N52)</f>
        <v>0</v>
      </c>
      <c r="P51" s="39">
        <f t="shared" si="16"/>
        <v>1.368271363636362</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2.763636363636364</v>
      </c>
      <c r="G52" s="38">
        <f>COUNTIF(Vertices[In-Degree],"&gt;= "&amp;F52)-COUNTIF(Vertices[In-Degree],"&gt;="&amp;F53)</f>
        <v>0</v>
      </c>
      <c r="H52" s="37">
        <f t="shared" si="12"/>
        <v>1.690909090909087</v>
      </c>
      <c r="I52" s="38">
        <f>COUNTIF(Vertices[Out-Degree],"&gt;= "&amp;H52)-COUNTIF(Vertices[Out-Degree],"&gt;="&amp;H53)</f>
        <v>0</v>
      </c>
      <c r="J52" s="37">
        <f t="shared" si="13"/>
        <v>1.381818181818182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0.23536854545454539</v>
      </c>
      <c r="O52" s="38">
        <f>COUNTIF(Vertices[Eigenvector Centrality],"&gt;= "&amp;N52)-COUNTIF(Vertices[Eigenvector Centrality],"&gt;="&amp;N53)</f>
        <v>0</v>
      </c>
      <c r="P52" s="37">
        <f t="shared" si="16"/>
        <v>1.3880004545454527</v>
      </c>
      <c r="Q52" s="38">
        <f>COUNTIF(Vertices[PageRank],"&gt;= "&amp;P52)-COUNTIF(Vertices[PageRank],"&gt;="&amp;P53)</f>
        <v>1</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2.836363636363637</v>
      </c>
      <c r="G53" s="40">
        <f>COUNTIF(Vertices[In-Degree],"&gt;= "&amp;F53)-COUNTIF(Vertices[In-Degree],"&gt;="&amp;F54)</f>
        <v>0</v>
      </c>
      <c r="H53" s="39">
        <f t="shared" si="12"/>
        <v>1.709090909090905</v>
      </c>
      <c r="I53" s="40">
        <f>COUNTIF(Vertices[Out-Degree],"&gt;= "&amp;H53)-COUNTIF(Vertices[Out-Degree],"&gt;="&amp;H54)</f>
        <v>0</v>
      </c>
      <c r="J53" s="39">
        <f t="shared" si="13"/>
        <v>1.4181818181818184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0.24156245454545447</v>
      </c>
      <c r="O53" s="40">
        <f>COUNTIF(Vertices[Eigenvector Centrality],"&gt;= "&amp;N53)-COUNTIF(Vertices[Eigenvector Centrality],"&gt;="&amp;N54)</f>
        <v>0</v>
      </c>
      <c r="P53" s="39">
        <f t="shared" si="16"/>
        <v>1.4077295454545435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2.9090909090909096</v>
      </c>
      <c r="G54" s="38">
        <f>COUNTIF(Vertices[In-Degree],"&gt;= "&amp;F54)-COUNTIF(Vertices[In-Degree],"&gt;="&amp;F55)</f>
        <v>0</v>
      </c>
      <c r="H54" s="37">
        <f t="shared" si="12"/>
        <v>1.727272727272723</v>
      </c>
      <c r="I54" s="38">
        <f>COUNTIF(Vertices[Out-Degree],"&gt;= "&amp;H54)-COUNTIF(Vertices[Out-Degree],"&gt;="&amp;H55)</f>
        <v>0</v>
      </c>
      <c r="J54" s="37">
        <f t="shared" si="13"/>
        <v>1.4545454545454548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0.24775636363636355</v>
      </c>
      <c r="O54" s="38">
        <f>COUNTIF(Vertices[Eigenvector Centrality],"&gt;= "&amp;N54)-COUNTIF(Vertices[Eigenvector Centrality],"&gt;="&amp;N55)</f>
        <v>0</v>
      </c>
      <c r="P54" s="37">
        <f t="shared" si="16"/>
        <v>1.4274586363636343</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2.9818181818181824</v>
      </c>
      <c r="G55" s="40">
        <f>COUNTIF(Vertices[In-Degree],"&gt;= "&amp;F55)-COUNTIF(Vertices[In-Degree],"&gt;="&amp;F56)</f>
        <v>2</v>
      </c>
      <c r="H55" s="39">
        <f t="shared" si="12"/>
        <v>1.7454545454545412</v>
      </c>
      <c r="I55" s="40">
        <f>COUNTIF(Vertices[Out-Degree],"&gt;= "&amp;H55)-COUNTIF(Vertices[Out-Degree],"&gt;="&amp;H56)</f>
        <v>0</v>
      </c>
      <c r="J55" s="39">
        <f t="shared" si="13"/>
        <v>1.4909090909090912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0.25395027272727266</v>
      </c>
      <c r="O55" s="40">
        <f>COUNTIF(Vertices[Eigenvector Centrality],"&gt;= "&amp;N55)-COUNTIF(Vertices[Eigenvector Centrality],"&gt;="&amp;N56)</f>
        <v>1</v>
      </c>
      <c r="P55" s="39">
        <f t="shared" si="16"/>
        <v>1.4471877272727252</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3.054545454545455</v>
      </c>
      <c r="G56" s="38">
        <f>COUNTIF(Vertices[In-Degree],"&gt;= "&amp;F56)-COUNTIF(Vertices[In-Degree],"&gt;="&amp;F57)</f>
        <v>0</v>
      </c>
      <c r="H56" s="37">
        <f t="shared" si="12"/>
        <v>1.7636363636363592</v>
      </c>
      <c r="I56" s="38">
        <f>COUNTIF(Vertices[Out-Degree],"&gt;= "&amp;H56)-COUNTIF(Vertices[Out-Degree],"&gt;="&amp;H57)</f>
        <v>0</v>
      </c>
      <c r="J56" s="37">
        <f t="shared" si="13"/>
        <v>1.5272727272727276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0.2601441818181818</v>
      </c>
      <c r="O56" s="38">
        <f>COUNTIF(Vertices[Eigenvector Centrality],"&gt;= "&amp;N56)-COUNTIF(Vertices[Eigenvector Centrality],"&gt;="&amp;N57)</f>
        <v>0</v>
      </c>
      <c r="P56" s="37">
        <f t="shared" si="16"/>
        <v>1.466916818181816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v>
      </c>
      <c r="G57" s="42">
        <f>COUNTIF(Vertices[In-Degree],"&gt;= "&amp;F57)-COUNTIF(Vertices[In-Degree],"&gt;="&amp;F58)</f>
        <v>1</v>
      </c>
      <c r="H57" s="41">
        <f>MAX(Vertices[Out-Degree])</f>
        <v>2</v>
      </c>
      <c r="I57" s="42">
        <f>COUNTIF(Vertices[Out-Degree],"&gt;= "&amp;H57)-COUNTIF(Vertices[Out-Degree],"&gt;="&amp;H58)</f>
        <v>2</v>
      </c>
      <c r="J57" s="41">
        <f>MAX(Vertices[Betweenness Centrality])</f>
        <v>2</v>
      </c>
      <c r="K57" s="42">
        <f>COUNTIF(Vertices[Betweenness Centrality],"&gt;= "&amp;J57)-COUNTIF(Vertices[Betweenness Centrality],"&gt;="&amp;J58)</f>
        <v>2</v>
      </c>
      <c r="L57" s="41">
        <f>MAX(Vertices[Closeness Centrality])</f>
        <v>1</v>
      </c>
      <c r="M57" s="42">
        <f>COUNTIF(Vertices[Closeness Centrality],"&gt;= "&amp;L57)-COUNTIF(Vertices[Closeness Centrality],"&gt;="&amp;L58)</f>
        <v>4</v>
      </c>
      <c r="N57" s="41">
        <f>MAX(Vertices[Eigenvector Centrality])</f>
        <v>0.340665</v>
      </c>
      <c r="O57" s="42">
        <f>COUNTIF(Vertices[Eigenvector Centrality],"&gt;= "&amp;N57)-COUNTIF(Vertices[Eigenvector Centrality],"&gt;="&amp;N58)</f>
        <v>1</v>
      </c>
      <c r="P57" s="41">
        <f>MAX(Vertices[PageRank])</f>
        <v>1.723395</v>
      </c>
      <c r="Q57" s="42">
        <f>COUNTIF(Vertices[PageRank],"&gt;= "&amp;P57)-COUNTIF(Vertices[PageRank],"&gt;="&amp;P58)</f>
        <v>2</v>
      </c>
      <c r="R57" s="41">
        <f>MAX(Vertices[Clustering Coefficient])</f>
        <v>0.5</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v>
      </c>
    </row>
    <row r="71" spans="1:2" ht="15">
      <c r="A71" s="33" t="s">
        <v>90</v>
      </c>
      <c r="B71" s="47">
        <f>_xlfn.IFERROR(AVERAGE(Vertices[In-Degree]),NoMetricMessage)</f>
        <v>1.018348623853211</v>
      </c>
    </row>
    <row r="72" spans="1:2" ht="15">
      <c r="A72" s="33" t="s">
        <v>91</v>
      </c>
      <c r="B72" s="47">
        <f>_xlfn.IFERROR(MEDIAN(Vertices[In-Degree]),NoMetricMessage)</f>
        <v>1</v>
      </c>
    </row>
    <row r="83" spans="1:2" ht="15">
      <c r="A83" s="33" t="s">
        <v>94</v>
      </c>
      <c r="B83" s="46">
        <f>IF(COUNT(Vertices[Out-Degree])&gt;0,H2,NoMetricMessage)</f>
        <v>1</v>
      </c>
    </row>
    <row r="84" spans="1:2" ht="15">
      <c r="A84" s="33" t="s">
        <v>95</v>
      </c>
      <c r="B84" s="46">
        <f>IF(COUNT(Vertices[Out-Degree])&gt;0,H57,NoMetricMessage)</f>
        <v>2</v>
      </c>
    </row>
    <row r="85" spans="1:2" ht="15">
      <c r="A85" s="33" t="s">
        <v>96</v>
      </c>
      <c r="B85" s="47">
        <f>_xlfn.IFERROR(AVERAGE(Vertices[Out-Degree]),NoMetricMessage)</f>
        <v>1.018348623853211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v>
      </c>
    </row>
    <row r="99" spans="1:2" ht="15">
      <c r="A99" s="33" t="s">
        <v>102</v>
      </c>
      <c r="B99" s="47">
        <f>_xlfn.IFERROR(AVERAGE(Vertices[Betweenness Centrality]),NoMetricMessage)</f>
        <v>0.05504587155963303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0.06880732110091743</v>
      </c>
    </row>
    <row r="114" spans="1:2" ht="15">
      <c r="A114" s="33" t="s">
        <v>109</v>
      </c>
      <c r="B114" s="47">
        <f>_xlfn.IFERROR(MEDIAN(Vertices[Closeness Centrality]),NoMetricMessage)</f>
        <v>0</v>
      </c>
    </row>
    <row r="125" spans="1:2" ht="15">
      <c r="A125" s="33" t="s">
        <v>112</v>
      </c>
      <c r="B125" s="47">
        <f>IF(COUNT(Vertices[Eigenvector Centrality])&gt;0,N2,NoMetricMessage)</f>
        <v>0</v>
      </c>
    </row>
    <row r="126" spans="1:2" ht="15">
      <c r="A126" s="33" t="s">
        <v>113</v>
      </c>
      <c r="B126" s="47">
        <f>IF(COUNT(Vertices[Eigenvector Centrality])&gt;0,N57,NoMetricMessage)</f>
        <v>0.340665</v>
      </c>
    </row>
    <row r="127" spans="1:2" ht="15">
      <c r="A127" s="33" t="s">
        <v>114</v>
      </c>
      <c r="B127" s="47">
        <f>_xlfn.IFERROR(AVERAGE(Vertices[Eigenvector Centrality]),NoMetricMessage)</f>
        <v>0.009174293577981652</v>
      </c>
    </row>
    <row r="128" spans="1:2" ht="15">
      <c r="A128" s="33" t="s">
        <v>115</v>
      </c>
      <c r="B128" s="47">
        <f>_xlfn.IFERROR(MEDIAN(Vertices[Eigenvector Centrality]),NoMetricMessage)</f>
        <v>0</v>
      </c>
    </row>
    <row r="139" spans="1:2" ht="15">
      <c r="A139" s="33" t="s">
        <v>140</v>
      </c>
      <c r="B139" s="47">
        <f>IF(COUNT(Vertices[PageRank])&gt;0,P2,NoMetricMessage)</f>
        <v>0.638295</v>
      </c>
    </row>
    <row r="140" spans="1:2" ht="15">
      <c r="A140" s="33" t="s">
        <v>141</v>
      </c>
      <c r="B140" s="47">
        <f>IF(COUNT(Vertices[PageRank])&gt;0,P57,NoMetricMessage)</f>
        <v>1.723395</v>
      </c>
    </row>
    <row r="141" spans="1:2" ht="15">
      <c r="A141" s="33" t="s">
        <v>142</v>
      </c>
      <c r="B141" s="47">
        <f>_xlfn.IFERROR(AVERAGE(Vertices[PageRank]),NoMetricMessage)</f>
        <v>0.9999949908256868</v>
      </c>
    </row>
    <row r="142" spans="1:2" ht="15">
      <c r="A142" s="33" t="s">
        <v>143</v>
      </c>
      <c r="B142" s="47">
        <f>_xlfn.IFERROR(MEDIAN(Vertices[PageRank]),NoMetricMessage)</f>
        <v>0.999995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0.015290519877675839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4"/>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899</v>
      </c>
      <c r="R6" t="s">
        <v>129</v>
      </c>
    </row>
    <row r="7" spans="1:11" ht="409.5">
      <c r="A7">
        <v>2</v>
      </c>
      <c r="B7">
        <v>1</v>
      </c>
      <c r="C7">
        <v>0</v>
      </c>
      <c r="D7" t="s">
        <v>60</v>
      </c>
      <c r="E7" t="s">
        <v>60</v>
      </c>
      <c r="F7">
        <v>2</v>
      </c>
      <c r="H7" t="s">
        <v>72</v>
      </c>
      <c r="J7" t="s">
        <v>174</v>
      </c>
      <c r="K7" s="13" t="s">
        <v>900</v>
      </c>
    </row>
    <row r="8" spans="1:11" ht="15">
      <c r="A8"/>
      <c r="B8">
        <v>2</v>
      </c>
      <c r="C8">
        <v>2</v>
      </c>
      <c r="D8" t="s">
        <v>61</v>
      </c>
      <c r="E8" t="s">
        <v>61</v>
      </c>
      <c r="H8" t="s">
        <v>73</v>
      </c>
      <c r="J8" t="s">
        <v>175</v>
      </c>
      <c r="K8" t="s">
        <v>901</v>
      </c>
    </row>
    <row r="9" spans="1:11" ht="15">
      <c r="A9"/>
      <c r="B9">
        <v>3</v>
      </c>
      <c r="C9">
        <v>4</v>
      </c>
      <c r="D9" t="s">
        <v>62</v>
      </c>
      <c r="E9" t="s">
        <v>62</v>
      </c>
      <c r="H9" t="s">
        <v>74</v>
      </c>
      <c r="J9" t="s">
        <v>176</v>
      </c>
      <c r="K9" t="s">
        <v>902</v>
      </c>
    </row>
    <row r="10" spans="1:11" ht="15">
      <c r="A10"/>
      <c r="B10">
        <v>4</v>
      </c>
      <c r="D10" t="s">
        <v>63</v>
      </c>
      <c r="E10" t="s">
        <v>63</v>
      </c>
      <c r="H10" t="s">
        <v>75</v>
      </c>
      <c r="J10" t="s">
        <v>177</v>
      </c>
      <c r="K10" t="s">
        <v>903</v>
      </c>
    </row>
    <row r="11" spans="1:11" ht="15">
      <c r="A11"/>
      <c r="B11">
        <v>5</v>
      </c>
      <c r="D11" t="s">
        <v>46</v>
      </c>
      <c r="E11">
        <v>1</v>
      </c>
      <c r="H11" t="s">
        <v>76</v>
      </c>
      <c r="J11" t="s">
        <v>178</v>
      </c>
      <c r="K11" t="s">
        <v>904</v>
      </c>
    </row>
    <row r="12" spans="1:11" ht="15">
      <c r="A12"/>
      <c r="B12"/>
      <c r="D12" t="s">
        <v>64</v>
      </c>
      <c r="E12">
        <v>2</v>
      </c>
      <c r="H12">
        <v>0</v>
      </c>
      <c r="J12" t="s">
        <v>179</v>
      </c>
      <c r="K12" t="s">
        <v>905</v>
      </c>
    </row>
    <row r="13" spans="1:11" ht="15">
      <c r="A13"/>
      <c r="B13"/>
      <c r="D13">
        <v>1</v>
      </c>
      <c r="E13">
        <v>3</v>
      </c>
      <c r="H13">
        <v>1</v>
      </c>
      <c r="J13" t="s">
        <v>180</v>
      </c>
      <c r="K13" t="s">
        <v>906</v>
      </c>
    </row>
    <row r="14" spans="4:11" ht="15">
      <c r="D14">
        <v>2</v>
      </c>
      <c r="E14">
        <v>4</v>
      </c>
      <c r="H14">
        <v>2</v>
      </c>
      <c r="J14" t="s">
        <v>181</v>
      </c>
      <c r="K14" t="s">
        <v>907</v>
      </c>
    </row>
    <row r="15" spans="4:11" ht="15">
      <c r="D15">
        <v>3</v>
      </c>
      <c r="E15">
        <v>5</v>
      </c>
      <c r="H15">
        <v>3</v>
      </c>
      <c r="J15" t="s">
        <v>182</v>
      </c>
      <c r="K15" t="s">
        <v>908</v>
      </c>
    </row>
    <row r="16" spans="4:11" ht="15">
      <c r="D16">
        <v>4</v>
      </c>
      <c r="E16">
        <v>6</v>
      </c>
      <c r="H16">
        <v>4</v>
      </c>
      <c r="J16" t="s">
        <v>183</v>
      </c>
      <c r="K16" t="s">
        <v>909</v>
      </c>
    </row>
    <row r="17" spans="4:11" ht="15">
      <c r="D17">
        <v>5</v>
      </c>
      <c r="E17">
        <v>7</v>
      </c>
      <c r="H17">
        <v>5</v>
      </c>
      <c r="J17" t="s">
        <v>184</v>
      </c>
      <c r="K17" t="s">
        <v>910</v>
      </c>
    </row>
    <row r="18" spans="4:11" ht="409.5">
      <c r="D18">
        <v>6</v>
      </c>
      <c r="E18">
        <v>8</v>
      </c>
      <c r="H18">
        <v>6</v>
      </c>
      <c r="J18" t="s">
        <v>185</v>
      </c>
      <c r="K18" s="13" t="s">
        <v>911</v>
      </c>
    </row>
    <row r="19" spans="4:11" ht="409.5">
      <c r="D19">
        <v>7</v>
      </c>
      <c r="E19">
        <v>9</v>
      </c>
      <c r="H19">
        <v>7</v>
      </c>
      <c r="J19" t="s">
        <v>186</v>
      </c>
      <c r="K19" s="13" t="s">
        <v>912</v>
      </c>
    </row>
    <row r="20" spans="4:11" ht="409.5">
      <c r="D20">
        <v>8</v>
      </c>
      <c r="H20">
        <v>8</v>
      </c>
      <c r="J20" t="s">
        <v>187</v>
      </c>
      <c r="K20" s="13" t="s">
        <v>913</v>
      </c>
    </row>
    <row r="21" spans="4:11" ht="409.5">
      <c r="D21">
        <v>9</v>
      </c>
      <c r="H21">
        <v>9</v>
      </c>
      <c r="J21" t="s">
        <v>188</v>
      </c>
      <c r="K21" s="13" t="s">
        <v>191</v>
      </c>
    </row>
    <row r="22" spans="4:11" ht="15">
      <c r="D22">
        <v>10</v>
      </c>
      <c r="J22" t="s">
        <v>189</v>
      </c>
      <c r="K22">
        <v>16</v>
      </c>
    </row>
    <row r="23" spans="4:11" ht="15">
      <c r="D23">
        <v>11</v>
      </c>
      <c r="J23" t="s">
        <v>193</v>
      </c>
      <c r="K23" t="s">
        <v>897</v>
      </c>
    </row>
    <row r="24" spans="10:11" ht="15">
      <c r="J24" t="s">
        <v>194</v>
      </c>
      <c r="K24" t="s">
        <v>898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A4B6-6A65-43D4-8212-4C37D9ED4BD0}">
  <dimension ref="A1:G7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735</v>
      </c>
      <c r="B1" s="13" t="s">
        <v>743</v>
      </c>
      <c r="C1" s="13" t="s">
        <v>744</v>
      </c>
      <c r="D1" s="13" t="s">
        <v>144</v>
      </c>
      <c r="E1" s="13" t="s">
        <v>746</v>
      </c>
      <c r="F1" s="13" t="s">
        <v>747</v>
      </c>
      <c r="G1" s="13" t="s">
        <v>748</v>
      </c>
    </row>
    <row r="2" spans="1:7" ht="15">
      <c r="A2" s="80" t="s">
        <v>736</v>
      </c>
      <c r="B2" s="80">
        <v>1</v>
      </c>
      <c r="C2" s="106">
        <v>0.00037650602409638556</v>
      </c>
      <c r="D2" s="80" t="s">
        <v>745</v>
      </c>
      <c r="E2" s="80"/>
      <c r="F2" s="80"/>
      <c r="G2" s="80"/>
    </row>
    <row r="3" spans="1:7" ht="15">
      <c r="A3" s="80" t="s">
        <v>737</v>
      </c>
      <c r="B3" s="80">
        <v>1</v>
      </c>
      <c r="C3" s="106">
        <v>0.00037650602409638556</v>
      </c>
      <c r="D3" s="80" t="s">
        <v>745</v>
      </c>
      <c r="E3" s="80"/>
      <c r="F3" s="80"/>
      <c r="G3" s="80"/>
    </row>
    <row r="4" spans="1:7" ht="15">
      <c r="A4" s="80" t="s">
        <v>738</v>
      </c>
      <c r="B4" s="80">
        <v>0</v>
      </c>
      <c r="C4" s="106">
        <v>0</v>
      </c>
      <c r="D4" s="80" t="s">
        <v>745</v>
      </c>
      <c r="E4" s="80"/>
      <c r="F4" s="80"/>
      <c r="G4" s="80"/>
    </row>
    <row r="5" spans="1:7" ht="15">
      <c r="A5" s="80" t="s">
        <v>739</v>
      </c>
      <c r="B5" s="80">
        <v>2654</v>
      </c>
      <c r="C5" s="106">
        <v>0.9992469879518072</v>
      </c>
      <c r="D5" s="80" t="s">
        <v>745</v>
      </c>
      <c r="E5" s="80"/>
      <c r="F5" s="80"/>
      <c r="G5" s="80"/>
    </row>
    <row r="6" spans="1:7" ht="15">
      <c r="A6" s="80" t="s">
        <v>740</v>
      </c>
      <c r="B6" s="80">
        <v>2656</v>
      </c>
      <c r="C6" s="106">
        <v>1</v>
      </c>
      <c r="D6" s="80" t="s">
        <v>745</v>
      </c>
      <c r="E6" s="80"/>
      <c r="F6" s="80"/>
      <c r="G6" s="80"/>
    </row>
    <row r="7" spans="1:7" ht="15">
      <c r="A7" s="105" t="s">
        <v>914</v>
      </c>
      <c r="B7" s="80">
        <v>127</v>
      </c>
      <c r="C7" s="106">
        <v>0.005444571099844654</v>
      </c>
      <c r="D7" s="80" t="s">
        <v>745</v>
      </c>
      <c r="E7" s="80" t="b">
        <v>0</v>
      </c>
      <c r="F7" s="80" t="b">
        <v>0</v>
      </c>
      <c r="G7" s="80" t="b">
        <v>0</v>
      </c>
    </row>
    <row r="8" spans="1:7" ht="15">
      <c r="A8" s="105" t="s">
        <v>915</v>
      </c>
      <c r="B8" s="80">
        <v>106</v>
      </c>
      <c r="C8" s="106">
        <v>0.009962905316777371</v>
      </c>
      <c r="D8" s="80" t="s">
        <v>745</v>
      </c>
      <c r="E8" s="80" t="b">
        <v>0</v>
      </c>
      <c r="F8" s="80" t="b">
        <v>0</v>
      </c>
      <c r="G8" s="80" t="b">
        <v>0</v>
      </c>
    </row>
    <row r="9" spans="1:7" ht="15">
      <c r="A9" s="105" t="s">
        <v>916</v>
      </c>
      <c r="B9" s="80">
        <v>93</v>
      </c>
      <c r="C9" s="106">
        <v>0.006426318374582098</v>
      </c>
      <c r="D9" s="80" t="s">
        <v>745</v>
      </c>
      <c r="E9" s="80" t="b">
        <v>0</v>
      </c>
      <c r="F9" s="80" t="b">
        <v>0</v>
      </c>
      <c r="G9" s="80" t="b">
        <v>0</v>
      </c>
    </row>
    <row r="10" spans="1:7" ht="15">
      <c r="A10" s="105" t="s">
        <v>917</v>
      </c>
      <c r="B10" s="80">
        <v>44</v>
      </c>
      <c r="C10" s="106">
        <v>0.006232849517126641</v>
      </c>
      <c r="D10" s="80" t="s">
        <v>745</v>
      </c>
      <c r="E10" s="80" t="b">
        <v>0</v>
      </c>
      <c r="F10" s="80" t="b">
        <v>0</v>
      </c>
      <c r="G10" s="80" t="b">
        <v>0</v>
      </c>
    </row>
    <row r="11" spans="1:7" ht="15">
      <c r="A11" s="105" t="s">
        <v>918</v>
      </c>
      <c r="B11" s="80">
        <v>36</v>
      </c>
      <c r="C11" s="106">
        <v>0.006701135870670964</v>
      </c>
      <c r="D11" s="80" t="s">
        <v>745</v>
      </c>
      <c r="E11" s="80" t="b">
        <v>0</v>
      </c>
      <c r="F11" s="80" t="b">
        <v>0</v>
      </c>
      <c r="G11" s="80" t="b">
        <v>0</v>
      </c>
    </row>
    <row r="12" spans="1:7" ht="15">
      <c r="A12" s="105" t="s">
        <v>919</v>
      </c>
      <c r="B12" s="80">
        <v>28</v>
      </c>
      <c r="C12" s="106">
        <v>0.006508043804853833</v>
      </c>
      <c r="D12" s="80" t="s">
        <v>745</v>
      </c>
      <c r="E12" s="80" t="b">
        <v>0</v>
      </c>
      <c r="F12" s="80" t="b">
        <v>0</v>
      </c>
      <c r="G12" s="80" t="b">
        <v>0</v>
      </c>
    </row>
    <row r="13" spans="1:7" ht="15">
      <c r="A13" s="105" t="s">
        <v>920</v>
      </c>
      <c r="B13" s="80">
        <v>27</v>
      </c>
      <c r="C13" s="106">
        <v>0.006458331253816045</v>
      </c>
      <c r="D13" s="80" t="s">
        <v>745</v>
      </c>
      <c r="E13" s="80" t="b">
        <v>0</v>
      </c>
      <c r="F13" s="80" t="b">
        <v>0</v>
      </c>
      <c r="G13" s="80" t="b">
        <v>0</v>
      </c>
    </row>
    <row r="14" spans="1:7" ht="15">
      <c r="A14" s="105" t="s">
        <v>921</v>
      </c>
      <c r="B14" s="80">
        <v>25</v>
      </c>
      <c r="C14" s="106">
        <v>0.005979936346125967</v>
      </c>
      <c r="D14" s="80" t="s">
        <v>745</v>
      </c>
      <c r="E14" s="80" t="b">
        <v>0</v>
      </c>
      <c r="F14" s="80" t="b">
        <v>0</v>
      </c>
      <c r="G14" s="80" t="b">
        <v>0</v>
      </c>
    </row>
    <row r="15" spans="1:7" ht="15">
      <c r="A15" s="105" t="s">
        <v>922</v>
      </c>
      <c r="B15" s="80">
        <v>24</v>
      </c>
      <c r="C15" s="106">
        <v>0.00646274808358599</v>
      </c>
      <c r="D15" s="80" t="s">
        <v>745</v>
      </c>
      <c r="E15" s="80" t="b">
        <v>0</v>
      </c>
      <c r="F15" s="80" t="b">
        <v>0</v>
      </c>
      <c r="G15" s="80" t="b">
        <v>0</v>
      </c>
    </row>
    <row r="16" spans="1:7" ht="15">
      <c r="A16" s="105" t="s">
        <v>923</v>
      </c>
      <c r="B16" s="80">
        <v>24</v>
      </c>
      <c r="C16" s="106">
        <v>0.005909785537910789</v>
      </c>
      <c r="D16" s="80" t="s">
        <v>745</v>
      </c>
      <c r="E16" s="80" t="b">
        <v>0</v>
      </c>
      <c r="F16" s="80" t="b">
        <v>0</v>
      </c>
      <c r="G16" s="80" t="b">
        <v>0</v>
      </c>
    </row>
    <row r="17" spans="1:7" ht="15">
      <c r="A17" s="105" t="s">
        <v>924</v>
      </c>
      <c r="B17" s="80">
        <v>21</v>
      </c>
      <c r="C17" s="106">
        <v>0.005654904573137742</v>
      </c>
      <c r="D17" s="80" t="s">
        <v>745</v>
      </c>
      <c r="E17" s="80" t="b">
        <v>0</v>
      </c>
      <c r="F17" s="80" t="b">
        <v>0</v>
      </c>
      <c r="G17" s="80" t="b">
        <v>0</v>
      </c>
    </row>
    <row r="18" spans="1:7" ht="15">
      <c r="A18" s="105" t="s">
        <v>925</v>
      </c>
      <c r="B18" s="80">
        <v>20</v>
      </c>
      <c r="C18" s="106">
        <v>0.005553992883083185</v>
      </c>
      <c r="D18" s="80" t="s">
        <v>745</v>
      </c>
      <c r="E18" s="80" t="b">
        <v>0</v>
      </c>
      <c r="F18" s="80" t="b">
        <v>0</v>
      </c>
      <c r="G18" s="80" t="b">
        <v>0</v>
      </c>
    </row>
    <row r="19" spans="1:7" ht="15">
      <c r="A19" s="105" t="s">
        <v>926</v>
      </c>
      <c r="B19" s="80">
        <v>19</v>
      </c>
      <c r="C19" s="106">
        <v>0.005444450370240862</v>
      </c>
      <c r="D19" s="80" t="s">
        <v>745</v>
      </c>
      <c r="E19" s="80" t="b">
        <v>0</v>
      </c>
      <c r="F19" s="80" t="b">
        <v>0</v>
      </c>
      <c r="G19" s="80" t="b">
        <v>0</v>
      </c>
    </row>
    <row r="20" spans="1:7" ht="15">
      <c r="A20" s="105" t="s">
        <v>927</v>
      </c>
      <c r="B20" s="80">
        <v>17</v>
      </c>
      <c r="C20" s="106">
        <v>0.005197603629944118</v>
      </c>
      <c r="D20" s="80" t="s">
        <v>745</v>
      </c>
      <c r="E20" s="80" t="b">
        <v>0</v>
      </c>
      <c r="F20" s="80" t="b">
        <v>0</v>
      </c>
      <c r="G20" s="80" t="b">
        <v>0</v>
      </c>
    </row>
    <row r="21" spans="1:7" ht="15">
      <c r="A21" s="105" t="s">
        <v>928</v>
      </c>
      <c r="B21" s="80">
        <v>17</v>
      </c>
      <c r="C21" s="106">
        <v>0.005197603629944118</v>
      </c>
      <c r="D21" s="80" t="s">
        <v>745</v>
      </c>
      <c r="E21" s="80" t="b">
        <v>0</v>
      </c>
      <c r="F21" s="80" t="b">
        <v>0</v>
      </c>
      <c r="G21" s="80" t="b">
        <v>0</v>
      </c>
    </row>
    <row r="22" spans="1:7" ht="15">
      <c r="A22" s="105" t="s">
        <v>929</v>
      </c>
      <c r="B22" s="80">
        <v>17</v>
      </c>
      <c r="C22" s="106">
        <v>0.005375431185875757</v>
      </c>
      <c r="D22" s="80" t="s">
        <v>745</v>
      </c>
      <c r="E22" s="80" t="b">
        <v>0</v>
      </c>
      <c r="F22" s="80" t="b">
        <v>0</v>
      </c>
      <c r="G22" s="80" t="b">
        <v>0</v>
      </c>
    </row>
    <row r="23" spans="1:7" ht="15">
      <c r="A23" s="105" t="s">
        <v>930</v>
      </c>
      <c r="B23" s="80">
        <v>16</v>
      </c>
      <c r="C23" s="106">
        <v>0.0050592293514124765</v>
      </c>
      <c r="D23" s="80" t="s">
        <v>745</v>
      </c>
      <c r="E23" s="80" t="b">
        <v>0</v>
      </c>
      <c r="F23" s="80" t="b">
        <v>0</v>
      </c>
      <c r="G23" s="80" t="b">
        <v>0</v>
      </c>
    </row>
    <row r="24" spans="1:7" ht="15">
      <c r="A24" s="105" t="s">
        <v>931</v>
      </c>
      <c r="B24" s="80">
        <v>16</v>
      </c>
      <c r="C24" s="106">
        <v>0.0050592293514124765</v>
      </c>
      <c r="D24" s="80" t="s">
        <v>745</v>
      </c>
      <c r="E24" s="80" t="b">
        <v>0</v>
      </c>
      <c r="F24" s="80" t="b">
        <v>0</v>
      </c>
      <c r="G24" s="80" t="b">
        <v>0</v>
      </c>
    </row>
    <row r="25" spans="1:7" ht="15">
      <c r="A25" s="105" t="s">
        <v>835</v>
      </c>
      <c r="B25" s="80">
        <v>16</v>
      </c>
      <c r="C25" s="106">
        <v>0.0056324618049625</v>
      </c>
      <c r="D25" s="80" t="s">
        <v>745</v>
      </c>
      <c r="E25" s="80" t="b">
        <v>0</v>
      </c>
      <c r="F25" s="80" t="b">
        <v>0</v>
      </c>
      <c r="G25" s="80" t="b">
        <v>0</v>
      </c>
    </row>
    <row r="26" spans="1:7" ht="15">
      <c r="A26" s="105" t="s">
        <v>741</v>
      </c>
      <c r="B26" s="80">
        <v>16</v>
      </c>
      <c r="C26" s="106">
        <v>0.00523740161108824</v>
      </c>
      <c r="D26" s="80" t="s">
        <v>745</v>
      </c>
      <c r="E26" s="80" t="b">
        <v>0</v>
      </c>
      <c r="F26" s="80" t="b">
        <v>0</v>
      </c>
      <c r="G26" s="80" t="b">
        <v>0</v>
      </c>
    </row>
    <row r="27" spans="1:7" ht="15">
      <c r="A27" s="105" t="s">
        <v>932</v>
      </c>
      <c r="B27" s="80">
        <v>16</v>
      </c>
      <c r="C27" s="106">
        <v>0.00664764396065586</v>
      </c>
      <c r="D27" s="80" t="s">
        <v>745</v>
      </c>
      <c r="E27" s="80" t="b">
        <v>0</v>
      </c>
      <c r="F27" s="80" t="b">
        <v>0</v>
      </c>
      <c r="G27" s="80" t="b">
        <v>0</v>
      </c>
    </row>
    <row r="28" spans="1:7" ht="15">
      <c r="A28" s="105" t="s">
        <v>933</v>
      </c>
      <c r="B28" s="80">
        <v>14</v>
      </c>
      <c r="C28" s="106">
        <v>0.004749387167463119</v>
      </c>
      <c r="D28" s="80" t="s">
        <v>745</v>
      </c>
      <c r="E28" s="80" t="b">
        <v>0</v>
      </c>
      <c r="F28" s="80" t="b">
        <v>0</v>
      </c>
      <c r="G28" s="80" t="b">
        <v>0</v>
      </c>
    </row>
    <row r="29" spans="1:7" ht="15">
      <c r="A29" s="105" t="s">
        <v>934</v>
      </c>
      <c r="B29" s="80">
        <v>14</v>
      </c>
      <c r="C29" s="106">
        <v>0.004749387167463119</v>
      </c>
      <c r="D29" s="80" t="s">
        <v>745</v>
      </c>
      <c r="E29" s="80" t="b">
        <v>0</v>
      </c>
      <c r="F29" s="80" t="b">
        <v>0</v>
      </c>
      <c r="G29" s="80" t="b">
        <v>0</v>
      </c>
    </row>
    <row r="30" spans="1:7" ht="15">
      <c r="A30" s="105" t="s">
        <v>935</v>
      </c>
      <c r="B30" s="80">
        <v>13</v>
      </c>
      <c r="C30" s="106">
        <v>0.004755917283027763</v>
      </c>
      <c r="D30" s="80" t="s">
        <v>745</v>
      </c>
      <c r="E30" s="80" t="b">
        <v>0</v>
      </c>
      <c r="F30" s="80" t="b">
        <v>0</v>
      </c>
      <c r="G30" s="80" t="b">
        <v>0</v>
      </c>
    </row>
    <row r="31" spans="1:7" ht="15">
      <c r="A31" s="105" t="s">
        <v>936</v>
      </c>
      <c r="B31" s="80">
        <v>12</v>
      </c>
      <c r="C31" s="106">
        <v>0.004390077492025627</v>
      </c>
      <c r="D31" s="80" t="s">
        <v>745</v>
      </c>
      <c r="E31" s="80" t="b">
        <v>0</v>
      </c>
      <c r="F31" s="80" t="b">
        <v>0</v>
      </c>
      <c r="G31" s="80" t="b">
        <v>0</v>
      </c>
    </row>
    <row r="32" spans="1:7" ht="15">
      <c r="A32" s="105" t="s">
        <v>937</v>
      </c>
      <c r="B32" s="80">
        <v>12</v>
      </c>
      <c r="C32" s="106">
        <v>0.005506088009467191</v>
      </c>
      <c r="D32" s="80" t="s">
        <v>745</v>
      </c>
      <c r="E32" s="80" t="b">
        <v>0</v>
      </c>
      <c r="F32" s="80" t="b">
        <v>0</v>
      </c>
      <c r="G32" s="80" t="b">
        <v>0</v>
      </c>
    </row>
    <row r="33" spans="1:7" ht="15">
      <c r="A33" s="105" t="s">
        <v>938</v>
      </c>
      <c r="B33" s="80">
        <v>12</v>
      </c>
      <c r="C33" s="106">
        <v>0.004390077492025627</v>
      </c>
      <c r="D33" s="80" t="s">
        <v>745</v>
      </c>
      <c r="E33" s="80" t="b">
        <v>0</v>
      </c>
      <c r="F33" s="80" t="b">
        <v>0</v>
      </c>
      <c r="G33" s="80" t="b">
        <v>0</v>
      </c>
    </row>
    <row r="34" spans="1:7" ht="15">
      <c r="A34" s="105" t="s">
        <v>939</v>
      </c>
      <c r="B34" s="80">
        <v>11</v>
      </c>
      <c r="C34" s="106">
        <v>0.004370282081843465</v>
      </c>
      <c r="D34" s="80" t="s">
        <v>745</v>
      </c>
      <c r="E34" s="80" t="b">
        <v>0</v>
      </c>
      <c r="F34" s="80" t="b">
        <v>0</v>
      </c>
      <c r="G34" s="80" t="b">
        <v>0</v>
      </c>
    </row>
    <row r="35" spans="1:7" ht="15">
      <c r="A35" s="105" t="s">
        <v>940</v>
      </c>
      <c r="B35" s="80">
        <v>11</v>
      </c>
      <c r="C35" s="106">
        <v>0.004793806175243791</v>
      </c>
      <c r="D35" s="80" t="s">
        <v>745</v>
      </c>
      <c r="E35" s="80" t="b">
        <v>0</v>
      </c>
      <c r="F35" s="80" t="b">
        <v>0</v>
      </c>
      <c r="G35" s="80" t="b">
        <v>0</v>
      </c>
    </row>
    <row r="36" spans="1:7" ht="15">
      <c r="A36" s="105" t="s">
        <v>941</v>
      </c>
      <c r="B36" s="80">
        <v>11</v>
      </c>
      <c r="C36" s="106">
        <v>0.005685868077991178</v>
      </c>
      <c r="D36" s="80" t="s">
        <v>745</v>
      </c>
      <c r="E36" s="80" t="b">
        <v>0</v>
      </c>
      <c r="F36" s="80" t="b">
        <v>0</v>
      </c>
      <c r="G36" s="80" t="b">
        <v>0</v>
      </c>
    </row>
    <row r="37" spans="1:7" ht="15">
      <c r="A37" s="105" t="s">
        <v>942</v>
      </c>
      <c r="B37" s="80">
        <v>10</v>
      </c>
      <c r="C37" s="106">
        <v>0.004588406674555992</v>
      </c>
      <c r="D37" s="80" t="s">
        <v>745</v>
      </c>
      <c r="E37" s="80" t="b">
        <v>0</v>
      </c>
      <c r="F37" s="80" t="b">
        <v>0</v>
      </c>
      <c r="G37" s="80" t="b">
        <v>0</v>
      </c>
    </row>
    <row r="38" spans="1:7" ht="15">
      <c r="A38" s="105" t="s">
        <v>943</v>
      </c>
      <c r="B38" s="80">
        <v>10</v>
      </c>
      <c r="C38" s="106">
        <v>0.003972983710766786</v>
      </c>
      <c r="D38" s="80" t="s">
        <v>745</v>
      </c>
      <c r="E38" s="80" t="b">
        <v>0</v>
      </c>
      <c r="F38" s="80" t="b">
        <v>0</v>
      </c>
      <c r="G38" s="80" t="b">
        <v>0</v>
      </c>
    </row>
    <row r="39" spans="1:7" ht="15">
      <c r="A39" s="105" t="s">
        <v>944</v>
      </c>
      <c r="B39" s="80">
        <v>10</v>
      </c>
      <c r="C39" s="106">
        <v>0.003972983710766786</v>
      </c>
      <c r="D39" s="80" t="s">
        <v>745</v>
      </c>
      <c r="E39" s="80" t="b">
        <v>0</v>
      </c>
      <c r="F39" s="80" t="b">
        <v>0</v>
      </c>
      <c r="G39" s="80" t="b">
        <v>0</v>
      </c>
    </row>
    <row r="40" spans="1:7" ht="15">
      <c r="A40" s="105" t="s">
        <v>945</v>
      </c>
      <c r="B40" s="80">
        <v>10</v>
      </c>
      <c r="C40" s="106">
        <v>0.003972983710766786</v>
      </c>
      <c r="D40" s="80" t="s">
        <v>745</v>
      </c>
      <c r="E40" s="80" t="b">
        <v>0</v>
      </c>
      <c r="F40" s="80" t="b">
        <v>0</v>
      </c>
      <c r="G40" s="80" t="b">
        <v>0</v>
      </c>
    </row>
    <row r="41" spans="1:7" ht="15">
      <c r="A41" s="105" t="s">
        <v>946</v>
      </c>
      <c r="B41" s="80">
        <v>9</v>
      </c>
      <c r="C41" s="106">
        <v>0.003739299727868921</v>
      </c>
      <c r="D41" s="80" t="s">
        <v>745</v>
      </c>
      <c r="E41" s="80" t="b">
        <v>0</v>
      </c>
      <c r="F41" s="80" t="b">
        <v>0</v>
      </c>
      <c r="G41" s="80" t="b">
        <v>0</v>
      </c>
    </row>
    <row r="42" spans="1:7" ht="15">
      <c r="A42" s="105" t="s">
        <v>947</v>
      </c>
      <c r="B42" s="80">
        <v>9</v>
      </c>
      <c r="C42" s="106">
        <v>0.003739299727868921</v>
      </c>
      <c r="D42" s="80" t="s">
        <v>745</v>
      </c>
      <c r="E42" s="80" t="b">
        <v>0</v>
      </c>
      <c r="F42" s="80" t="b">
        <v>0</v>
      </c>
      <c r="G42" s="80" t="b">
        <v>0</v>
      </c>
    </row>
    <row r="43" spans="1:7" ht="15">
      <c r="A43" s="105" t="s">
        <v>948</v>
      </c>
      <c r="B43" s="80">
        <v>9</v>
      </c>
      <c r="C43" s="106">
        <v>0.004368946661321894</v>
      </c>
      <c r="D43" s="80" t="s">
        <v>745</v>
      </c>
      <c r="E43" s="80" t="b">
        <v>0</v>
      </c>
      <c r="F43" s="80" t="b">
        <v>0</v>
      </c>
      <c r="G43" s="80" t="b">
        <v>0</v>
      </c>
    </row>
    <row r="44" spans="1:7" ht="15">
      <c r="A44" s="105" t="s">
        <v>949</v>
      </c>
      <c r="B44" s="80">
        <v>8</v>
      </c>
      <c r="C44" s="106">
        <v>0.0041351767839935836</v>
      </c>
      <c r="D44" s="80" t="s">
        <v>745</v>
      </c>
      <c r="E44" s="80" t="b">
        <v>0</v>
      </c>
      <c r="F44" s="80" t="b">
        <v>0</v>
      </c>
      <c r="G44" s="80" t="b">
        <v>0</v>
      </c>
    </row>
    <row r="45" spans="1:7" ht="15">
      <c r="A45" s="105" t="s">
        <v>950</v>
      </c>
      <c r="B45" s="80">
        <v>8</v>
      </c>
      <c r="C45" s="106">
        <v>0.003486404491086393</v>
      </c>
      <c r="D45" s="80" t="s">
        <v>745</v>
      </c>
      <c r="E45" s="80" t="b">
        <v>0</v>
      </c>
      <c r="F45" s="80" t="b">
        <v>0</v>
      </c>
      <c r="G45" s="80" t="b">
        <v>0</v>
      </c>
    </row>
    <row r="46" spans="1:7" ht="15">
      <c r="A46" s="105" t="s">
        <v>951</v>
      </c>
      <c r="B46" s="80">
        <v>8</v>
      </c>
      <c r="C46" s="106">
        <v>0.003486404491086393</v>
      </c>
      <c r="D46" s="80" t="s">
        <v>745</v>
      </c>
      <c r="E46" s="80" t="b">
        <v>0</v>
      </c>
      <c r="F46" s="80" t="b">
        <v>0</v>
      </c>
      <c r="G46" s="80" t="b">
        <v>0</v>
      </c>
    </row>
    <row r="47" spans="1:7" ht="15">
      <c r="A47" s="105" t="s">
        <v>952</v>
      </c>
      <c r="B47" s="80">
        <v>8</v>
      </c>
      <c r="C47" s="106">
        <v>0.003486404491086393</v>
      </c>
      <c r="D47" s="80" t="s">
        <v>745</v>
      </c>
      <c r="E47" s="80" t="b">
        <v>0</v>
      </c>
      <c r="F47" s="80" t="b">
        <v>0</v>
      </c>
      <c r="G47" s="80" t="b">
        <v>0</v>
      </c>
    </row>
    <row r="48" spans="1:7" ht="15">
      <c r="A48" s="105" t="s">
        <v>953</v>
      </c>
      <c r="B48" s="80">
        <v>8</v>
      </c>
      <c r="C48" s="106">
        <v>0.0044431943064665485</v>
      </c>
      <c r="D48" s="80" t="s">
        <v>745</v>
      </c>
      <c r="E48" s="80" t="b">
        <v>0</v>
      </c>
      <c r="F48" s="80" t="b">
        <v>0</v>
      </c>
      <c r="G48" s="80" t="b">
        <v>0</v>
      </c>
    </row>
    <row r="49" spans="1:7" ht="15">
      <c r="A49" s="105" t="s">
        <v>954</v>
      </c>
      <c r="B49" s="80">
        <v>8</v>
      </c>
      <c r="C49" s="106">
        <v>0.003486404491086393</v>
      </c>
      <c r="D49" s="80" t="s">
        <v>745</v>
      </c>
      <c r="E49" s="80" t="b">
        <v>0</v>
      </c>
      <c r="F49" s="80" t="b">
        <v>0</v>
      </c>
      <c r="G49" s="80" t="b">
        <v>0</v>
      </c>
    </row>
    <row r="50" spans="1:7" ht="15">
      <c r="A50" s="105" t="s">
        <v>955</v>
      </c>
      <c r="B50" s="80">
        <v>7</v>
      </c>
      <c r="C50" s="106">
        <v>0.0036182796859943857</v>
      </c>
      <c r="D50" s="80" t="s">
        <v>745</v>
      </c>
      <c r="E50" s="80" t="b">
        <v>0</v>
      </c>
      <c r="F50" s="80" t="b">
        <v>0</v>
      </c>
      <c r="G50" s="80" t="b">
        <v>0</v>
      </c>
    </row>
    <row r="51" spans="1:7" ht="15">
      <c r="A51" s="105" t="s">
        <v>956</v>
      </c>
      <c r="B51" s="80">
        <v>7</v>
      </c>
      <c r="C51" s="106">
        <v>0.0033980696254725844</v>
      </c>
      <c r="D51" s="80" t="s">
        <v>745</v>
      </c>
      <c r="E51" s="80" t="b">
        <v>0</v>
      </c>
      <c r="F51" s="80" t="b">
        <v>0</v>
      </c>
      <c r="G51" s="80" t="b">
        <v>0</v>
      </c>
    </row>
    <row r="52" spans="1:7" ht="15">
      <c r="A52" s="105" t="s">
        <v>957</v>
      </c>
      <c r="B52" s="80">
        <v>7</v>
      </c>
      <c r="C52" s="106">
        <v>0.0033980696254725844</v>
      </c>
      <c r="D52" s="80" t="s">
        <v>745</v>
      </c>
      <c r="E52" s="80" t="b">
        <v>0</v>
      </c>
      <c r="F52" s="80" t="b">
        <v>0</v>
      </c>
      <c r="G52" s="80" t="b">
        <v>0</v>
      </c>
    </row>
    <row r="53" spans="1:7" ht="15">
      <c r="A53" s="105" t="s">
        <v>958</v>
      </c>
      <c r="B53" s="80">
        <v>7</v>
      </c>
      <c r="C53" s="106">
        <v>0.003211884672189195</v>
      </c>
      <c r="D53" s="80" t="s">
        <v>745</v>
      </c>
      <c r="E53" s="80" t="b">
        <v>0</v>
      </c>
      <c r="F53" s="80" t="b">
        <v>0</v>
      </c>
      <c r="G53" s="80" t="b">
        <v>0</v>
      </c>
    </row>
    <row r="54" spans="1:7" ht="15">
      <c r="A54" s="105" t="s">
        <v>959</v>
      </c>
      <c r="B54" s="80">
        <v>7</v>
      </c>
      <c r="C54" s="106">
        <v>0.003211884672189195</v>
      </c>
      <c r="D54" s="80" t="s">
        <v>745</v>
      </c>
      <c r="E54" s="80" t="b">
        <v>0</v>
      </c>
      <c r="F54" s="80" t="b">
        <v>0</v>
      </c>
      <c r="G54" s="80" t="b">
        <v>0</v>
      </c>
    </row>
    <row r="55" spans="1:7" ht="15">
      <c r="A55" s="105" t="s">
        <v>960</v>
      </c>
      <c r="B55" s="80">
        <v>7</v>
      </c>
      <c r="C55" s="106">
        <v>0.003211884672189195</v>
      </c>
      <c r="D55" s="80" t="s">
        <v>745</v>
      </c>
      <c r="E55" s="80" t="b">
        <v>0</v>
      </c>
      <c r="F55" s="80" t="b">
        <v>0</v>
      </c>
      <c r="G55" s="80" t="b">
        <v>0</v>
      </c>
    </row>
    <row r="56" spans="1:7" ht="15">
      <c r="A56" s="105" t="s">
        <v>961</v>
      </c>
      <c r="B56" s="80">
        <v>7</v>
      </c>
      <c r="C56" s="106">
        <v>0.00388779501815823</v>
      </c>
      <c r="D56" s="80" t="s">
        <v>745</v>
      </c>
      <c r="E56" s="80" t="b">
        <v>0</v>
      </c>
      <c r="F56" s="80" t="b">
        <v>0</v>
      </c>
      <c r="G56" s="80" t="b">
        <v>0</v>
      </c>
    </row>
    <row r="57" spans="1:7" ht="15">
      <c r="A57" s="105" t="s">
        <v>962</v>
      </c>
      <c r="B57" s="80">
        <v>7</v>
      </c>
      <c r="C57" s="106">
        <v>0.00388779501815823</v>
      </c>
      <c r="D57" s="80" t="s">
        <v>745</v>
      </c>
      <c r="E57" s="80" t="b">
        <v>0</v>
      </c>
      <c r="F57" s="80" t="b">
        <v>0</v>
      </c>
      <c r="G57" s="80" t="b">
        <v>0</v>
      </c>
    </row>
    <row r="58" spans="1:7" ht="15">
      <c r="A58" s="105" t="s">
        <v>963</v>
      </c>
      <c r="B58" s="80">
        <v>6</v>
      </c>
      <c r="C58" s="106">
        <v>0.002912631107547929</v>
      </c>
      <c r="D58" s="80" t="s">
        <v>745</v>
      </c>
      <c r="E58" s="80" t="b">
        <v>0</v>
      </c>
      <c r="F58" s="80" t="b">
        <v>0</v>
      </c>
      <c r="G58" s="80" t="b">
        <v>0</v>
      </c>
    </row>
    <row r="59" spans="1:7" ht="15">
      <c r="A59" s="105" t="s">
        <v>964</v>
      </c>
      <c r="B59" s="80">
        <v>6</v>
      </c>
      <c r="C59" s="106">
        <v>0.002912631107547929</v>
      </c>
      <c r="D59" s="80" t="s">
        <v>745</v>
      </c>
      <c r="E59" s="80" t="b">
        <v>0</v>
      </c>
      <c r="F59" s="80" t="b">
        <v>0</v>
      </c>
      <c r="G59" s="80" t="b">
        <v>0</v>
      </c>
    </row>
    <row r="60" spans="1:7" ht="15">
      <c r="A60" s="105" t="s">
        <v>965</v>
      </c>
      <c r="B60" s="80">
        <v>6</v>
      </c>
      <c r="C60" s="106">
        <v>0.002912631107547929</v>
      </c>
      <c r="D60" s="80" t="s">
        <v>745</v>
      </c>
      <c r="E60" s="80" t="b">
        <v>0</v>
      </c>
      <c r="F60" s="80" t="b">
        <v>0</v>
      </c>
      <c r="G60" s="80" t="b">
        <v>0</v>
      </c>
    </row>
    <row r="61" spans="1:7" ht="15">
      <c r="A61" s="105" t="s">
        <v>966</v>
      </c>
      <c r="B61" s="80">
        <v>6</v>
      </c>
      <c r="C61" s="106">
        <v>0.0036302234690830455</v>
      </c>
      <c r="D61" s="80" t="s">
        <v>745</v>
      </c>
      <c r="E61" s="80" t="b">
        <v>0</v>
      </c>
      <c r="F61" s="80" t="b">
        <v>0</v>
      </c>
      <c r="G61" s="80" t="b">
        <v>0</v>
      </c>
    </row>
    <row r="62" spans="1:7" ht="15">
      <c r="A62" s="105" t="s">
        <v>967</v>
      </c>
      <c r="B62" s="80">
        <v>6</v>
      </c>
      <c r="C62" s="106">
        <v>0.002912631107547929</v>
      </c>
      <c r="D62" s="80" t="s">
        <v>745</v>
      </c>
      <c r="E62" s="80" t="b">
        <v>0</v>
      </c>
      <c r="F62" s="80" t="b">
        <v>0</v>
      </c>
      <c r="G62" s="80" t="b">
        <v>0</v>
      </c>
    </row>
    <row r="63" spans="1:7" ht="15">
      <c r="A63" s="105" t="s">
        <v>968</v>
      </c>
      <c r="B63" s="80">
        <v>6</v>
      </c>
      <c r="C63" s="106">
        <v>0.0031013825879951874</v>
      </c>
      <c r="D63" s="80" t="s">
        <v>745</v>
      </c>
      <c r="E63" s="80" t="b">
        <v>0</v>
      </c>
      <c r="F63" s="80" t="b">
        <v>0</v>
      </c>
      <c r="G63" s="80" t="b">
        <v>0</v>
      </c>
    </row>
    <row r="64" spans="1:7" ht="15">
      <c r="A64" s="105" t="s">
        <v>969</v>
      </c>
      <c r="B64" s="80">
        <v>6</v>
      </c>
      <c r="C64" s="106">
        <v>0.002912631107547929</v>
      </c>
      <c r="D64" s="80" t="s">
        <v>745</v>
      </c>
      <c r="E64" s="80" t="b">
        <v>0</v>
      </c>
      <c r="F64" s="80" t="b">
        <v>0</v>
      </c>
      <c r="G64" s="80" t="b">
        <v>0</v>
      </c>
    </row>
    <row r="65" spans="1:7" ht="15">
      <c r="A65" s="105" t="s">
        <v>970</v>
      </c>
      <c r="B65" s="80">
        <v>6</v>
      </c>
      <c r="C65" s="106">
        <v>0.0031013825879951874</v>
      </c>
      <c r="D65" s="80" t="s">
        <v>745</v>
      </c>
      <c r="E65" s="80" t="b">
        <v>0</v>
      </c>
      <c r="F65" s="80" t="b">
        <v>0</v>
      </c>
      <c r="G65" s="80" t="b">
        <v>0</v>
      </c>
    </row>
    <row r="66" spans="1:7" ht="15">
      <c r="A66" s="105" t="s">
        <v>971</v>
      </c>
      <c r="B66" s="80">
        <v>6</v>
      </c>
      <c r="C66" s="106">
        <v>0.002912631107547929</v>
      </c>
      <c r="D66" s="80" t="s">
        <v>745</v>
      </c>
      <c r="E66" s="80" t="b">
        <v>0</v>
      </c>
      <c r="F66" s="80" t="b">
        <v>0</v>
      </c>
      <c r="G66" s="80" t="b">
        <v>0</v>
      </c>
    </row>
    <row r="67" spans="1:7" ht="15">
      <c r="A67" s="105" t="s">
        <v>972</v>
      </c>
      <c r="B67" s="80">
        <v>6</v>
      </c>
      <c r="C67" s="106">
        <v>0.002912631107547929</v>
      </c>
      <c r="D67" s="80" t="s">
        <v>745</v>
      </c>
      <c r="E67" s="80" t="b">
        <v>0</v>
      </c>
      <c r="F67" s="80" t="b">
        <v>0</v>
      </c>
      <c r="G67" s="80" t="b">
        <v>0</v>
      </c>
    </row>
    <row r="68" spans="1:7" ht="15">
      <c r="A68" s="105" t="s">
        <v>973</v>
      </c>
      <c r="B68" s="80">
        <v>6</v>
      </c>
      <c r="C68" s="106">
        <v>0.002912631107547929</v>
      </c>
      <c r="D68" s="80" t="s">
        <v>745</v>
      </c>
      <c r="E68" s="80" t="b">
        <v>0</v>
      </c>
      <c r="F68" s="80" t="b">
        <v>0</v>
      </c>
      <c r="G68" s="80" t="b">
        <v>0</v>
      </c>
    </row>
    <row r="69" spans="1:7" ht="15">
      <c r="A69" s="105" t="s">
        <v>974</v>
      </c>
      <c r="B69" s="80">
        <v>6</v>
      </c>
      <c r="C69" s="106">
        <v>0.002912631107547929</v>
      </c>
      <c r="D69" s="80" t="s">
        <v>745</v>
      </c>
      <c r="E69" s="80" t="b">
        <v>0</v>
      </c>
      <c r="F69" s="80" t="b">
        <v>0</v>
      </c>
      <c r="G69" s="80" t="b">
        <v>0</v>
      </c>
    </row>
    <row r="70" spans="1:7" ht="15">
      <c r="A70" s="105" t="s">
        <v>975</v>
      </c>
      <c r="B70" s="80">
        <v>6</v>
      </c>
      <c r="C70" s="106">
        <v>0.002912631107547929</v>
      </c>
      <c r="D70" s="80" t="s">
        <v>745</v>
      </c>
      <c r="E70" s="80" t="b">
        <v>0</v>
      </c>
      <c r="F70" s="80" t="b">
        <v>0</v>
      </c>
      <c r="G70" s="80" t="b">
        <v>0</v>
      </c>
    </row>
    <row r="71" spans="1:7" ht="15">
      <c r="A71" s="105" t="s">
        <v>976</v>
      </c>
      <c r="B71" s="80">
        <v>6</v>
      </c>
      <c r="C71" s="106">
        <v>0.0031013825879951874</v>
      </c>
      <c r="D71" s="80" t="s">
        <v>745</v>
      </c>
      <c r="E71" s="80" t="b">
        <v>0</v>
      </c>
      <c r="F71" s="80" t="b">
        <v>0</v>
      </c>
      <c r="G71" s="80" t="b">
        <v>0</v>
      </c>
    </row>
    <row r="72" spans="1:7" ht="15">
      <c r="A72" s="105" t="s">
        <v>977</v>
      </c>
      <c r="B72" s="80">
        <v>5</v>
      </c>
      <c r="C72" s="106">
        <v>0.00258448548999599</v>
      </c>
      <c r="D72" s="80" t="s">
        <v>745</v>
      </c>
      <c r="E72" s="80" t="b">
        <v>0</v>
      </c>
      <c r="F72" s="80" t="b">
        <v>0</v>
      </c>
      <c r="G72" s="80" t="b">
        <v>0</v>
      </c>
    </row>
    <row r="73" spans="1:7" ht="15">
      <c r="A73" s="105" t="s">
        <v>978</v>
      </c>
      <c r="B73" s="80">
        <v>5</v>
      </c>
      <c r="C73" s="106">
        <v>0.00258448548999599</v>
      </c>
      <c r="D73" s="80" t="s">
        <v>745</v>
      </c>
      <c r="E73" s="80" t="b">
        <v>0</v>
      </c>
      <c r="F73" s="80" t="b">
        <v>0</v>
      </c>
      <c r="G73" s="80" t="b">
        <v>0</v>
      </c>
    </row>
    <row r="74" spans="1:7" ht="15">
      <c r="A74" s="105" t="s">
        <v>979</v>
      </c>
      <c r="B74" s="80">
        <v>5</v>
      </c>
      <c r="C74" s="106">
        <v>0.00258448548999599</v>
      </c>
      <c r="D74" s="80" t="s">
        <v>745</v>
      </c>
      <c r="E74" s="80" t="b">
        <v>0</v>
      </c>
      <c r="F74" s="80" t="b">
        <v>0</v>
      </c>
      <c r="G74" s="80" t="b">
        <v>0</v>
      </c>
    </row>
    <row r="75" spans="1:7" ht="15">
      <c r="A75" s="105" t="s">
        <v>980</v>
      </c>
      <c r="B75" s="80">
        <v>5</v>
      </c>
      <c r="C75" s="106">
        <v>0.00258448548999599</v>
      </c>
      <c r="D75" s="80" t="s">
        <v>745</v>
      </c>
      <c r="E75" s="80" t="b">
        <v>0</v>
      </c>
      <c r="F75" s="80" t="b">
        <v>0</v>
      </c>
      <c r="G75" s="80" t="b">
        <v>0</v>
      </c>
    </row>
    <row r="76" spans="1:7" ht="15">
      <c r="A76" s="105" t="s">
        <v>981</v>
      </c>
      <c r="B76" s="80">
        <v>5</v>
      </c>
      <c r="C76" s="106">
        <v>0.00258448548999599</v>
      </c>
      <c r="D76" s="80" t="s">
        <v>745</v>
      </c>
      <c r="E76" s="80" t="b">
        <v>0</v>
      </c>
      <c r="F76" s="80" t="b">
        <v>0</v>
      </c>
      <c r="G76" s="80" t="b">
        <v>0</v>
      </c>
    </row>
    <row r="77" spans="1:7" ht="15">
      <c r="A77" s="105" t="s">
        <v>982</v>
      </c>
      <c r="B77" s="80">
        <v>5</v>
      </c>
      <c r="C77" s="106">
        <v>0.00258448548999599</v>
      </c>
      <c r="D77" s="80" t="s">
        <v>745</v>
      </c>
      <c r="E77" s="80" t="b">
        <v>0</v>
      </c>
      <c r="F77" s="80" t="b">
        <v>0</v>
      </c>
      <c r="G77" s="80" t="b">
        <v>0</v>
      </c>
    </row>
    <row r="78" spans="1:7" ht="15">
      <c r="A78" s="105" t="s">
        <v>983</v>
      </c>
      <c r="B78" s="80">
        <v>5</v>
      </c>
      <c r="C78" s="106">
        <v>0.0027769964415415927</v>
      </c>
      <c r="D78" s="80" t="s">
        <v>745</v>
      </c>
      <c r="E78" s="80" t="b">
        <v>0</v>
      </c>
      <c r="F78" s="80" t="b">
        <v>0</v>
      </c>
      <c r="G78" s="80" t="b">
        <v>0</v>
      </c>
    </row>
    <row r="79" spans="1:7" ht="15">
      <c r="A79" s="105" t="s">
        <v>984</v>
      </c>
      <c r="B79" s="80">
        <v>5</v>
      </c>
      <c r="C79" s="106">
        <v>0.003025186224235871</v>
      </c>
      <c r="D79" s="80" t="s">
        <v>745</v>
      </c>
      <c r="E79" s="80" t="b">
        <v>0</v>
      </c>
      <c r="F79" s="80" t="b">
        <v>0</v>
      </c>
      <c r="G79" s="80" t="b">
        <v>0</v>
      </c>
    </row>
    <row r="80" spans="1:7" ht="15">
      <c r="A80" s="105" t="s">
        <v>985</v>
      </c>
      <c r="B80" s="80">
        <v>5</v>
      </c>
      <c r="C80" s="106">
        <v>0.00258448548999599</v>
      </c>
      <c r="D80" s="80" t="s">
        <v>745</v>
      </c>
      <c r="E80" s="80" t="b">
        <v>0</v>
      </c>
      <c r="F80" s="80" t="b">
        <v>0</v>
      </c>
      <c r="G80" s="80" t="b">
        <v>0</v>
      </c>
    </row>
    <row r="81" spans="1:7" ht="15">
      <c r="A81" s="105" t="s">
        <v>986</v>
      </c>
      <c r="B81" s="80">
        <v>5</v>
      </c>
      <c r="C81" s="106">
        <v>0.00258448548999599</v>
      </c>
      <c r="D81" s="80" t="s">
        <v>745</v>
      </c>
      <c r="E81" s="80" t="b">
        <v>0</v>
      </c>
      <c r="F81" s="80" t="b">
        <v>0</v>
      </c>
      <c r="G81" s="80" t="b">
        <v>0</v>
      </c>
    </row>
    <row r="82" spans="1:7" ht="15">
      <c r="A82" s="105" t="s">
        <v>987</v>
      </c>
      <c r="B82" s="80">
        <v>5</v>
      </c>
      <c r="C82" s="106">
        <v>0.0027769964415415927</v>
      </c>
      <c r="D82" s="80" t="s">
        <v>745</v>
      </c>
      <c r="E82" s="80" t="b">
        <v>0</v>
      </c>
      <c r="F82" s="80" t="b">
        <v>0</v>
      </c>
      <c r="G82" s="80" t="b">
        <v>0</v>
      </c>
    </row>
    <row r="83" spans="1:7" ht="15">
      <c r="A83" s="105" t="s">
        <v>988</v>
      </c>
      <c r="B83" s="80">
        <v>5</v>
      </c>
      <c r="C83" s="106">
        <v>0.00258448548999599</v>
      </c>
      <c r="D83" s="80" t="s">
        <v>745</v>
      </c>
      <c r="E83" s="80" t="b">
        <v>0</v>
      </c>
      <c r="F83" s="80" t="b">
        <v>0</v>
      </c>
      <c r="G83" s="80" t="b">
        <v>0</v>
      </c>
    </row>
    <row r="84" spans="1:7" ht="15">
      <c r="A84" s="105" t="s">
        <v>989</v>
      </c>
      <c r="B84" s="80">
        <v>5</v>
      </c>
      <c r="C84" s="106">
        <v>0.00258448548999599</v>
      </c>
      <c r="D84" s="80" t="s">
        <v>745</v>
      </c>
      <c r="E84" s="80" t="b">
        <v>0</v>
      </c>
      <c r="F84" s="80" t="b">
        <v>0</v>
      </c>
      <c r="G84" s="80" t="b">
        <v>0</v>
      </c>
    </row>
    <row r="85" spans="1:7" ht="15">
      <c r="A85" s="105" t="s">
        <v>990</v>
      </c>
      <c r="B85" s="80">
        <v>5</v>
      </c>
      <c r="C85" s="106">
        <v>0.00258448548999599</v>
      </c>
      <c r="D85" s="80" t="s">
        <v>745</v>
      </c>
      <c r="E85" s="80" t="b">
        <v>0</v>
      </c>
      <c r="F85" s="80" t="b">
        <v>0</v>
      </c>
      <c r="G85" s="80" t="b">
        <v>0</v>
      </c>
    </row>
    <row r="86" spans="1:7" ht="15">
      <c r="A86" s="105" t="s">
        <v>991</v>
      </c>
      <c r="B86" s="80">
        <v>5</v>
      </c>
      <c r="C86" s="106">
        <v>0.0027769964415415927</v>
      </c>
      <c r="D86" s="80" t="s">
        <v>745</v>
      </c>
      <c r="E86" s="80" t="b">
        <v>0</v>
      </c>
      <c r="F86" s="80" t="b">
        <v>0</v>
      </c>
      <c r="G86" s="80" t="b">
        <v>0</v>
      </c>
    </row>
    <row r="87" spans="1:7" ht="15">
      <c r="A87" s="105" t="s">
        <v>992</v>
      </c>
      <c r="B87" s="80">
        <v>5</v>
      </c>
      <c r="C87" s="106">
        <v>0.0027769964415415927</v>
      </c>
      <c r="D87" s="80" t="s">
        <v>745</v>
      </c>
      <c r="E87" s="80" t="b">
        <v>0</v>
      </c>
      <c r="F87" s="80" t="b">
        <v>0</v>
      </c>
      <c r="G87" s="80" t="b">
        <v>0</v>
      </c>
    </row>
    <row r="88" spans="1:7" ht="15">
      <c r="A88" s="105" t="s">
        <v>993</v>
      </c>
      <c r="B88" s="80">
        <v>5</v>
      </c>
      <c r="C88" s="106">
        <v>0.00258448548999599</v>
      </c>
      <c r="D88" s="80" t="s">
        <v>745</v>
      </c>
      <c r="E88" s="80" t="b">
        <v>0</v>
      </c>
      <c r="F88" s="80" t="b">
        <v>0</v>
      </c>
      <c r="G88" s="80" t="b">
        <v>0</v>
      </c>
    </row>
    <row r="89" spans="1:7" ht="15">
      <c r="A89" s="105" t="s">
        <v>994</v>
      </c>
      <c r="B89" s="80">
        <v>5</v>
      </c>
      <c r="C89" s="106">
        <v>0.003374990076154189</v>
      </c>
      <c r="D89" s="80" t="s">
        <v>745</v>
      </c>
      <c r="E89" s="80" t="b">
        <v>0</v>
      </c>
      <c r="F89" s="80" t="b">
        <v>0</v>
      </c>
      <c r="G89" s="80" t="b">
        <v>0</v>
      </c>
    </row>
    <row r="90" spans="1:7" ht="15">
      <c r="A90" s="105" t="s">
        <v>995</v>
      </c>
      <c r="B90" s="80">
        <v>5</v>
      </c>
      <c r="C90" s="106">
        <v>0.00258448548999599</v>
      </c>
      <c r="D90" s="80" t="s">
        <v>745</v>
      </c>
      <c r="E90" s="80" t="b">
        <v>0</v>
      </c>
      <c r="F90" s="80" t="b">
        <v>0</v>
      </c>
      <c r="G90" s="80" t="b">
        <v>0</v>
      </c>
    </row>
    <row r="91" spans="1:7" ht="15">
      <c r="A91" s="105" t="s">
        <v>996</v>
      </c>
      <c r="B91" s="80">
        <v>5</v>
      </c>
      <c r="C91" s="106">
        <v>0.00258448548999599</v>
      </c>
      <c r="D91" s="80" t="s">
        <v>745</v>
      </c>
      <c r="E91" s="80" t="b">
        <v>0</v>
      </c>
      <c r="F91" s="80" t="b">
        <v>0</v>
      </c>
      <c r="G91" s="80" t="b">
        <v>0</v>
      </c>
    </row>
    <row r="92" spans="1:7" ht="15">
      <c r="A92" s="105" t="s">
        <v>997</v>
      </c>
      <c r="B92" s="80">
        <v>5</v>
      </c>
      <c r="C92" s="106">
        <v>0.00258448548999599</v>
      </c>
      <c r="D92" s="80" t="s">
        <v>745</v>
      </c>
      <c r="E92" s="80" t="b">
        <v>0</v>
      </c>
      <c r="F92" s="80" t="b">
        <v>0</v>
      </c>
      <c r="G92" s="80" t="b">
        <v>0</v>
      </c>
    </row>
    <row r="93" spans="1:7" ht="15">
      <c r="A93" s="105" t="s">
        <v>998</v>
      </c>
      <c r="B93" s="80">
        <v>5</v>
      </c>
      <c r="C93" s="106">
        <v>0.00258448548999599</v>
      </c>
      <c r="D93" s="80" t="s">
        <v>745</v>
      </c>
      <c r="E93" s="80" t="b">
        <v>0</v>
      </c>
      <c r="F93" s="80" t="b">
        <v>0</v>
      </c>
      <c r="G93" s="80" t="b">
        <v>0</v>
      </c>
    </row>
    <row r="94" spans="1:7" ht="15">
      <c r="A94" s="105" t="s">
        <v>999</v>
      </c>
      <c r="B94" s="80">
        <v>5</v>
      </c>
      <c r="C94" s="106">
        <v>0.00258448548999599</v>
      </c>
      <c r="D94" s="80" t="s">
        <v>745</v>
      </c>
      <c r="E94" s="80" t="b">
        <v>0</v>
      </c>
      <c r="F94" s="80" t="b">
        <v>0</v>
      </c>
      <c r="G94" s="80" t="b">
        <v>0</v>
      </c>
    </row>
    <row r="95" spans="1:7" ht="15">
      <c r="A95" s="105" t="s">
        <v>1000</v>
      </c>
      <c r="B95" s="80">
        <v>4</v>
      </c>
      <c r="C95" s="106">
        <v>0.0022215971532332742</v>
      </c>
      <c r="D95" s="80" t="s">
        <v>745</v>
      </c>
      <c r="E95" s="80" t="b">
        <v>0</v>
      </c>
      <c r="F95" s="80" t="b">
        <v>0</v>
      </c>
      <c r="G95" s="80" t="b">
        <v>0</v>
      </c>
    </row>
    <row r="96" spans="1:7" ht="15">
      <c r="A96" s="105" t="s">
        <v>1001</v>
      </c>
      <c r="B96" s="80">
        <v>4</v>
      </c>
      <c r="C96" s="106">
        <v>0.002420148979388697</v>
      </c>
      <c r="D96" s="80" t="s">
        <v>745</v>
      </c>
      <c r="E96" s="80" t="b">
        <v>0</v>
      </c>
      <c r="F96" s="80" t="b">
        <v>0</v>
      </c>
      <c r="G96" s="80" t="b">
        <v>0</v>
      </c>
    </row>
    <row r="97" spans="1:7" ht="15">
      <c r="A97" s="105" t="s">
        <v>1002</v>
      </c>
      <c r="B97" s="80">
        <v>4</v>
      </c>
      <c r="C97" s="106">
        <v>0.0022215971532332742</v>
      </c>
      <c r="D97" s="80" t="s">
        <v>745</v>
      </c>
      <c r="E97" s="80" t="b">
        <v>0</v>
      </c>
      <c r="F97" s="80" t="b">
        <v>0</v>
      </c>
      <c r="G97" s="80" t="b">
        <v>0</v>
      </c>
    </row>
    <row r="98" spans="1:7" ht="15">
      <c r="A98" s="105" t="s">
        <v>1003</v>
      </c>
      <c r="B98" s="80">
        <v>4</v>
      </c>
      <c r="C98" s="106">
        <v>0.002420148979388697</v>
      </c>
      <c r="D98" s="80" t="s">
        <v>745</v>
      </c>
      <c r="E98" s="80" t="b">
        <v>0</v>
      </c>
      <c r="F98" s="80" t="b">
        <v>0</v>
      </c>
      <c r="G98" s="80" t="b">
        <v>0</v>
      </c>
    </row>
    <row r="99" spans="1:7" ht="15">
      <c r="A99" s="105" t="s">
        <v>1004</v>
      </c>
      <c r="B99" s="80">
        <v>4</v>
      </c>
      <c r="C99" s="106">
        <v>0.0022215971532332742</v>
      </c>
      <c r="D99" s="80" t="s">
        <v>745</v>
      </c>
      <c r="E99" s="80" t="b">
        <v>0</v>
      </c>
      <c r="F99" s="80" t="b">
        <v>0</v>
      </c>
      <c r="G99" s="80" t="b">
        <v>0</v>
      </c>
    </row>
    <row r="100" spans="1:7" ht="15">
      <c r="A100" s="105" t="s">
        <v>1005</v>
      </c>
      <c r="B100" s="80">
        <v>4</v>
      </c>
      <c r="C100" s="106">
        <v>0.0022215971532332742</v>
      </c>
      <c r="D100" s="80" t="s">
        <v>745</v>
      </c>
      <c r="E100" s="80" t="b">
        <v>0</v>
      </c>
      <c r="F100" s="80" t="b">
        <v>0</v>
      </c>
      <c r="G100" s="80" t="b">
        <v>0</v>
      </c>
    </row>
    <row r="101" spans="1:7" ht="15">
      <c r="A101" s="105" t="s">
        <v>1006</v>
      </c>
      <c r="B101" s="80">
        <v>4</v>
      </c>
      <c r="C101" s="106">
        <v>0.0022215971532332742</v>
      </c>
      <c r="D101" s="80" t="s">
        <v>745</v>
      </c>
      <c r="E101" s="80" t="b">
        <v>0</v>
      </c>
      <c r="F101" s="80" t="b">
        <v>0</v>
      </c>
      <c r="G101" s="80" t="b">
        <v>0</v>
      </c>
    </row>
    <row r="102" spans="1:7" ht="15">
      <c r="A102" s="105" t="s">
        <v>1007</v>
      </c>
      <c r="B102" s="80">
        <v>4</v>
      </c>
      <c r="C102" s="106">
        <v>0.0022215971532332742</v>
      </c>
      <c r="D102" s="80" t="s">
        <v>745</v>
      </c>
      <c r="E102" s="80" t="b">
        <v>0</v>
      </c>
      <c r="F102" s="80" t="b">
        <v>0</v>
      </c>
      <c r="G102" s="80" t="b">
        <v>0</v>
      </c>
    </row>
    <row r="103" spans="1:7" ht="15">
      <c r="A103" s="105" t="s">
        <v>1008</v>
      </c>
      <c r="B103" s="80">
        <v>4</v>
      </c>
      <c r="C103" s="106">
        <v>0.0022215971532332742</v>
      </c>
      <c r="D103" s="80" t="s">
        <v>745</v>
      </c>
      <c r="E103" s="80" t="b">
        <v>0</v>
      </c>
      <c r="F103" s="80" t="b">
        <v>0</v>
      </c>
      <c r="G103" s="80" t="b">
        <v>0</v>
      </c>
    </row>
    <row r="104" spans="1:7" ht="15">
      <c r="A104" s="105" t="s">
        <v>1009</v>
      </c>
      <c r="B104" s="80">
        <v>4</v>
      </c>
      <c r="C104" s="106">
        <v>0.0022215971532332742</v>
      </c>
      <c r="D104" s="80" t="s">
        <v>745</v>
      </c>
      <c r="E104" s="80" t="b">
        <v>0</v>
      </c>
      <c r="F104" s="80" t="b">
        <v>0</v>
      </c>
      <c r="G104" s="80" t="b">
        <v>0</v>
      </c>
    </row>
    <row r="105" spans="1:7" ht="15">
      <c r="A105" s="105" t="s">
        <v>1010</v>
      </c>
      <c r="B105" s="80">
        <v>4</v>
      </c>
      <c r="C105" s="106">
        <v>0.002420148979388697</v>
      </c>
      <c r="D105" s="80" t="s">
        <v>745</v>
      </c>
      <c r="E105" s="80" t="b">
        <v>0</v>
      </c>
      <c r="F105" s="80" t="b">
        <v>0</v>
      </c>
      <c r="G105" s="80" t="b">
        <v>0</v>
      </c>
    </row>
    <row r="106" spans="1:7" ht="15">
      <c r="A106" s="105" t="s">
        <v>1011</v>
      </c>
      <c r="B106" s="80">
        <v>4</v>
      </c>
      <c r="C106" s="106">
        <v>0.002420148979388697</v>
      </c>
      <c r="D106" s="80" t="s">
        <v>745</v>
      </c>
      <c r="E106" s="80" t="b">
        <v>0</v>
      </c>
      <c r="F106" s="80" t="b">
        <v>0</v>
      </c>
      <c r="G106" s="80" t="b">
        <v>0</v>
      </c>
    </row>
    <row r="107" spans="1:7" ht="15">
      <c r="A107" s="105" t="s">
        <v>1012</v>
      </c>
      <c r="B107" s="80">
        <v>4</v>
      </c>
      <c r="C107" s="106">
        <v>0.0022215971532332742</v>
      </c>
      <c r="D107" s="80" t="s">
        <v>745</v>
      </c>
      <c r="E107" s="80" t="b">
        <v>0</v>
      </c>
      <c r="F107" s="80" t="b">
        <v>0</v>
      </c>
      <c r="G107" s="80" t="b">
        <v>0</v>
      </c>
    </row>
    <row r="108" spans="1:7" ht="15">
      <c r="A108" s="105" t="s">
        <v>1013</v>
      </c>
      <c r="B108" s="80">
        <v>4</v>
      </c>
      <c r="C108" s="106">
        <v>0.0022215971532332742</v>
      </c>
      <c r="D108" s="80" t="s">
        <v>745</v>
      </c>
      <c r="E108" s="80" t="b">
        <v>0</v>
      </c>
      <c r="F108" s="80" t="b">
        <v>0</v>
      </c>
      <c r="G108" s="80" t="b">
        <v>0</v>
      </c>
    </row>
    <row r="109" spans="1:7" ht="15">
      <c r="A109" s="105" t="s">
        <v>1014</v>
      </c>
      <c r="B109" s="80">
        <v>4</v>
      </c>
      <c r="C109" s="106">
        <v>0.002420148979388697</v>
      </c>
      <c r="D109" s="80" t="s">
        <v>745</v>
      </c>
      <c r="E109" s="80" t="b">
        <v>0</v>
      </c>
      <c r="F109" s="80" t="b">
        <v>0</v>
      </c>
      <c r="G109" s="80" t="b">
        <v>0</v>
      </c>
    </row>
    <row r="110" spans="1:7" ht="15">
      <c r="A110" s="105" t="s">
        <v>1015</v>
      </c>
      <c r="B110" s="80">
        <v>4</v>
      </c>
      <c r="C110" s="106">
        <v>0.002420148979388697</v>
      </c>
      <c r="D110" s="80" t="s">
        <v>745</v>
      </c>
      <c r="E110" s="80" t="b">
        <v>0</v>
      </c>
      <c r="F110" s="80" t="b">
        <v>0</v>
      </c>
      <c r="G110" s="80" t="b">
        <v>0</v>
      </c>
    </row>
    <row r="111" spans="1:7" ht="15">
      <c r="A111" s="105" t="s">
        <v>1016</v>
      </c>
      <c r="B111" s="80">
        <v>4</v>
      </c>
      <c r="C111" s="106">
        <v>0.002420148979388697</v>
      </c>
      <c r="D111" s="80" t="s">
        <v>745</v>
      </c>
      <c r="E111" s="80" t="b">
        <v>0</v>
      </c>
      <c r="F111" s="80" t="b">
        <v>0</v>
      </c>
      <c r="G111" s="80" t="b">
        <v>0</v>
      </c>
    </row>
    <row r="112" spans="1:7" ht="15">
      <c r="A112" s="105" t="s">
        <v>1017</v>
      </c>
      <c r="B112" s="80">
        <v>4</v>
      </c>
      <c r="C112" s="106">
        <v>0.0022215971532332742</v>
      </c>
      <c r="D112" s="80" t="s">
        <v>745</v>
      </c>
      <c r="E112" s="80" t="b">
        <v>0</v>
      </c>
      <c r="F112" s="80" t="b">
        <v>0</v>
      </c>
      <c r="G112" s="80" t="b">
        <v>0</v>
      </c>
    </row>
    <row r="113" spans="1:7" ht="15">
      <c r="A113" s="105" t="s">
        <v>1018</v>
      </c>
      <c r="B113" s="80">
        <v>4</v>
      </c>
      <c r="C113" s="106">
        <v>0.0022215971532332742</v>
      </c>
      <c r="D113" s="80" t="s">
        <v>745</v>
      </c>
      <c r="E113" s="80" t="b">
        <v>0</v>
      </c>
      <c r="F113" s="80" t="b">
        <v>0</v>
      </c>
      <c r="G113" s="80" t="b">
        <v>0</v>
      </c>
    </row>
    <row r="114" spans="1:7" ht="15">
      <c r="A114" s="105" t="s">
        <v>1019</v>
      </c>
      <c r="B114" s="80">
        <v>4</v>
      </c>
      <c r="C114" s="106">
        <v>0.002699992060923351</v>
      </c>
      <c r="D114" s="80" t="s">
        <v>745</v>
      </c>
      <c r="E114" s="80" t="b">
        <v>0</v>
      </c>
      <c r="F114" s="80" t="b">
        <v>0</v>
      </c>
      <c r="G114" s="80" t="b">
        <v>0</v>
      </c>
    </row>
    <row r="115" spans="1:7" ht="15">
      <c r="A115" s="105" t="s">
        <v>1020</v>
      </c>
      <c r="B115" s="80">
        <v>4</v>
      </c>
      <c r="C115" s="106">
        <v>0.0022215971532332742</v>
      </c>
      <c r="D115" s="80" t="s">
        <v>745</v>
      </c>
      <c r="E115" s="80" t="b">
        <v>0</v>
      </c>
      <c r="F115" s="80" t="b">
        <v>0</v>
      </c>
      <c r="G115" s="80" t="b">
        <v>0</v>
      </c>
    </row>
    <row r="116" spans="1:7" ht="15">
      <c r="A116" s="105" t="s">
        <v>1021</v>
      </c>
      <c r="B116" s="80">
        <v>4</v>
      </c>
      <c r="C116" s="106">
        <v>0.0022215971532332742</v>
      </c>
      <c r="D116" s="80" t="s">
        <v>745</v>
      </c>
      <c r="E116" s="80" t="b">
        <v>0</v>
      </c>
      <c r="F116" s="80" t="b">
        <v>0</v>
      </c>
      <c r="G116" s="80" t="b">
        <v>0</v>
      </c>
    </row>
    <row r="117" spans="1:7" ht="15">
      <c r="A117" s="105" t="s">
        <v>1022</v>
      </c>
      <c r="B117" s="80">
        <v>4</v>
      </c>
      <c r="C117" s="106">
        <v>0.0022215971532332742</v>
      </c>
      <c r="D117" s="80" t="s">
        <v>745</v>
      </c>
      <c r="E117" s="80" t="b">
        <v>0</v>
      </c>
      <c r="F117" s="80" t="b">
        <v>0</v>
      </c>
      <c r="G117" s="80" t="b">
        <v>0</v>
      </c>
    </row>
    <row r="118" spans="1:7" ht="15">
      <c r="A118" s="105" t="s">
        <v>1023</v>
      </c>
      <c r="B118" s="80">
        <v>4</v>
      </c>
      <c r="C118" s="106">
        <v>0.0022215971532332742</v>
      </c>
      <c r="D118" s="80" t="s">
        <v>745</v>
      </c>
      <c r="E118" s="80" t="b">
        <v>0</v>
      </c>
      <c r="F118" s="80" t="b">
        <v>0</v>
      </c>
      <c r="G118" s="80" t="b">
        <v>0</v>
      </c>
    </row>
    <row r="119" spans="1:7" ht="15">
      <c r="A119" s="105" t="s">
        <v>1024</v>
      </c>
      <c r="B119" s="80">
        <v>4</v>
      </c>
      <c r="C119" s="106">
        <v>0.0022215971532332742</v>
      </c>
      <c r="D119" s="80" t="s">
        <v>745</v>
      </c>
      <c r="E119" s="80" t="b">
        <v>0</v>
      </c>
      <c r="F119" s="80" t="b">
        <v>0</v>
      </c>
      <c r="G119" s="80" t="b">
        <v>0</v>
      </c>
    </row>
    <row r="120" spans="1:7" ht="15">
      <c r="A120" s="105" t="s">
        <v>1025</v>
      </c>
      <c r="B120" s="80">
        <v>4</v>
      </c>
      <c r="C120" s="106">
        <v>0.0022215971532332742</v>
      </c>
      <c r="D120" s="80" t="s">
        <v>745</v>
      </c>
      <c r="E120" s="80" t="b">
        <v>0</v>
      </c>
      <c r="F120" s="80" t="b">
        <v>0</v>
      </c>
      <c r="G120" s="80" t="b">
        <v>0</v>
      </c>
    </row>
    <row r="121" spans="1:7" ht="15">
      <c r="A121" s="105" t="s">
        <v>1026</v>
      </c>
      <c r="B121" s="80">
        <v>4</v>
      </c>
      <c r="C121" s="106">
        <v>0.0022215971532332742</v>
      </c>
      <c r="D121" s="80" t="s">
        <v>745</v>
      </c>
      <c r="E121" s="80" t="b">
        <v>0</v>
      </c>
      <c r="F121" s="80" t="b">
        <v>0</v>
      </c>
      <c r="G121" s="80" t="b">
        <v>0</v>
      </c>
    </row>
    <row r="122" spans="1:7" ht="15">
      <c r="A122" s="105" t="s">
        <v>1027</v>
      </c>
      <c r="B122" s="80">
        <v>4</v>
      </c>
      <c r="C122" s="106">
        <v>0.0022215971532332742</v>
      </c>
      <c r="D122" s="80" t="s">
        <v>745</v>
      </c>
      <c r="E122" s="80" t="b">
        <v>0</v>
      </c>
      <c r="F122" s="80" t="b">
        <v>0</v>
      </c>
      <c r="G122" s="80" t="b">
        <v>0</v>
      </c>
    </row>
    <row r="123" spans="1:7" ht="15">
      <c r="A123" s="105" t="s">
        <v>1028</v>
      </c>
      <c r="B123" s="80">
        <v>4</v>
      </c>
      <c r="C123" s="106">
        <v>0.0022215971532332742</v>
      </c>
      <c r="D123" s="80" t="s">
        <v>745</v>
      </c>
      <c r="E123" s="80" t="b">
        <v>0</v>
      </c>
      <c r="F123" s="80" t="b">
        <v>0</v>
      </c>
      <c r="G123" s="80" t="b">
        <v>0</v>
      </c>
    </row>
    <row r="124" spans="1:7" ht="15">
      <c r="A124" s="105" t="s">
        <v>1029</v>
      </c>
      <c r="B124" s="80">
        <v>4</v>
      </c>
      <c r="C124" s="106">
        <v>0.002420148979388697</v>
      </c>
      <c r="D124" s="80" t="s">
        <v>745</v>
      </c>
      <c r="E124" s="80" t="b">
        <v>0</v>
      </c>
      <c r="F124" s="80" t="b">
        <v>0</v>
      </c>
      <c r="G124" s="80" t="b">
        <v>0</v>
      </c>
    </row>
    <row r="125" spans="1:7" ht="15">
      <c r="A125" s="105" t="s">
        <v>1030</v>
      </c>
      <c r="B125" s="80">
        <v>4</v>
      </c>
      <c r="C125" s="106">
        <v>0.002420148979388697</v>
      </c>
      <c r="D125" s="80" t="s">
        <v>745</v>
      </c>
      <c r="E125" s="80" t="b">
        <v>0</v>
      </c>
      <c r="F125" s="80" t="b">
        <v>0</v>
      </c>
      <c r="G125" s="80" t="b">
        <v>0</v>
      </c>
    </row>
    <row r="126" spans="1:7" ht="15">
      <c r="A126" s="105" t="s">
        <v>1031</v>
      </c>
      <c r="B126" s="80">
        <v>4</v>
      </c>
      <c r="C126" s="106">
        <v>0.002699992060923351</v>
      </c>
      <c r="D126" s="80" t="s">
        <v>745</v>
      </c>
      <c r="E126" s="80" t="b">
        <v>0</v>
      </c>
      <c r="F126" s="80" t="b">
        <v>0</v>
      </c>
      <c r="G126" s="80" t="b">
        <v>0</v>
      </c>
    </row>
    <row r="127" spans="1:7" ht="15">
      <c r="A127" s="105" t="s">
        <v>1032</v>
      </c>
      <c r="B127" s="80">
        <v>4</v>
      </c>
      <c r="C127" s="106">
        <v>0.002699992060923351</v>
      </c>
      <c r="D127" s="80" t="s">
        <v>745</v>
      </c>
      <c r="E127" s="80" t="b">
        <v>0</v>
      </c>
      <c r="F127" s="80" t="b">
        <v>0</v>
      </c>
      <c r="G127" s="80" t="b">
        <v>0</v>
      </c>
    </row>
    <row r="128" spans="1:7" ht="15">
      <c r="A128" s="105" t="s">
        <v>1033</v>
      </c>
      <c r="B128" s="80">
        <v>4</v>
      </c>
      <c r="C128" s="106">
        <v>0.002699992060923351</v>
      </c>
      <c r="D128" s="80" t="s">
        <v>745</v>
      </c>
      <c r="E128" s="80" t="b">
        <v>0</v>
      </c>
      <c r="F128" s="80" t="b">
        <v>0</v>
      </c>
      <c r="G128" s="80" t="b">
        <v>0</v>
      </c>
    </row>
    <row r="129" spans="1:7" ht="15">
      <c r="A129" s="105" t="s">
        <v>1034</v>
      </c>
      <c r="B129" s="80">
        <v>4</v>
      </c>
      <c r="C129" s="106">
        <v>0.002699992060923351</v>
      </c>
      <c r="D129" s="80" t="s">
        <v>745</v>
      </c>
      <c r="E129" s="80" t="b">
        <v>0</v>
      </c>
      <c r="F129" s="80" t="b">
        <v>0</v>
      </c>
      <c r="G129" s="80" t="b">
        <v>0</v>
      </c>
    </row>
    <row r="130" spans="1:7" ht="15">
      <c r="A130" s="105" t="s">
        <v>1035</v>
      </c>
      <c r="B130" s="80">
        <v>4</v>
      </c>
      <c r="C130" s="106">
        <v>0.0022215971532332742</v>
      </c>
      <c r="D130" s="80" t="s">
        <v>745</v>
      </c>
      <c r="E130" s="80" t="b">
        <v>0</v>
      </c>
      <c r="F130" s="80" t="b">
        <v>0</v>
      </c>
      <c r="G130" s="80" t="b">
        <v>0</v>
      </c>
    </row>
    <row r="131" spans="1:7" ht="15">
      <c r="A131" s="105" t="s">
        <v>1036</v>
      </c>
      <c r="B131" s="80">
        <v>4</v>
      </c>
      <c r="C131" s="106">
        <v>0.002699992060923351</v>
      </c>
      <c r="D131" s="80" t="s">
        <v>745</v>
      </c>
      <c r="E131" s="80" t="b">
        <v>0</v>
      </c>
      <c r="F131" s="80" t="b">
        <v>0</v>
      </c>
      <c r="G131" s="80" t="b">
        <v>0</v>
      </c>
    </row>
    <row r="132" spans="1:7" ht="15">
      <c r="A132" s="105" t="s">
        <v>1037</v>
      </c>
      <c r="B132" s="80">
        <v>3</v>
      </c>
      <c r="C132" s="106">
        <v>0.0018151117345415228</v>
      </c>
      <c r="D132" s="80" t="s">
        <v>745</v>
      </c>
      <c r="E132" s="80" t="b">
        <v>0</v>
      </c>
      <c r="F132" s="80" t="b">
        <v>0</v>
      </c>
      <c r="G132" s="80" t="b">
        <v>0</v>
      </c>
    </row>
    <row r="133" spans="1:7" ht="15">
      <c r="A133" s="105" t="s">
        <v>1038</v>
      </c>
      <c r="B133" s="80">
        <v>3</v>
      </c>
      <c r="C133" s="106">
        <v>0.0018151117345415228</v>
      </c>
      <c r="D133" s="80" t="s">
        <v>745</v>
      </c>
      <c r="E133" s="80" t="b">
        <v>0</v>
      </c>
      <c r="F133" s="80" t="b">
        <v>0</v>
      </c>
      <c r="G133" s="80" t="b">
        <v>0</v>
      </c>
    </row>
    <row r="134" spans="1:7" ht="15">
      <c r="A134" s="105" t="s">
        <v>1039</v>
      </c>
      <c r="B134" s="80">
        <v>3</v>
      </c>
      <c r="C134" s="106">
        <v>0.0018151117345415228</v>
      </c>
      <c r="D134" s="80" t="s">
        <v>745</v>
      </c>
      <c r="E134" s="80" t="b">
        <v>0</v>
      </c>
      <c r="F134" s="80" t="b">
        <v>0</v>
      </c>
      <c r="G134" s="80" t="b">
        <v>0</v>
      </c>
    </row>
    <row r="135" spans="1:7" ht="15">
      <c r="A135" s="105" t="s">
        <v>1040</v>
      </c>
      <c r="B135" s="80">
        <v>3</v>
      </c>
      <c r="C135" s="106">
        <v>0.0018151117345415228</v>
      </c>
      <c r="D135" s="80" t="s">
        <v>745</v>
      </c>
      <c r="E135" s="80" t="b">
        <v>0</v>
      </c>
      <c r="F135" s="80" t="b">
        <v>0</v>
      </c>
      <c r="G135" s="80" t="b">
        <v>0</v>
      </c>
    </row>
    <row r="136" spans="1:7" ht="15">
      <c r="A136" s="105" t="s">
        <v>1041</v>
      </c>
      <c r="B136" s="80">
        <v>3</v>
      </c>
      <c r="C136" s="106">
        <v>0.0018151117345415228</v>
      </c>
      <c r="D136" s="80" t="s">
        <v>745</v>
      </c>
      <c r="E136" s="80" t="b">
        <v>0</v>
      </c>
      <c r="F136" s="80" t="b">
        <v>0</v>
      </c>
      <c r="G136" s="80" t="b">
        <v>0</v>
      </c>
    </row>
    <row r="137" spans="1:7" ht="15">
      <c r="A137" s="105" t="s">
        <v>1042</v>
      </c>
      <c r="B137" s="80">
        <v>3</v>
      </c>
      <c r="C137" s="106">
        <v>0.0018151117345415228</v>
      </c>
      <c r="D137" s="80" t="s">
        <v>745</v>
      </c>
      <c r="E137" s="80" t="b">
        <v>0</v>
      </c>
      <c r="F137" s="80" t="b">
        <v>0</v>
      </c>
      <c r="G137" s="80" t="b">
        <v>0</v>
      </c>
    </row>
    <row r="138" spans="1:7" ht="15">
      <c r="A138" s="105" t="s">
        <v>1043</v>
      </c>
      <c r="B138" s="80">
        <v>3</v>
      </c>
      <c r="C138" s="106">
        <v>0.0018151117345415228</v>
      </c>
      <c r="D138" s="80" t="s">
        <v>745</v>
      </c>
      <c r="E138" s="80" t="b">
        <v>0</v>
      </c>
      <c r="F138" s="80" t="b">
        <v>0</v>
      </c>
      <c r="G138" s="80" t="b">
        <v>0</v>
      </c>
    </row>
    <row r="139" spans="1:7" ht="15">
      <c r="A139" s="105" t="s">
        <v>1044</v>
      </c>
      <c r="B139" s="80">
        <v>3</v>
      </c>
      <c r="C139" s="106">
        <v>0.0018151117345415228</v>
      </c>
      <c r="D139" s="80" t="s">
        <v>745</v>
      </c>
      <c r="E139" s="80" t="b">
        <v>0</v>
      </c>
      <c r="F139" s="80" t="b">
        <v>0</v>
      </c>
      <c r="G139" s="80" t="b">
        <v>0</v>
      </c>
    </row>
    <row r="140" spans="1:7" ht="15">
      <c r="A140" s="105" t="s">
        <v>1045</v>
      </c>
      <c r="B140" s="80">
        <v>3</v>
      </c>
      <c r="C140" s="106">
        <v>0.0018151117345415228</v>
      </c>
      <c r="D140" s="80" t="s">
        <v>745</v>
      </c>
      <c r="E140" s="80" t="b">
        <v>0</v>
      </c>
      <c r="F140" s="80" t="b">
        <v>0</v>
      </c>
      <c r="G140" s="80" t="b">
        <v>0</v>
      </c>
    </row>
    <row r="141" spans="1:7" ht="15">
      <c r="A141" s="105" t="s">
        <v>1046</v>
      </c>
      <c r="B141" s="80">
        <v>3</v>
      </c>
      <c r="C141" s="106">
        <v>0.0018151117345415228</v>
      </c>
      <c r="D141" s="80" t="s">
        <v>745</v>
      </c>
      <c r="E141" s="80" t="b">
        <v>0</v>
      </c>
      <c r="F141" s="80" t="b">
        <v>0</v>
      </c>
      <c r="G141" s="80" t="b">
        <v>0</v>
      </c>
    </row>
    <row r="142" spans="1:7" ht="15">
      <c r="A142" s="105" t="s">
        <v>1047</v>
      </c>
      <c r="B142" s="80">
        <v>3</v>
      </c>
      <c r="C142" s="106">
        <v>0.0018151117345415228</v>
      </c>
      <c r="D142" s="80" t="s">
        <v>745</v>
      </c>
      <c r="E142" s="80" t="b">
        <v>0</v>
      </c>
      <c r="F142" s="80" t="b">
        <v>0</v>
      </c>
      <c r="G142" s="80" t="b">
        <v>0</v>
      </c>
    </row>
    <row r="143" spans="1:7" ht="15">
      <c r="A143" s="105" t="s">
        <v>1048</v>
      </c>
      <c r="B143" s="80">
        <v>3</v>
      </c>
      <c r="C143" s="106">
        <v>0.0018151117345415228</v>
      </c>
      <c r="D143" s="80" t="s">
        <v>745</v>
      </c>
      <c r="E143" s="80" t="b">
        <v>0</v>
      </c>
      <c r="F143" s="80" t="b">
        <v>0</v>
      </c>
      <c r="G143" s="80" t="b">
        <v>0</v>
      </c>
    </row>
    <row r="144" spans="1:7" ht="15">
      <c r="A144" s="105" t="s">
        <v>1049</v>
      </c>
      <c r="B144" s="80">
        <v>3</v>
      </c>
      <c r="C144" s="106">
        <v>0.0018151117345415228</v>
      </c>
      <c r="D144" s="80" t="s">
        <v>745</v>
      </c>
      <c r="E144" s="80" t="b">
        <v>0</v>
      </c>
      <c r="F144" s="80" t="b">
        <v>0</v>
      </c>
      <c r="G144" s="80" t="b">
        <v>0</v>
      </c>
    </row>
    <row r="145" spans="1:7" ht="15">
      <c r="A145" s="105" t="s">
        <v>1050</v>
      </c>
      <c r="B145" s="80">
        <v>3</v>
      </c>
      <c r="C145" s="106">
        <v>0.0018151117345415228</v>
      </c>
      <c r="D145" s="80" t="s">
        <v>745</v>
      </c>
      <c r="E145" s="80" t="b">
        <v>0</v>
      </c>
      <c r="F145" s="80" t="b">
        <v>0</v>
      </c>
      <c r="G145" s="80" t="b">
        <v>0</v>
      </c>
    </row>
    <row r="146" spans="1:7" ht="15">
      <c r="A146" s="105" t="s">
        <v>1051</v>
      </c>
      <c r="B146" s="80">
        <v>3</v>
      </c>
      <c r="C146" s="106">
        <v>0.002024994045692513</v>
      </c>
      <c r="D146" s="80" t="s">
        <v>745</v>
      </c>
      <c r="E146" s="80" t="b">
        <v>0</v>
      </c>
      <c r="F146" s="80" t="b">
        <v>0</v>
      </c>
      <c r="G146" s="80" t="b">
        <v>0</v>
      </c>
    </row>
    <row r="147" spans="1:7" ht="15">
      <c r="A147" s="105" t="s">
        <v>1052</v>
      </c>
      <c r="B147" s="80">
        <v>3</v>
      </c>
      <c r="C147" s="106">
        <v>0.002024994045692513</v>
      </c>
      <c r="D147" s="80" t="s">
        <v>745</v>
      </c>
      <c r="E147" s="80" t="b">
        <v>0</v>
      </c>
      <c r="F147" s="80" t="b">
        <v>0</v>
      </c>
      <c r="G147" s="80" t="b">
        <v>0</v>
      </c>
    </row>
    <row r="148" spans="1:7" ht="15">
      <c r="A148" s="105" t="s">
        <v>1053</v>
      </c>
      <c r="B148" s="80">
        <v>3</v>
      </c>
      <c r="C148" s="106">
        <v>0.0018151117345415228</v>
      </c>
      <c r="D148" s="80" t="s">
        <v>745</v>
      </c>
      <c r="E148" s="80" t="b">
        <v>0</v>
      </c>
      <c r="F148" s="80" t="b">
        <v>0</v>
      </c>
      <c r="G148" s="80" t="b">
        <v>0</v>
      </c>
    </row>
    <row r="149" spans="1:7" ht="15">
      <c r="A149" s="105" t="s">
        <v>1054</v>
      </c>
      <c r="B149" s="80">
        <v>3</v>
      </c>
      <c r="C149" s="106">
        <v>0.0018151117345415228</v>
      </c>
      <c r="D149" s="80" t="s">
        <v>745</v>
      </c>
      <c r="E149" s="80" t="b">
        <v>0</v>
      </c>
      <c r="F149" s="80" t="b">
        <v>0</v>
      </c>
      <c r="G149" s="80" t="b">
        <v>0</v>
      </c>
    </row>
    <row r="150" spans="1:7" ht="15">
      <c r="A150" s="105" t="s">
        <v>1055</v>
      </c>
      <c r="B150" s="80">
        <v>3</v>
      </c>
      <c r="C150" s="106">
        <v>0.0018151117345415228</v>
      </c>
      <c r="D150" s="80" t="s">
        <v>745</v>
      </c>
      <c r="E150" s="80" t="b">
        <v>0</v>
      </c>
      <c r="F150" s="80" t="b">
        <v>0</v>
      </c>
      <c r="G150" s="80" t="b">
        <v>0</v>
      </c>
    </row>
    <row r="151" spans="1:7" ht="15">
      <c r="A151" s="105" t="s">
        <v>1056</v>
      </c>
      <c r="B151" s="80">
        <v>3</v>
      </c>
      <c r="C151" s="106">
        <v>0.0018151117345415228</v>
      </c>
      <c r="D151" s="80" t="s">
        <v>745</v>
      </c>
      <c r="E151" s="80" t="b">
        <v>0</v>
      </c>
      <c r="F151" s="80" t="b">
        <v>0</v>
      </c>
      <c r="G151" s="80" t="b">
        <v>0</v>
      </c>
    </row>
    <row r="152" spans="1:7" ht="15">
      <c r="A152" s="105" t="s">
        <v>1057</v>
      </c>
      <c r="B152" s="80">
        <v>3</v>
      </c>
      <c r="C152" s="106">
        <v>0.0018151117345415228</v>
      </c>
      <c r="D152" s="80" t="s">
        <v>745</v>
      </c>
      <c r="E152" s="80" t="b">
        <v>0</v>
      </c>
      <c r="F152" s="80" t="b">
        <v>0</v>
      </c>
      <c r="G152" s="80" t="b">
        <v>0</v>
      </c>
    </row>
    <row r="153" spans="1:7" ht="15">
      <c r="A153" s="105" t="s">
        <v>1058</v>
      </c>
      <c r="B153" s="80">
        <v>3</v>
      </c>
      <c r="C153" s="106">
        <v>0.002024994045692513</v>
      </c>
      <c r="D153" s="80" t="s">
        <v>745</v>
      </c>
      <c r="E153" s="80" t="b">
        <v>0</v>
      </c>
      <c r="F153" s="80" t="b">
        <v>0</v>
      </c>
      <c r="G153" s="80" t="b">
        <v>0</v>
      </c>
    </row>
    <row r="154" spans="1:7" ht="15">
      <c r="A154" s="105" t="s">
        <v>1059</v>
      </c>
      <c r="B154" s="80">
        <v>3</v>
      </c>
      <c r="C154" s="106">
        <v>0.002024994045692513</v>
      </c>
      <c r="D154" s="80" t="s">
        <v>745</v>
      </c>
      <c r="E154" s="80" t="b">
        <v>0</v>
      </c>
      <c r="F154" s="80" t="b">
        <v>0</v>
      </c>
      <c r="G154" s="80" t="b">
        <v>0</v>
      </c>
    </row>
    <row r="155" spans="1:7" ht="15">
      <c r="A155" s="105" t="s">
        <v>1060</v>
      </c>
      <c r="B155" s="80">
        <v>3</v>
      </c>
      <c r="C155" s="106">
        <v>0.0018151117345415228</v>
      </c>
      <c r="D155" s="80" t="s">
        <v>745</v>
      </c>
      <c r="E155" s="80" t="b">
        <v>0</v>
      </c>
      <c r="F155" s="80" t="b">
        <v>0</v>
      </c>
      <c r="G155" s="80" t="b">
        <v>0</v>
      </c>
    </row>
    <row r="156" spans="1:7" ht="15">
      <c r="A156" s="105" t="s">
        <v>1061</v>
      </c>
      <c r="B156" s="80">
        <v>3</v>
      </c>
      <c r="C156" s="106">
        <v>0.0018151117345415228</v>
      </c>
      <c r="D156" s="80" t="s">
        <v>745</v>
      </c>
      <c r="E156" s="80" t="b">
        <v>0</v>
      </c>
      <c r="F156" s="80" t="b">
        <v>0</v>
      </c>
      <c r="G156" s="80" t="b">
        <v>0</v>
      </c>
    </row>
    <row r="157" spans="1:7" ht="15">
      <c r="A157" s="105" t="s">
        <v>1062</v>
      </c>
      <c r="B157" s="80">
        <v>3</v>
      </c>
      <c r="C157" s="106">
        <v>0.0018151117345415228</v>
      </c>
      <c r="D157" s="80" t="s">
        <v>745</v>
      </c>
      <c r="E157" s="80" t="b">
        <v>0</v>
      </c>
      <c r="F157" s="80" t="b">
        <v>0</v>
      </c>
      <c r="G157" s="80" t="b">
        <v>0</v>
      </c>
    </row>
    <row r="158" spans="1:7" ht="15">
      <c r="A158" s="105" t="s">
        <v>1063</v>
      </c>
      <c r="B158" s="80">
        <v>3</v>
      </c>
      <c r="C158" s="106">
        <v>0.002024994045692513</v>
      </c>
      <c r="D158" s="80" t="s">
        <v>745</v>
      </c>
      <c r="E158" s="80" t="b">
        <v>0</v>
      </c>
      <c r="F158" s="80" t="b">
        <v>0</v>
      </c>
      <c r="G158" s="80" t="b">
        <v>0</v>
      </c>
    </row>
    <row r="159" spans="1:7" ht="15">
      <c r="A159" s="105" t="s">
        <v>1064</v>
      </c>
      <c r="B159" s="80">
        <v>3</v>
      </c>
      <c r="C159" s="106">
        <v>0.0018151117345415228</v>
      </c>
      <c r="D159" s="80" t="s">
        <v>745</v>
      </c>
      <c r="E159" s="80" t="b">
        <v>0</v>
      </c>
      <c r="F159" s="80" t="b">
        <v>0</v>
      </c>
      <c r="G159" s="80" t="b">
        <v>0</v>
      </c>
    </row>
    <row r="160" spans="1:7" ht="15">
      <c r="A160" s="105" t="s">
        <v>1065</v>
      </c>
      <c r="B160" s="80">
        <v>3</v>
      </c>
      <c r="C160" s="106">
        <v>0.0018151117345415228</v>
      </c>
      <c r="D160" s="80" t="s">
        <v>745</v>
      </c>
      <c r="E160" s="80" t="b">
        <v>0</v>
      </c>
      <c r="F160" s="80" t="b">
        <v>0</v>
      </c>
      <c r="G160" s="80" t="b">
        <v>0</v>
      </c>
    </row>
    <row r="161" spans="1:7" ht="15">
      <c r="A161" s="105" t="s">
        <v>1066</v>
      </c>
      <c r="B161" s="80">
        <v>3</v>
      </c>
      <c r="C161" s="106">
        <v>0.0018151117345415228</v>
      </c>
      <c r="D161" s="80" t="s">
        <v>745</v>
      </c>
      <c r="E161" s="80" t="b">
        <v>0</v>
      </c>
      <c r="F161" s="80" t="b">
        <v>0</v>
      </c>
      <c r="G161" s="80" t="b">
        <v>0</v>
      </c>
    </row>
    <row r="162" spans="1:7" ht="15">
      <c r="A162" s="105" t="s">
        <v>1067</v>
      </c>
      <c r="B162" s="80">
        <v>3</v>
      </c>
      <c r="C162" s="106">
        <v>0.002024994045692513</v>
      </c>
      <c r="D162" s="80" t="s">
        <v>745</v>
      </c>
      <c r="E162" s="80" t="b">
        <v>0</v>
      </c>
      <c r="F162" s="80" t="b">
        <v>0</v>
      </c>
      <c r="G162" s="80" t="b">
        <v>0</v>
      </c>
    </row>
    <row r="163" spans="1:7" ht="15">
      <c r="A163" s="105" t="s">
        <v>1068</v>
      </c>
      <c r="B163" s="80">
        <v>3</v>
      </c>
      <c r="C163" s="106">
        <v>0.002024994045692513</v>
      </c>
      <c r="D163" s="80" t="s">
        <v>745</v>
      </c>
      <c r="E163" s="80" t="b">
        <v>0</v>
      </c>
      <c r="F163" s="80" t="b">
        <v>0</v>
      </c>
      <c r="G163" s="80" t="b">
        <v>0</v>
      </c>
    </row>
    <row r="164" spans="1:7" ht="15">
      <c r="A164" s="105" t="s">
        <v>1069</v>
      </c>
      <c r="B164" s="80">
        <v>3</v>
      </c>
      <c r="C164" s="106">
        <v>0.0018151117345415228</v>
      </c>
      <c r="D164" s="80" t="s">
        <v>745</v>
      </c>
      <c r="E164" s="80" t="b">
        <v>0</v>
      </c>
      <c r="F164" s="80" t="b">
        <v>0</v>
      </c>
      <c r="G164" s="80" t="b">
        <v>0</v>
      </c>
    </row>
    <row r="165" spans="1:7" ht="15">
      <c r="A165" s="105" t="s">
        <v>1070</v>
      </c>
      <c r="B165" s="80">
        <v>3</v>
      </c>
      <c r="C165" s="106">
        <v>0.0018151117345415228</v>
      </c>
      <c r="D165" s="80" t="s">
        <v>745</v>
      </c>
      <c r="E165" s="80" t="b">
        <v>0</v>
      </c>
      <c r="F165" s="80" t="b">
        <v>0</v>
      </c>
      <c r="G165" s="80" t="b">
        <v>0</v>
      </c>
    </row>
    <row r="166" spans="1:7" ht="15">
      <c r="A166" s="105" t="s">
        <v>1071</v>
      </c>
      <c r="B166" s="80">
        <v>3</v>
      </c>
      <c r="C166" s="106">
        <v>0.0018151117345415228</v>
      </c>
      <c r="D166" s="80" t="s">
        <v>745</v>
      </c>
      <c r="E166" s="80" t="b">
        <v>0</v>
      </c>
      <c r="F166" s="80" t="b">
        <v>0</v>
      </c>
      <c r="G166" s="80" t="b">
        <v>0</v>
      </c>
    </row>
    <row r="167" spans="1:7" ht="15">
      <c r="A167" s="105" t="s">
        <v>1072</v>
      </c>
      <c r="B167" s="80">
        <v>3</v>
      </c>
      <c r="C167" s="106">
        <v>0.0018151117345415228</v>
      </c>
      <c r="D167" s="80" t="s">
        <v>745</v>
      </c>
      <c r="E167" s="80" t="b">
        <v>0</v>
      </c>
      <c r="F167" s="80" t="b">
        <v>0</v>
      </c>
      <c r="G167" s="80" t="b">
        <v>0</v>
      </c>
    </row>
    <row r="168" spans="1:7" ht="15">
      <c r="A168" s="105" t="s">
        <v>1073</v>
      </c>
      <c r="B168" s="80">
        <v>3</v>
      </c>
      <c r="C168" s="106">
        <v>0.0018151117345415228</v>
      </c>
      <c r="D168" s="80" t="s">
        <v>745</v>
      </c>
      <c r="E168" s="80" t="b">
        <v>0</v>
      </c>
      <c r="F168" s="80" t="b">
        <v>0</v>
      </c>
      <c r="G168" s="80" t="b">
        <v>0</v>
      </c>
    </row>
    <row r="169" spans="1:7" ht="15">
      <c r="A169" s="105" t="s">
        <v>1074</v>
      </c>
      <c r="B169" s="80">
        <v>3</v>
      </c>
      <c r="C169" s="106">
        <v>0.0018151117345415228</v>
      </c>
      <c r="D169" s="80" t="s">
        <v>745</v>
      </c>
      <c r="E169" s="80" t="b">
        <v>0</v>
      </c>
      <c r="F169" s="80" t="b">
        <v>0</v>
      </c>
      <c r="G169" s="80" t="b">
        <v>0</v>
      </c>
    </row>
    <row r="170" spans="1:7" ht="15">
      <c r="A170" s="105" t="s">
        <v>1075</v>
      </c>
      <c r="B170" s="80">
        <v>3</v>
      </c>
      <c r="C170" s="106">
        <v>0.0018151117345415228</v>
      </c>
      <c r="D170" s="80" t="s">
        <v>745</v>
      </c>
      <c r="E170" s="80" t="b">
        <v>0</v>
      </c>
      <c r="F170" s="80" t="b">
        <v>0</v>
      </c>
      <c r="G170" s="80" t="b">
        <v>0</v>
      </c>
    </row>
    <row r="171" spans="1:7" ht="15">
      <c r="A171" s="105" t="s">
        <v>1076</v>
      </c>
      <c r="B171" s="80">
        <v>3</v>
      </c>
      <c r="C171" s="106">
        <v>0.0018151117345415228</v>
      </c>
      <c r="D171" s="80" t="s">
        <v>745</v>
      </c>
      <c r="E171" s="80" t="b">
        <v>0</v>
      </c>
      <c r="F171" s="80" t="b">
        <v>0</v>
      </c>
      <c r="G171" s="80" t="b">
        <v>0</v>
      </c>
    </row>
    <row r="172" spans="1:7" ht="15">
      <c r="A172" s="105" t="s">
        <v>1077</v>
      </c>
      <c r="B172" s="80">
        <v>3</v>
      </c>
      <c r="C172" s="106">
        <v>0.0018151117345415228</v>
      </c>
      <c r="D172" s="80" t="s">
        <v>745</v>
      </c>
      <c r="E172" s="80" t="b">
        <v>0</v>
      </c>
      <c r="F172" s="80" t="b">
        <v>0</v>
      </c>
      <c r="G172" s="80" t="b">
        <v>0</v>
      </c>
    </row>
    <row r="173" spans="1:7" ht="15">
      <c r="A173" s="105" t="s">
        <v>1078</v>
      </c>
      <c r="B173" s="80">
        <v>3</v>
      </c>
      <c r="C173" s="106">
        <v>0.0018151117345415228</v>
      </c>
      <c r="D173" s="80" t="s">
        <v>745</v>
      </c>
      <c r="E173" s="80" t="b">
        <v>0</v>
      </c>
      <c r="F173" s="80" t="b">
        <v>0</v>
      </c>
      <c r="G173" s="80" t="b">
        <v>0</v>
      </c>
    </row>
    <row r="174" spans="1:7" ht="15">
      <c r="A174" s="105" t="s">
        <v>1079</v>
      </c>
      <c r="B174" s="80">
        <v>3</v>
      </c>
      <c r="C174" s="106">
        <v>0.0018151117345415228</v>
      </c>
      <c r="D174" s="80" t="s">
        <v>745</v>
      </c>
      <c r="E174" s="80" t="b">
        <v>0</v>
      </c>
      <c r="F174" s="80" t="b">
        <v>0</v>
      </c>
      <c r="G174" s="80" t="b">
        <v>0</v>
      </c>
    </row>
    <row r="175" spans="1:7" ht="15">
      <c r="A175" s="105" t="s">
        <v>1080</v>
      </c>
      <c r="B175" s="80">
        <v>3</v>
      </c>
      <c r="C175" s="106">
        <v>0.0018151117345415228</v>
      </c>
      <c r="D175" s="80" t="s">
        <v>745</v>
      </c>
      <c r="E175" s="80" t="b">
        <v>0</v>
      </c>
      <c r="F175" s="80" t="b">
        <v>0</v>
      </c>
      <c r="G175" s="80" t="b">
        <v>0</v>
      </c>
    </row>
    <row r="176" spans="1:7" ht="15">
      <c r="A176" s="105" t="s">
        <v>1081</v>
      </c>
      <c r="B176" s="80">
        <v>3</v>
      </c>
      <c r="C176" s="106">
        <v>0.0018151117345415228</v>
      </c>
      <c r="D176" s="80" t="s">
        <v>745</v>
      </c>
      <c r="E176" s="80" t="b">
        <v>0</v>
      </c>
      <c r="F176" s="80" t="b">
        <v>0</v>
      </c>
      <c r="G176" s="80" t="b">
        <v>0</v>
      </c>
    </row>
    <row r="177" spans="1:7" ht="15">
      <c r="A177" s="105" t="s">
        <v>1082</v>
      </c>
      <c r="B177" s="80">
        <v>3</v>
      </c>
      <c r="C177" s="106">
        <v>0.0018151117345415228</v>
      </c>
      <c r="D177" s="80" t="s">
        <v>745</v>
      </c>
      <c r="E177" s="80" t="b">
        <v>0</v>
      </c>
      <c r="F177" s="80" t="b">
        <v>0</v>
      </c>
      <c r="G177" s="80" t="b">
        <v>0</v>
      </c>
    </row>
    <row r="178" spans="1:7" ht="15">
      <c r="A178" s="105" t="s">
        <v>1083</v>
      </c>
      <c r="B178" s="80">
        <v>3</v>
      </c>
      <c r="C178" s="106">
        <v>0.0018151117345415228</v>
      </c>
      <c r="D178" s="80" t="s">
        <v>745</v>
      </c>
      <c r="E178" s="80" t="b">
        <v>0</v>
      </c>
      <c r="F178" s="80" t="b">
        <v>0</v>
      </c>
      <c r="G178" s="80" t="b">
        <v>0</v>
      </c>
    </row>
    <row r="179" spans="1:7" ht="15">
      <c r="A179" s="105" t="s">
        <v>1084</v>
      </c>
      <c r="B179" s="80">
        <v>3</v>
      </c>
      <c r="C179" s="106">
        <v>0.0023837902264600714</v>
      </c>
      <c r="D179" s="80" t="s">
        <v>745</v>
      </c>
      <c r="E179" s="80" t="b">
        <v>0</v>
      </c>
      <c r="F179" s="80" t="b">
        <v>0</v>
      </c>
      <c r="G179" s="80" t="b">
        <v>0</v>
      </c>
    </row>
    <row r="180" spans="1:7" ht="15">
      <c r="A180" s="105" t="s">
        <v>1085</v>
      </c>
      <c r="B180" s="80">
        <v>3</v>
      </c>
      <c r="C180" s="106">
        <v>0.002024994045692513</v>
      </c>
      <c r="D180" s="80" t="s">
        <v>745</v>
      </c>
      <c r="E180" s="80" t="b">
        <v>0</v>
      </c>
      <c r="F180" s="80" t="b">
        <v>0</v>
      </c>
      <c r="G180" s="80" t="b">
        <v>0</v>
      </c>
    </row>
    <row r="181" spans="1:7" ht="15">
      <c r="A181" s="105" t="s">
        <v>1086</v>
      </c>
      <c r="B181" s="80">
        <v>3</v>
      </c>
      <c r="C181" s="106">
        <v>0.002024994045692513</v>
      </c>
      <c r="D181" s="80" t="s">
        <v>745</v>
      </c>
      <c r="E181" s="80" t="b">
        <v>0</v>
      </c>
      <c r="F181" s="80" t="b">
        <v>0</v>
      </c>
      <c r="G181" s="80" t="b">
        <v>0</v>
      </c>
    </row>
    <row r="182" spans="1:7" ht="15">
      <c r="A182" s="105" t="s">
        <v>1087</v>
      </c>
      <c r="B182" s="80">
        <v>2</v>
      </c>
      <c r="C182" s="106">
        <v>0.0013499960304616755</v>
      </c>
      <c r="D182" s="80" t="s">
        <v>745</v>
      </c>
      <c r="E182" s="80" t="b">
        <v>0</v>
      </c>
      <c r="F182" s="80" t="b">
        <v>0</v>
      </c>
      <c r="G182" s="80" t="b">
        <v>0</v>
      </c>
    </row>
    <row r="183" spans="1:7" ht="15">
      <c r="A183" s="105" t="s">
        <v>1088</v>
      </c>
      <c r="B183" s="80">
        <v>2</v>
      </c>
      <c r="C183" s="106">
        <v>0.0013499960304616755</v>
      </c>
      <c r="D183" s="80" t="s">
        <v>745</v>
      </c>
      <c r="E183" s="80" t="b">
        <v>0</v>
      </c>
      <c r="F183" s="80" t="b">
        <v>0</v>
      </c>
      <c r="G183" s="80" t="b">
        <v>0</v>
      </c>
    </row>
    <row r="184" spans="1:7" ht="15">
      <c r="A184" s="105" t="s">
        <v>1089</v>
      </c>
      <c r="B184" s="80">
        <v>2</v>
      </c>
      <c r="C184" s="106">
        <v>0.0013499960304616755</v>
      </c>
      <c r="D184" s="80" t="s">
        <v>745</v>
      </c>
      <c r="E184" s="80" t="b">
        <v>0</v>
      </c>
      <c r="F184" s="80" t="b">
        <v>0</v>
      </c>
      <c r="G184" s="80" t="b">
        <v>0</v>
      </c>
    </row>
    <row r="185" spans="1:7" ht="15">
      <c r="A185" s="105" t="s">
        <v>1090</v>
      </c>
      <c r="B185" s="80">
        <v>2</v>
      </c>
      <c r="C185" s="106">
        <v>0.0013499960304616755</v>
      </c>
      <c r="D185" s="80" t="s">
        <v>745</v>
      </c>
      <c r="E185" s="80" t="b">
        <v>0</v>
      </c>
      <c r="F185" s="80" t="b">
        <v>0</v>
      </c>
      <c r="G185" s="80" t="b">
        <v>0</v>
      </c>
    </row>
    <row r="186" spans="1:7" ht="15">
      <c r="A186" s="105" t="s">
        <v>1091</v>
      </c>
      <c r="B186" s="80">
        <v>2</v>
      </c>
      <c r="C186" s="106">
        <v>0.0013499960304616755</v>
      </c>
      <c r="D186" s="80" t="s">
        <v>745</v>
      </c>
      <c r="E186" s="80" t="b">
        <v>0</v>
      </c>
      <c r="F186" s="80" t="b">
        <v>0</v>
      </c>
      <c r="G186" s="80" t="b">
        <v>0</v>
      </c>
    </row>
    <row r="187" spans="1:7" ht="15">
      <c r="A187" s="105" t="s">
        <v>1092</v>
      </c>
      <c r="B187" s="80">
        <v>2</v>
      </c>
      <c r="C187" s="106">
        <v>0.0013499960304616755</v>
      </c>
      <c r="D187" s="80" t="s">
        <v>745</v>
      </c>
      <c r="E187" s="80" t="b">
        <v>0</v>
      </c>
      <c r="F187" s="80" t="b">
        <v>0</v>
      </c>
      <c r="G187" s="80" t="b">
        <v>0</v>
      </c>
    </row>
    <row r="188" spans="1:7" ht="15">
      <c r="A188" s="105" t="s">
        <v>1093</v>
      </c>
      <c r="B188" s="80">
        <v>2</v>
      </c>
      <c r="C188" s="106">
        <v>0.0013499960304616755</v>
      </c>
      <c r="D188" s="80" t="s">
        <v>745</v>
      </c>
      <c r="E188" s="80" t="b">
        <v>0</v>
      </c>
      <c r="F188" s="80" t="b">
        <v>0</v>
      </c>
      <c r="G188" s="80" t="b">
        <v>0</v>
      </c>
    </row>
    <row r="189" spans="1:7" ht="15">
      <c r="A189" s="105" t="s">
        <v>1094</v>
      </c>
      <c r="B189" s="80">
        <v>2</v>
      </c>
      <c r="C189" s="106">
        <v>0.0013499960304616755</v>
      </c>
      <c r="D189" s="80" t="s">
        <v>745</v>
      </c>
      <c r="E189" s="80" t="b">
        <v>0</v>
      </c>
      <c r="F189" s="80" t="b">
        <v>0</v>
      </c>
      <c r="G189" s="80" t="b">
        <v>0</v>
      </c>
    </row>
    <row r="190" spans="1:7" ht="15">
      <c r="A190" s="105" t="s">
        <v>1095</v>
      </c>
      <c r="B190" s="80">
        <v>2</v>
      </c>
      <c r="C190" s="106">
        <v>0.0013499960304616755</v>
      </c>
      <c r="D190" s="80" t="s">
        <v>745</v>
      </c>
      <c r="E190" s="80" t="b">
        <v>0</v>
      </c>
      <c r="F190" s="80" t="b">
        <v>0</v>
      </c>
      <c r="G190" s="80" t="b">
        <v>0</v>
      </c>
    </row>
    <row r="191" spans="1:7" ht="15">
      <c r="A191" s="105" t="s">
        <v>1096</v>
      </c>
      <c r="B191" s="80">
        <v>2</v>
      </c>
      <c r="C191" s="106">
        <v>0.0013499960304616755</v>
      </c>
      <c r="D191" s="80" t="s">
        <v>745</v>
      </c>
      <c r="E191" s="80" t="b">
        <v>0</v>
      </c>
      <c r="F191" s="80" t="b">
        <v>0</v>
      </c>
      <c r="G191" s="80" t="b">
        <v>0</v>
      </c>
    </row>
    <row r="192" spans="1:7" ht="15">
      <c r="A192" s="105" t="s">
        <v>1097</v>
      </c>
      <c r="B192" s="80">
        <v>2</v>
      </c>
      <c r="C192" s="106">
        <v>0.0013499960304616755</v>
      </c>
      <c r="D192" s="80" t="s">
        <v>745</v>
      </c>
      <c r="E192" s="80" t="b">
        <v>0</v>
      </c>
      <c r="F192" s="80" t="b">
        <v>0</v>
      </c>
      <c r="G192" s="80" t="b">
        <v>0</v>
      </c>
    </row>
    <row r="193" spans="1:7" ht="15">
      <c r="A193" s="105" t="s">
        <v>1098</v>
      </c>
      <c r="B193" s="80">
        <v>2</v>
      </c>
      <c r="C193" s="106">
        <v>0.0013499960304616755</v>
      </c>
      <c r="D193" s="80" t="s">
        <v>745</v>
      </c>
      <c r="E193" s="80" t="b">
        <v>0</v>
      </c>
      <c r="F193" s="80" t="b">
        <v>0</v>
      </c>
      <c r="G193" s="80" t="b">
        <v>0</v>
      </c>
    </row>
    <row r="194" spans="1:7" ht="15">
      <c r="A194" s="105" t="s">
        <v>1099</v>
      </c>
      <c r="B194" s="80">
        <v>2</v>
      </c>
      <c r="C194" s="106">
        <v>0.0013499960304616755</v>
      </c>
      <c r="D194" s="80" t="s">
        <v>745</v>
      </c>
      <c r="E194" s="80" t="b">
        <v>0</v>
      </c>
      <c r="F194" s="80" t="b">
        <v>0</v>
      </c>
      <c r="G194" s="80" t="b">
        <v>0</v>
      </c>
    </row>
    <row r="195" spans="1:7" ht="15">
      <c r="A195" s="105" t="s">
        <v>1100</v>
      </c>
      <c r="B195" s="80">
        <v>2</v>
      </c>
      <c r="C195" s="106">
        <v>0.0013499960304616755</v>
      </c>
      <c r="D195" s="80" t="s">
        <v>745</v>
      </c>
      <c r="E195" s="80" t="b">
        <v>0</v>
      </c>
      <c r="F195" s="80" t="b">
        <v>0</v>
      </c>
      <c r="G195" s="80" t="b">
        <v>0</v>
      </c>
    </row>
    <row r="196" spans="1:7" ht="15">
      <c r="A196" s="105" t="s">
        <v>1101</v>
      </c>
      <c r="B196" s="80">
        <v>2</v>
      </c>
      <c r="C196" s="106">
        <v>0.0013499960304616755</v>
      </c>
      <c r="D196" s="80" t="s">
        <v>745</v>
      </c>
      <c r="E196" s="80" t="b">
        <v>0</v>
      </c>
      <c r="F196" s="80" t="b">
        <v>0</v>
      </c>
      <c r="G196" s="80" t="b">
        <v>0</v>
      </c>
    </row>
    <row r="197" spans="1:7" ht="15">
      <c r="A197" s="105" t="s">
        <v>1102</v>
      </c>
      <c r="B197" s="80">
        <v>2</v>
      </c>
      <c r="C197" s="106">
        <v>0.0013499960304616755</v>
      </c>
      <c r="D197" s="80" t="s">
        <v>745</v>
      </c>
      <c r="E197" s="80" t="b">
        <v>0</v>
      </c>
      <c r="F197" s="80" t="b">
        <v>0</v>
      </c>
      <c r="G197" s="80" t="b">
        <v>0</v>
      </c>
    </row>
    <row r="198" spans="1:7" ht="15">
      <c r="A198" s="105" t="s">
        <v>1103</v>
      </c>
      <c r="B198" s="80">
        <v>2</v>
      </c>
      <c r="C198" s="106">
        <v>0.0013499960304616755</v>
      </c>
      <c r="D198" s="80" t="s">
        <v>745</v>
      </c>
      <c r="E198" s="80" t="b">
        <v>0</v>
      </c>
      <c r="F198" s="80" t="b">
        <v>0</v>
      </c>
      <c r="G198" s="80" t="b">
        <v>0</v>
      </c>
    </row>
    <row r="199" spans="1:7" ht="15">
      <c r="A199" s="105" t="s">
        <v>1104</v>
      </c>
      <c r="B199" s="80">
        <v>2</v>
      </c>
      <c r="C199" s="106">
        <v>0.0013499960304616755</v>
      </c>
      <c r="D199" s="80" t="s">
        <v>745</v>
      </c>
      <c r="E199" s="80" t="b">
        <v>0</v>
      </c>
      <c r="F199" s="80" t="b">
        <v>0</v>
      </c>
      <c r="G199" s="80" t="b">
        <v>0</v>
      </c>
    </row>
    <row r="200" spans="1:7" ht="15">
      <c r="A200" s="105" t="s">
        <v>1105</v>
      </c>
      <c r="B200" s="80">
        <v>2</v>
      </c>
      <c r="C200" s="106">
        <v>0.0013499960304616755</v>
      </c>
      <c r="D200" s="80" t="s">
        <v>745</v>
      </c>
      <c r="E200" s="80" t="b">
        <v>0</v>
      </c>
      <c r="F200" s="80" t="b">
        <v>0</v>
      </c>
      <c r="G200" s="80" t="b">
        <v>0</v>
      </c>
    </row>
    <row r="201" spans="1:7" ht="15">
      <c r="A201" s="105" t="s">
        <v>1106</v>
      </c>
      <c r="B201" s="80">
        <v>2</v>
      </c>
      <c r="C201" s="106">
        <v>0.0013499960304616755</v>
      </c>
      <c r="D201" s="80" t="s">
        <v>745</v>
      </c>
      <c r="E201" s="80" t="b">
        <v>0</v>
      </c>
      <c r="F201" s="80" t="b">
        <v>0</v>
      </c>
      <c r="G201" s="80" t="b">
        <v>0</v>
      </c>
    </row>
    <row r="202" spans="1:7" ht="15">
      <c r="A202" s="105" t="s">
        <v>1107</v>
      </c>
      <c r="B202" s="80">
        <v>2</v>
      </c>
      <c r="C202" s="106">
        <v>0.0013499960304616755</v>
      </c>
      <c r="D202" s="80" t="s">
        <v>745</v>
      </c>
      <c r="E202" s="80" t="b">
        <v>0</v>
      </c>
      <c r="F202" s="80" t="b">
        <v>0</v>
      </c>
      <c r="G202" s="80" t="b">
        <v>0</v>
      </c>
    </row>
    <row r="203" spans="1:7" ht="15">
      <c r="A203" s="105" t="s">
        <v>1108</v>
      </c>
      <c r="B203" s="80">
        <v>2</v>
      </c>
      <c r="C203" s="106">
        <v>0.0013499960304616755</v>
      </c>
      <c r="D203" s="80" t="s">
        <v>745</v>
      </c>
      <c r="E203" s="80" t="b">
        <v>0</v>
      </c>
      <c r="F203" s="80" t="b">
        <v>0</v>
      </c>
      <c r="G203" s="80" t="b">
        <v>0</v>
      </c>
    </row>
    <row r="204" spans="1:7" ht="15">
      <c r="A204" s="105" t="s">
        <v>1109</v>
      </c>
      <c r="B204" s="80">
        <v>2</v>
      </c>
      <c r="C204" s="106">
        <v>0.0013499960304616755</v>
      </c>
      <c r="D204" s="80" t="s">
        <v>745</v>
      </c>
      <c r="E204" s="80" t="b">
        <v>0</v>
      </c>
      <c r="F204" s="80" t="b">
        <v>0</v>
      </c>
      <c r="G204" s="80" t="b">
        <v>0</v>
      </c>
    </row>
    <row r="205" spans="1:7" ht="15">
      <c r="A205" s="105" t="s">
        <v>1110</v>
      </c>
      <c r="B205" s="80">
        <v>2</v>
      </c>
      <c r="C205" s="106">
        <v>0.0013499960304616755</v>
      </c>
      <c r="D205" s="80" t="s">
        <v>745</v>
      </c>
      <c r="E205" s="80" t="b">
        <v>0</v>
      </c>
      <c r="F205" s="80" t="b">
        <v>0</v>
      </c>
      <c r="G205" s="80" t="b">
        <v>0</v>
      </c>
    </row>
    <row r="206" spans="1:7" ht="15">
      <c r="A206" s="105" t="s">
        <v>1111</v>
      </c>
      <c r="B206" s="80">
        <v>2</v>
      </c>
      <c r="C206" s="106">
        <v>0.0013499960304616755</v>
      </c>
      <c r="D206" s="80" t="s">
        <v>745</v>
      </c>
      <c r="E206" s="80" t="b">
        <v>0</v>
      </c>
      <c r="F206" s="80" t="b">
        <v>0</v>
      </c>
      <c r="G206" s="80" t="b">
        <v>0</v>
      </c>
    </row>
    <row r="207" spans="1:7" ht="15">
      <c r="A207" s="105" t="s">
        <v>1112</v>
      </c>
      <c r="B207" s="80">
        <v>2</v>
      </c>
      <c r="C207" s="106">
        <v>0.0013499960304616755</v>
      </c>
      <c r="D207" s="80" t="s">
        <v>745</v>
      </c>
      <c r="E207" s="80" t="b">
        <v>0</v>
      </c>
      <c r="F207" s="80" t="b">
        <v>0</v>
      </c>
      <c r="G207" s="80" t="b">
        <v>0</v>
      </c>
    </row>
    <row r="208" spans="1:7" ht="15">
      <c r="A208" s="105" t="s">
        <v>1113</v>
      </c>
      <c r="B208" s="80">
        <v>2</v>
      </c>
      <c r="C208" s="106">
        <v>0.0013499960304616755</v>
      </c>
      <c r="D208" s="80" t="s">
        <v>745</v>
      </c>
      <c r="E208" s="80" t="b">
        <v>0</v>
      </c>
      <c r="F208" s="80" t="b">
        <v>0</v>
      </c>
      <c r="G208" s="80" t="b">
        <v>0</v>
      </c>
    </row>
    <row r="209" spans="1:7" ht="15">
      <c r="A209" s="105" t="s">
        <v>1114</v>
      </c>
      <c r="B209" s="80">
        <v>2</v>
      </c>
      <c r="C209" s="106">
        <v>0.0013499960304616755</v>
      </c>
      <c r="D209" s="80" t="s">
        <v>745</v>
      </c>
      <c r="E209" s="80" t="b">
        <v>0</v>
      </c>
      <c r="F209" s="80" t="b">
        <v>0</v>
      </c>
      <c r="G209" s="80" t="b">
        <v>0</v>
      </c>
    </row>
    <row r="210" spans="1:7" ht="15">
      <c r="A210" s="105" t="s">
        <v>1115</v>
      </c>
      <c r="B210" s="80">
        <v>2</v>
      </c>
      <c r="C210" s="106">
        <v>0.0013499960304616755</v>
      </c>
      <c r="D210" s="80" t="s">
        <v>745</v>
      </c>
      <c r="E210" s="80" t="b">
        <v>0</v>
      </c>
      <c r="F210" s="80" t="b">
        <v>0</v>
      </c>
      <c r="G210" s="80" t="b">
        <v>0</v>
      </c>
    </row>
    <row r="211" spans="1:7" ht="15">
      <c r="A211" s="105" t="s">
        <v>1116</v>
      </c>
      <c r="B211" s="80">
        <v>2</v>
      </c>
      <c r="C211" s="106">
        <v>0.0013499960304616755</v>
      </c>
      <c r="D211" s="80" t="s">
        <v>745</v>
      </c>
      <c r="E211" s="80" t="b">
        <v>0</v>
      </c>
      <c r="F211" s="80" t="b">
        <v>0</v>
      </c>
      <c r="G211" s="80" t="b">
        <v>0</v>
      </c>
    </row>
    <row r="212" spans="1:7" ht="15">
      <c r="A212" s="105" t="s">
        <v>1117</v>
      </c>
      <c r="B212" s="80">
        <v>2</v>
      </c>
      <c r="C212" s="106">
        <v>0.0013499960304616755</v>
      </c>
      <c r="D212" s="80" t="s">
        <v>745</v>
      </c>
      <c r="E212" s="80" t="b">
        <v>0</v>
      </c>
      <c r="F212" s="80" t="b">
        <v>0</v>
      </c>
      <c r="G212" s="80" t="b">
        <v>0</v>
      </c>
    </row>
    <row r="213" spans="1:7" ht="15">
      <c r="A213" s="105" t="s">
        <v>1118</v>
      </c>
      <c r="B213" s="80">
        <v>2</v>
      </c>
      <c r="C213" s="106">
        <v>0.0013499960304616755</v>
      </c>
      <c r="D213" s="80" t="s">
        <v>745</v>
      </c>
      <c r="E213" s="80" t="b">
        <v>0</v>
      </c>
      <c r="F213" s="80" t="b">
        <v>0</v>
      </c>
      <c r="G213" s="80" t="b">
        <v>0</v>
      </c>
    </row>
    <row r="214" spans="1:7" ht="15">
      <c r="A214" s="105" t="s">
        <v>1119</v>
      </c>
      <c r="B214" s="80">
        <v>2</v>
      </c>
      <c r="C214" s="106">
        <v>0.0013499960304616755</v>
      </c>
      <c r="D214" s="80" t="s">
        <v>745</v>
      </c>
      <c r="E214" s="80" t="b">
        <v>0</v>
      </c>
      <c r="F214" s="80" t="b">
        <v>0</v>
      </c>
      <c r="G214" s="80" t="b">
        <v>0</v>
      </c>
    </row>
    <row r="215" spans="1:7" ht="15">
      <c r="A215" s="105" t="s">
        <v>1120</v>
      </c>
      <c r="B215" s="80">
        <v>2</v>
      </c>
      <c r="C215" s="106">
        <v>0.0013499960304616755</v>
      </c>
      <c r="D215" s="80" t="s">
        <v>745</v>
      </c>
      <c r="E215" s="80" t="b">
        <v>0</v>
      </c>
      <c r="F215" s="80" t="b">
        <v>0</v>
      </c>
      <c r="G215" s="80" t="b">
        <v>0</v>
      </c>
    </row>
    <row r="216" spans="1:7" ht="15">
      <c r="A216" s="105" t="s">
        <v>1121</v>
      </c>
      <c r="B216" s="80">
        <v>2</v>
      </c>
      <c r="C216" s="106">
        <v>0.0013499960304616755</v>
      </c>
      <c r="D216" s="80" t="s">
        <v>745</v>
      </c>
      <c r="E216" s="80" t="b">
        <v>0</v>
      </c>
      <c r="F216" s="80" t="b">
        <v>0</v>
      </c>
      <c r="G216" s="80" t="b">
        <v>0</v>
      </c>
    </row>
    <row r="217" spans="1:7" ht="15">
      <c r="A217" s="105" t="s">
        <v>1122</v>
      </c>
      <c r="B217" s="80">
        <v>2</v>
      </c>
      <c r="C217" s="106">
        <v>0.0013499960304616755</v>
      </c>
      <c r="D217" s="80" t="s">
        <v>745</v>
      </c>
      <c r="E217" s="80" t="b">
        <v>0</v>
      </c>
      <c r="F217" s="80" t="b">
        <v>0</v>
      </c>
      <c r="G217" s="80" t="b">
        <v>0</v>
      </c>
    </row>
    <row r="218" spans="1:7" ht="15">
      <c r="A218" s="105" t="s">
        <v>1123</v>
      </c>
      <c r="B218" s="80">
        <v>2</v>
      </c>
      <c r="C218" s="106">
        <v>0.0013499960304616755</v>
      </c>
      <c r="D218" s="80" t="s">
        <v>745</v>
      </c>
      <c r="E218" s="80" t="b">
        <v>0</v>
      </c>
      <c r="F218" s="80" t="b">
        <v>0</v>
      </c>
      <c r="G218" s="80" t="b">
        <v>0</v>
      </c>
    </row>
    <row r="219" spans="1:7" ht="15">
      <c r="A219" s="105" t="s">
        <v>1124</v>
      </c>
      <c r="B219" s="80">
        <v>2</v>
      </c>
      <c r="C219" s="106">
        <v>0.0013499960304616755</v>
      </c>
      <c r="D219" s="80" t="s">
        <v>745</v>
      </c>
      <c r="E219" s="80" t="b">
        <v>0</v>
      </c>
      <c r="F219" s="80" t="b">
        <v>0</v>
      </c>
      <c r="G219" s="80" t="b">
        <v>0</v>
      </c>
    </row>
    <row r="220" spans="1:7" ht="15">
      <c r="A220" s="105" t="s">
        <v>1125</v>
      </c>
      <c r="B220" s="80">
        <v>2</v>
      </c>
      <c r="C220" s="106">
        <v>0.0013499960304616755</v>
      </c>
      <c r="D220" s="80" t="s">
        <v>745</v>
      </c>
      <c r="E220" s="80" t="b">
        <v>0</v>
      </c>
      <c r="F220" s="80" t="b">
        <v>0</v>
      </c>
      <c r="G220" s="80" t="b">
        <v>0</v>
      </c>
    </row>
    <row r="221" spans="1:7" ht="15">
      <c r="A221" s="105" t="s">
        <v>1126</v>
      </c>
      <c r="B221" s="80">
        <v>2</v>
      </c>
      <c r="C221" s="106">
        <v>0.0013499960304616755</v>
      </c>
      <c r="D221" s="80" t="s">
        <v>745</v>
      </c>
      <c r="E221" s="80" t="b">
        <v>0</v>
      </c>
      <c r="F221" s="80" t="b">
        <v>0</v>
      </c>
      <c r="G221" s="80" t="b">
        <v>0</v>
      </c>
    </row>
    <row r="222" spans="1:7" ht="15">
      <c r="A222" s="105" t="s">
        <v>1127</v>
      </c>
      <c r="B222" s="80">
        <v>2</v>
      </c>
      <c r="C222" s="106">
        <v>0.0013499960304616755</v>
      </c>
      <c r="D222" s="80" t="s">
        <v>745</v>
      </c>
      <c r="E222" s="80" t="b">
        <v>0</v>
      </c>
      <c r="F222" s="80" t="b">
        <v>0</v>
      </c>
      <c r="G222" s="80" t="b">
        <v>0</v>
      </c>
    </row>
    <row r="223" spans="1:7" ht="15">
      <c r="A223" s="105" t="s">
        <v>1128</v>
      </c>
      <c r="B223" s="80">
        <v>2</v>
      </c>
      <c r="C223" s="106">
        <v>0.0013499960304616755</v>
      </c>
      <c r="D223" s="80" t="s">
        <v>745</v>
      </c>
      <c r="E223" s="80" t="b">
        <v>0</v>
      </c>
      <c r="F223" s="80" t="b">
        <v>0</v>
      </c>
      <c r="G223" s="80" t="b">
        <v>0</v>
      </c>
    </row>
    <row r="224" spans="1:7" ht="15">
      <c r="A224" s="105" t="s">
        <v>1129</v>
      </c>
      <c r="B224" s="80">
        <v>2</v>
      </c>
      <c r="C224" s="106">
        <v>0.0013499960304616755</v>
      </c>
      <c r="D224" s="80" t="s">
        <v>745</v>
      </c>
      <c r="E224" s="80" t="b">
        <v>0</v>
      </c>
      <c r="F224" s="80" t="b">
        <v>0</v>
      </c>
      <c r="G224" s="80" t="b">
        <v>0</v>
      </c>
    </row>
    <row r="225" spans="1:7" ht="15">
      <c r="A225" s="105" t="s">
        <v>1130</v>
      </c>
      <c r="B225" s="80">
        <v>2</v>
      </c>
      <c r="C225" s="106">
        <v>0.0013499960304616755</v>
      </c>
      <c r="D225" s="80" t="s">
        <v>745</v>
      </c>
      <c r="E225" s="80" t="b">
        <v>0</v>
      </c>
      <c r="F225" s="80" t="b">
        <v>0</v>
      </c>
      <c r="G225" s="80" t="b">
        <v>0</v>
      </c>
    </row>
    <row r="226" spans="1:7" ht="15">
      <c r="A226" s="105" t="s">
        <v>1131</v>
      </c>
      <c r="B226" s="80">
        <v>2</v>
      </c>
      <c r="C226" s="106">
        <v>0.0013499960304616755</v>
      </c>
      <c r="D226" s="80" t="s">
        <v>745</v>
      </c>
      <c r="E226" s="80" t="b">
        <v>0</v>
      </c>
      <c r="F226" s="80" t="b">
        <v>0</v>
      </c>
      <c r="G226" s="80" t="b">
        <v>0</v>
      </c>
    </row>
    <row r="227" spans="1:7" ht="15">
      <c r="A227" s="105" t="s">
        <v>1132</v>
      </c>
      <c r="B227" s="80">
        <v>2</v>
      </c>
      <c r="C227" s="106">
        <v>0.0013499960304616755</v>
      </c>
      <c r="D227" s="80" t="s">
        <v>745</v>
      </c>
      <c r="E227" s="80" t="b">
        <v>0</v>
      </c>
      <c r="F227" s="80" t="b">
        <v>0</v>
      </c>
      <c r="G227" s="80" t="b">
        <v>0</v>
      </c>
    </row>
    <row r="228" spans="1:7" ht="15">
      <c r="A228" s="105" t="s">
        <v>1133</v>
      </c>
      <c r="B228" s="80">
        <v>2</v>
      </c>
      <c r="C228" s="106">
        <v>0.0013499960304616755</v>
      </c>
      <c r="D228" s="80" t="s">
        <v>745</v>
      </c>
      <c r="E228" s="80" t="b">
        <v>0</v>
      </c>
      <c r="F228" s="80" t="b">
        <v>0</v>
      </c>
      <c r="G228" s="80" t="b">
        <v>0</v>
      </c>
    </row>
    <row r="229" spans="1:7" ht="15">
      <c r="A229" s="105" t="s">
        <v>1134</v>
      </c>
      <c r="B229" s="80">
        <v>2</v>
      </c>
      <c r="C229" s="106">
        <v>0.0015891934843067143</v>
      </c>
      <c r="D229" s="80" t="s">
        <v>745</v>
      </c>
      <c r="E229" s="80" t="b">
        <v>0</v>
      </c>
      <c r="F229" s="80" t="b">
        <v>0</v>
      </c>
      <c r="G229" s="80" t="b">
        <v>0</v>
      </c>
    </row>
    <row r="230" spans="1:7" ht="15">
      <c r="A230" s="105" t="s">
        <v>1135</v>
      </c>
      <c r="B230" s="80">
        <v>2</v>
      </c>
      <c r="C230" s="106">
        <v>0.0015891934843067143</v>
      </c>
      <c r="D230" s="80" t="s">
        <v>745</v>
      </c>
      <c r="E230" s="80" t="b">
        <v>0</v>
      </c>
      <c r="F230" s="80" t="b">
        <v>0</v>
      </c>
      <c r="G230" s="80" t="b">
        <v>0</v>
      </c>
    </row>
    <row r="231" spans="1:7" ht="15">
      <c r="A231" s="105" t="s">
        <v>1136</v>
      </c>
      <c r="B231" s="80">
        <v>2</v>
      </c>
      <c r="C231" s="106">
        <v>0.0015891934843067143</v>
      </c>
      <c r="D231" s="80" t="s">
        <v>745</v>
      </c>
      <c r="E231" s="80" t="b">
        <v>0</v>
      </c>
      <c r="F231" s="80" t="b">
        <v>0</v>
      </c>
      <c r="G231" s="80" t="b">
        <v>0</v>
      </c>
    </row>
    <row r="232" spans="1:7" ht="15">
      <c r="A232" s="105" t="s">
        <v>1137</v>
      </c>
      <c r="B232" s="80">
        <v>2</v>
      </c>
      <c r="C232" s="106">
        <v>0.0015891934843067143</v>
      </c>
      <c r="D232" s="80" t="s">
        <v>745</v>
      </c>
      <c r="E232" s="80" t="b">
        <v>0</v>
      </c>
      <c r="F232" s="80" t="b">
        <v>0</v>
      </c>
      <c r="G232" s="80" t="b">
        <v>0</v>
      </c>
    </row>
    <row r="233" spans="1:7" ht="15">
      <c r="A233" s="105" t="s">
        <v>1138</v>
      </c>
      <c r="B233" s="80">
        <v>2</v>
      </c>
      <c r="C233" s="106">
        <v>0.0015891934843067143</v>
      </c>
      <c r="D233" s="80" t="s">
        <v>745</v>
      </c>
      <c r="E233" s="80" t="b">
        <v>0</v>
      </c>
      <c r="F233" s="80" t="b">
        <v>0</v>
      </c>
      <c r="G233" s="80" t="b">
        <v>0</v>
      </c>
    </row>
    <row r="234" spans="1:7" ht="15">
      <c r="A234" s="105" t="s">
        <v>1139</v>
      </c>
      <c r="B234" s="80">
        <v>2</v>
      </c>
      <c r="C234" s="106">
        <v>0.0013499960304616755</v>
      </c>
      <c r="D234" s="80" t="s">
        <v>745</v>
      </c>
      <c r="E234" s="80" t="b">
        <v>0</v>
      </c>
      <c r="F234" s="80" t="b">
        <v>0</v>
      </c>
      <c r="G234" s="80" t="b">
        <v>0</v>
      </c>
    </row>
    <row r="235" spans="1:7" ht="15">
      <c r="A235" s="105" t="s">
        <v>1140</v>
      </c>
      <c r="B235" s="80">
        <v>2</v>
      </c>
      <c r="C235" s="106">
        <v>0.0013499960304616755</v>
      </c>
      <c r="D235" s="80" t="s">
        <v>745</v>
      </c>
      <c r="E235" s="80" t="b">
        <v>0</v>
      </c>
      <c r="F235" s="80" t="b">
        <v>0</v>
      </c>
      <c r="G235" s="80" t="b">
        <v>0</v>
      </c>
    </row>
    <row r="236" spans="1:7" ht="15">
      <c r="A236" s="105" t="s">
        <v>1141</v>
      </c>
      <c r="B236" s="80">
        <v>2</v>
      </c>
      <c r="C236" s="106">
        <v>0.0013499960304616755</v>
      </c>
      <c r="D236" s="80" t="s">
        <v>745</v>
      </c>
      <c r="E236" s="80" t="b">
        <v>0</v>
      </c>
      <c r="F236" s="80" t="b">
        <v>0</v>
      </c>
      <c r="G236" s="80" t="b">
        <v>0</v>
      </c>
    </row>
    <row r="237" spans="1:7" ht="15">
      <c r="A237" s="105" t="s">
        <v>1142</v>
      </c>
      <c r="B237" s="80">
        <v>2</v>
      </c>
      <c r="C237" s="106">
        <v>0.0013499960304616755</v>
      </c>
      <c r="D237" s="80" t="s">
        <v>745</v>
      </c>
      <c r="E237" s="80" t="b">
        <v>0</v>
      </c>
      <c r="F237" s="80" t="b">
        <v>0</v>
      </c>
      <c r="G237" s="80" t="b">
        <v>0</v>
      </c>
    </row>
    <row r="238" spans="1:7" ht="15">
      <c r="A238" s="105" t="s">
        <v>1143</v>
      </c>
      <c r="B238" s="80">
        <v>2</v>
      </c>
      <c r="C238" s="106">
        <v>0.0013499960304616755</v>
      </c>
      <c r="D238" s="80" t="s">
        <v>745</v>
      </c>
      <c r="E238" s="80" t="b">
        <v>0</v>
      </c>
      <c r="F238" s="80" t="b">
        <v>0</v>
      </c>
      <c r="G238" s="80" t="b">
        <v>0</v>
      </c>
    </row>
    <row r="239" spans="1:7" ht="15">
      <c r="A239" s="105" t="s">
        <v>1144</v>
      </c>
      <c r="B239" s="80">
        <v>2</v>
      </c>
      <c r="C239" s="106">
        <v>0.0013499960304616755</v>
      </c>
      <c r="D239" s="80" t="s">
        <v>745</v>
      </c>
      <c r="E239" s="80" t="b">
        <v>0</v>
      </c>
      <c r="F239" s="80" t="b">
        <v>0</v>
      </c>
      <c r="G239" s="80" t="b">
        <v>0</v>
      </c>
    </row>
    <row r="240" spans="1:7" ht="15">
      <c r="A240" s="105" t="s">
        <v>1145</v>
      </c>
      <c r="B240" s="80">
        <v>2</v>
      </c>
      <c r="C240" s="106">
        <v>0.0013499960304616755</v>
      </c>
      <c r="D240" s="80" t="s">
        <v>745</v>
      </c>
      <c r="E240" s="80" t="b">
        <v>0</v>
      </c>
      <c r="F240" s="80" t="b">
        <v>0</v>
      </c>
      <c r="G240" s="80" t="b">
        <v>0</v>
      </c>
    </row>
    <row r="241" spans="1:7" ht="15">
      <c r="A241" s="105" t="s">
        <v>1146</v>
      </c>
      <c r="B241" s="80">
        <v>2</v>
      </c>
      <c r="C241" s="106">
        <v>0.0013499960304616755</v>
      </c>
      <c r="D241" s="80" t="s">
        <v>745</v>
      </c>
      <c r="E241" s="80" t="b">
        <v>0</v>
      </c>
      <c r="F241" s="80" t="b">
        <v>0</v>
      </c>
      <c r="G241" s="80" t="b">
        <v>0</v>
      </c>
    </row>
    <row r="242" spans="1:7" ht="15">
      <c r="A242" s="105" t="s">
        <v>1147</v>
      </c>
      <c r="B242" s="80">
        <v>2</v>
      </c>
      <c r="C242" s="106">
        <v>0.0013499960304616755</v>
      </c>
      <c r="D242" s="80" t="s">
        <v>745</v>
      </c>
      <c r="E242" s="80" t="b">
        <v>0</v>
      </c>
      <c r="F242" s="80" t="b">
        <v>0</v>
      </c>
      <c r="G242" s="80" t="b">
        <v>0</v>
      </c>
    </row>
    <row r="243" spans="1:7" ht="15">
      <c r="A243" s="105" t="s">
        <v>1148</v>
      </c>
      <c r="B243" s="80">
        <v>2</v>
      </c>
      <c r="C243" s="106">
        <v>0.0013499960304616755</v>
      </c>
      <c r="D243" s="80" t="s">
        <v>745</v>
      </c>
      <c r="E243" s="80" t="b">
        <v>0</v>
      </c>
      <c r="F243" s="80" t="b">
        <v>0</v>
      </c>
      <c r="G243" s="80" t="b">
        <v>0</v>
      </c>
    </row>
    <row r="244" spans="1:7" ht="15">
      <c r="A244" s="105" t="s">
        <v>1149</v>
      </c>
      <c r="B244" s="80">
        <v>2</v>
      </c>
      <c r="C244" s="106">
        <v>0.0013499960304616755</v>
      </c>
      <c r="D244" s="80" t="s">
        <v>745</v>
      </c>
      <c r="E244" s="80" t="b">
        <v>0</v>
      </c>
      <c r="F244" s="80" t="b">
        <v>0</v>
      </c>
      <c r="G244" s="80" t="b">
        <v>0</v>
      </c>
    </row>
    <row r="245" spans="1:7" ht="15">
      <c r="A245" s="105" t="s">
        <v>1150</v>
      </c>
      <c r="B245" s="80">
        <v>2</v>
      </c>
      <c r="C245" s="106">
        <v>0.0013499960304616755</v>
      </c>
      <c r="D245" s="80" t="s">
        <v>745</v>
      </c>
      <c r="E245" s="80" t="b">
        <v>0</v>
      </c>
      <c r="F245" s="80" t="b">
        <v>0</v>
      </c>
      <c r="G245" s="80" t="b">
        <v>0</v>
      </c>
    </row>
    <row r="246" spans="1:7" ht="15">
      <c r="A246" s="105" t="s">
        <v>1151</v>
      </c>
      <c r="B246" s="80">
        <v>2</v>
      </c>
      <c r="C246" s="106">
        <v>0.0013499960304616755</v>
      </c>
      <c r="D246" s="80" t="s">
        <v>745</v>
      </c>
      <c r="E246" s="80" t="b">
        <v>0</v>
      </c>
      <c r="F246" s="80" t="b">
        <v>0</v>
      </c>
      <c r="G246" s="80" t="b">
        <v>0</v>
      </c>
    </row>
    <row r="247" spans="1:7" ht="15">
      <c r="A247" s="105" t="s">
        <v>1152</v>
      </c>
      <c r="B247" s="80">
        <v>2</v>
      </c>
      <c r="C247" s="106">
        <v>0.0015891934843067143</v>
      </c>
      <c r="D247" s="80" t="s">
        <v>745</v>
      </c>
      <c r="E247" s="80" t="b">
        <v>0</v>
      </c>
      <c r="F247" s="80" t="b">
        <v>0</v>
      </c>
      <c r="G247" s="80" t="b">
        <v>0</v>
      </c>
    </row>
    <row r="248" spans="1:7" ht="15">
      <c r="A248" s="105" t="s">
        <v>1153</v>
      </c>
      <c r="B248" s="80">
        <v>2</v>
      </c>
      <c r="C248" s="106">
        <v>0.0015891934843067143</v>
      </c>
      <c r="D248" s="80" t="s">
        <v>745</v>
      </c>
      <c r="E248" s="80" t="b">
        <v>0</v>
      </c>
      <c r="F248" s="80" t="b">
        <v>0</v>
      </c>
      <c r="G248" s="80" t="b">
        <v>0</v>
      </c>
    </row>
    <row r="249" spans="1:7" ht="15">
      <c r="A249" s="105" t="s">
        <v>1154</v>
      </c>
      <c r="B249" s="80">
        <v>2</v>
      </c>
      <c r="C249" s="106">
        <v>0.0013499960304616755</v>
      </c>
      <c r="D249" s="80" t="s">
        <v>745</v>
      </c>
      <c r="E249" s="80" t="b">
        <v>0</v>
      </c>
      <c r="F249" s="80" t="b">
        <v>0</v>
      </c>
      <c r="G249" s="80" t="b">
        <v>0</v>
      </c>
    </row>
    <row r="250" spans="1:7" ht="15">
      <c r="A250" s="105" t="s">
        <v>1155</v>
      </c>
      <c r="B250" s="80">
        <v>2</v>
      </c>
      <c r="C250" s="106">
        <v>0.0013499960304616755</v>
      </c>
      <c r="D250" s="80" t="s">
        <v>745</v>
      </c>
      <c r="E250" s="80" t="b">
        <v>0</v>
      </c>
      <c r="F250" s="80" t="b">
        <v>0</v>
      </c>
      <c r="G250" s="80" t="b">
        <v>0</v>
      </c>
    </row>
    <row r="251" spans="1:7" ht="15">
      <c r="A251" s="105" t="s">
        <v>1156</v>
      </c>
      <c r="B251" s="80">
        <v>2</v>
      </c>
      <c r="C251" s="106">
        <v>0.0015891934843067143</v>
      </c>
      <c r="D251" s="80" t="s">
        <v>745</v>
      </c>
      <c r="E251" s="80" t="b">
        <v>0</v>
      </c>
      <c r="F251" s="80" t="b">
        <v>0</v>
      </c>
      <c r="G251" s="80" t="b">
        <v>0</v>
      </c>
    </row>
    <row r="252" spans="1:7" ht="15">
      <c r="A252" s="105" t="s">
        <v>1157</v>
      </c>
      <c r="B252" s="80">
        <v>2</v>
      </c>
      <c r="C252" s="106">
        <v>0.0013499960304616755</v>
      </c>
      <c r="D252" s="80" t="s">
        <v>745</v>
      </c>
      <c r="E252" s="80" t="b">
        <v>0</v>
      </c>
      <c r="F252" s="80" t="b">
        <v>0</v>
      </c>
      <c r="G252" s="80" t="b">
        <v>0</v>
      </c>
    </row>
    <row r="253" spans="1:7" ht="15">
      <c r="A253" s="105" t="s">
        <v>1158</v>
      </c>
      <c r="B253" s="80">
        <v>2</v>
      </c>
      <c r="C253" s="106">
        <v>0.0013499960304616755</v>
      </c>
      <c r="D253" s="80" t="s">
        <v>745</v>
      </c>
      <c r="E253" s="80" t="b">
        <v>0</v>
      </c>
      <c r="F253" s="80" t="b">
        <v>0</v>
      </c>
      <c r="G253" s="80" t="b">
        <v>0</v>
      </c>
    </row>
    <row r="254" spans="1:7" ht="15">
      <c r="A254" s="105" t="s">
        <v>1159</v>
      </c>
      <c r="B254" s="80">
        <v>2</v>
      </c>
      <c r="C254" s="106">
        <v>0.0013499960304616755</v>
      </c>
      <c r="D254" s="80" t="s">
        <v>745</v>
      </c>
      <c r="E254" s="80" t="b">
        <v>0</v>
      </c>
      <c r="F254" s="80" t="b">
        <v>0</v>
      </c>
      <c r="G254" s="80" t="b">
        <v>0</v>
      </c>
    </row>
    <row r="255" spans="1:7" ht="15">
      <c r="A255" s="105" t="s">
        <v>1160</v>
      </c>
      <c r="B255" s="80">
        <v>2</v>
      </c>
      <c r="C255" s="106">
        <v>0.0013499960304616755</v>
      </c>
      <c r="D255" s="80" t="s">
        <v>745</v>
      </c>
      <c r="E255" s="80" t="b">
        <v>0</v>
      </c>
      <c r="F255" s="80" t="b">
        <v>0</v>
      </c>
      <c r="G255" s="80" t="b">
        <v>0</v>
      </c>
    </row>
    <row r="256" spans="1:7" ht="15">
      <c r="A256" s="105" t="s">
        <v>1161</v>
      </c>
      <c r="B256" s="80">
        <v>2</v>
      </c>
      <c r="C256" s="106">
        <v>0.0013499960304616755</v>
      </c>
      <c r="D256" s="80" t="s">
        <v>745</v>
      </c>
      <c r="E256" s="80" t="b">
        <v>0</v>
      </c>
      <c r="F256" s="80" t="b">
        <v>0</v>
      </c>
      <c r="G256" s="80" t="b">
        <v>0</v>
      </c>
    </row>
    <row r="257" spans="1:7" ht="15">
      <c r="A257" s="105" t="s">
        <v>1162</v>
      </c>
      <c r="B257" s="80">
        <v>2</v>
      </c>
      <c r="C257" s="106">
        <v>0.0013499960304616755</v>
      </c>
      <c r="D257" s="80" t="s">
        <v>745</v>
      </c>
      <c r="E257" s="80" t="b">
        <v>0</v>
      </c>
      <c r="F257" s="80" t="b">
        <v>0</v>
      </c>
      <c r="G257" s="80" t="b">
        <v>0</v>
      </c>
    </row>
    <row r="258" spans="1:7" ht="15">
      <c r="A258" s="105" t="s">
        <v>1163</v>
      </c>
      <c r="B258" s="80">
        <v>2</v>
      </c>
      <c r="C258" s="106">
        <v>0.0013499960304616755</v>
      </c>
      <c r="D258" s="80" t="s">
        <v>745</v>
      </c>
      <c r="E258" s="80" t="b">
        <v>0</v>
      </c>
      <c r="F258" s="80" t="b">
        <v>0</v>
      </c>
      <c r="G258" s="80" t="b">
        <v>0</v>
      </c>
    </row>
    <row r="259" spans="1:7" ht="15">
      <c r="A259" s="105" t="s">
        <v>1164</v>
      </c>
      <c r="B259" s="80">
        <v>2</v>
      </c>
      <c r="C259" s="106">
        <v>0.0013499960304616755</v>
      </c>
      <c r="D259" s="80" t="s">
        <v>745</v>
      </c>
      <c r="E259" s="80" t="b">
        <v>0</v>
      </c>
      <c r="F259" s="80" t="b">
        <v>0</v>
      </c>
      <c r="G259" s="80" t="b">
        <v>0</v>
      </c>
    </row>
    <row r="260" spans="1:7" ht="15">
      <c r="A260" s="105" t="s">
        <v>1165</v>
      </c>
      <c r="B260" s="80">
        <v>2</v>
      </c>
      <c r="C260" s="106">
        <v>0.0015891934843067143</v>
      </c>
      <c r="D260" s="80" t="s">
        <v>745</v>
      </c>
      <c r="E260" s="80" t="b">
        <v>0</v>
      </c>
      <c r="F260" s="80" t="b">
        <v>0</v>
      </c>
      <c r="G260" s="80" t="b">
        <v>0</v>
      </c>
    </row>
    <row r="261" spans="1:7" ht="15">
      <c r="A261" s="105" t="s">
        <v>1166</v>
      </c>
      <c r="B261" s="80">
        <v>2</v>
      </c>
      <c r="C261" s="106">
        <v>0.0013499960304616755</v>
      </c>
      <c r="D261" s="80" t="s">
        <v>745</v>
      </c>
      <c r="E261" s="80" t="b">
        <v>0</v>
      </c>
      <c r="F261" s="80" t="b">
        <v>0</v>
      </c>
      <c r="G261" s="80" t="b">
        <v>0</v>
      </c>
    </row>
    <row r="262" spans="1:7" ht="15">
      <c r="A262" s="105" t="s">
        <v>1167</v>
      </c>
      <c r="B262" s="80">
        <v>2</v>
      </c>
      <c r="C262" s="106">
        <v>0.0013499960304616755</v>
      </c>
      <c r="D262" s="80" t="s">
        <v>745</v>
      </c>
      <c r="E262" s="80" t="b">
        <v>0</v>
      </c>
      <c r="F262" s="80" t="b">
        <v>0</v>
      </c>
      <c r="G262" s="80" t="b">
        <v>0</v>
      </c>
    </row>
    <row r="263" spans="1:7" ht="15">
      <c r="A263" s="105" t="s">
        <v>1168</v>
      </c>
      <c r="B263" s="80">
        <v>2</v>
      </c>
      <c r="C263" s="106">
        <v>0.0015891934843067143</v>
      </c>
      <c r="D263" s="80" t="s">
        <v>745</v>
      </c>
      <c r="E263" s="80" t="b">
        <v>0</v>
      </c>
      <c r="F263" s="80" t="b">
        <v>0</v>
      </c>
      <c r="G263" s="80" t="b">
        <v>0</v>
      </c>
    </row>
    <row r="264" spans="1:7" ht="15">
      <c r="A264" s="105" t="s">
        <v>1169</v>
      </c>
      <c r="B264" s="80">
        <v>2</v>
      </c>
      <c r="C264" s="106">
        <v>0.0013499960304616755</v>
      </c>
      <c r="D264" s="80" t="s">
        <v>745</v>
      </c>
      <c r="E264" s="80" t="b">
        <v>0</v>
      </c>
      <c r="F264" s="80" t="b">
        <v>0</v>
      </c>
      <c r="G264" s="80" t="b">
        <v>0</v>
      </c>
    </row>
    <row r="265" spans="1:7" ht="15">
      <c r="A265" s="105" t="s">
        <v>1170</v>
      </c>
      <c r="B265" s="80">
        <v>2</v>
      </c>
      <c r="C265" s="106">
        <v>0.0013499960304616755</v>
      </c>
      <c r="D265" s="80" t="s">
        <v>745</v>
      </c>
      <c r="E265" s="80" t="b">
        <v>0</v>
      </c>
      <c r="F265" s="80" t="b">
        <v>0</v>
      </c>
      <c r="G265" s="80" t="b">
        <v>0</v>
      </c>
    </row>
    <row r="266" spans="1:7" ht="15">
      <c r="A266" s="105" t="s">
        <v>1171</v>
      </c>
      <c r="B266" s="80">
        <v>2</v>
      </c>
      <c r="C266" s="106">
        <v>0.0013499960304616755</v>
      </c>
      <c r="D266" s="80" t="s">
        <v>745</v>
      </c>
      <c r="E266" s="80" t="b">
        <v>0</v>
      </c>
      <c r="F266" s="80" t="b">
        <v>0</v>
      </c>
      <c r="G266" s="80" t="b">
        <v>0</v>
      </c>
    </row>
    <row r="267" spans="1:7" ht="15">
      <c r="A267" s="105" t="s">
        <v>1172</v>
      </c>
      <c r="B267" s="80">
        <v>2</v>
      </c>
      <c r="C267" s="106">
        <v>0.0013499960304616755</v>
      </c>
      <c r="D267" s="80" t="s">
        <v>745</v>
      </c>
      <c r="E267" s="80" t="b">
        <v>0</v>
      </c>
      <c r="F267" s="80" t="b">
        <v>0</v>
      </c>
      <c r="G267" s="80" t="b">
        <v>0</v>
      </c>
    </row>
    <row r="268" spans="1:7" ht="15">
      <c r="A268" s="105" t="s">
        <v>1173</v>
      </c>
      <c r="B268" s="80">
        <v>2</v>
      </c>
      <c r="C268" s="106">
        <v>0.0015891934843067143</v>
      </c>
      <c r="D268" s="80" t="s">
        <v>745</v>
      </c>
      <c r="E268" s="80" t="b">
        <v>0</v>
      </c>
      <c r="F268" s="80" t="b">
        <v>0</v>
      </c>
      <c r="G268" s="80" t="b">
        <v>0</v>
      </c>
    </row>
    <row r="269" spans="1:7" ht="15">
      <c r="A269" s="105" t="s">
        <v>1174</v>
      </c>
      <c r="B269" s="80">
        <v>2</v>
      </c>
      <c r="C269" s="106">
        <v>0.0015891934843067143</v>
      </c>
      <c r="D269" s="80" t="s">
        <v>745</v>
      </c>
      <c r="E269" s="80" t="b">
        <v>0</v>
      </c>
      <c r="F269" s="80" t="b">
        <v>0</v>
      </c>
      <c r="G269" s="80" t="b">
        <v>0</v>
      </c>
    </row>
    <row r="270" spans="1:7" ht="15">
      <c r="A270" s="105" t="s">
        <v>1175</v>
      </c>
      <c r="B270" s="80">
        <v>2</v>
      </c>
      <c r="C270" s="106">
        <v>0.0013499960304616755</v>
      </c>
      <c r="D270" s="80" t="s">
        <v>745</v>
      </c>
      <c r="E270" s="80" t="b">
        <v>0</v>
      </c>
      <c r="F270" s="80" t="b">
        <v>0</v>
      </c>
      <c r="G270" s="80" t="b">
        <v>0</v>
      </c>
    </row>
    <row r="271" spans="1:7" ht="15">
      <c r="A271" s="105" t="s">
        <v>1176</v>
      </c>
      <c r="B271" s="80">
        <v>2</v>
      </c>
      <c r="C271" s="106">
        <v>0.0015891934843067143</v>
      </c>
      <c r="D271" s="80" t="s">
        <v>745</v>
      </c>
      <c r="E271" s="80" t="b">
        <v>0</v>
      </c>
      <c r="F271" s="80" t="b">
        <v>0</v>
      </c>
      <c r="G271" s="80" t="b">
        <v>0</v>
      </c>
    </row>
    <row r="272" spans="1:7" ht="15">
      <c r="A272" s="105" t="s">
        <v>1177</v>
      </c>
      <c r="B272" s="80">
        <v>2</v>
      </c>
      <c r="C272" s="106">
        <v>0.0013499960304616755</v>
      </c>
      <c r="D272" s="80" t="s">
        <v>745</v>
      </c>
      <c r="E272" s="80" t="b">
        <v>0</v>
      </c>
      <c r="F272" s="80" t="b">
        <v>0</v>
      </c>
      <c r="G272" s="80" t="b">
        <v>0</v>
      </c>
    </row>
    <row r="273" spans="1:7" ht="15">
      <c r="A273" s="105" t="s">
        <v>1178</v>
      </c>
      <c r="B273" s="80">
        <v>2</v>
      </c>
      <c r="C273" s="106">
        <v>0.0013499960304616755</v>
      </c>
      <c r="D273" s="80" t="s">
        <v>745</v>
      </c>
      <c r="E273" s="80" t="b">
        <v>0</v>
      </c>
      <c r="F273" s="80" t="b">
        <v>0</v>
      </c>
      <c r="G273" s="80" t="b">
        <v>0</v>
      </c>
    </row>
    <row r="274" spans="1:7" ht="15">
      <c r="A274" s="105" t="s">
        <v>1179</v>
      </c>
      <c r="B274" s="80">
        <v>2</v>
      </c>
      <c r="C274" s="106">
        <v>0.0013499960304616755</v>
      </c>
      <c r="D274" s="80" t="s">
        <v>745</v>
      </c>
      <c r="E274" s="80" t="b">
        <v>0</v>
      </c>
      <c r="F274" s="80" t="b">
        <v>0</v>
      </c>
      <c r="G274" s="80" t="b">
        <v>0</v>
      </c>
    </row>
    <row r="275" spans="1:7" ht="15">
      <c r="A275" s="105" t="s">
        <v>1180</v>
      </c>
      <c r="B275" s="80">
        <v>2</v>
      </c>
      <c r="C275" s="106">
        <v>0.0013499960304616755</v>
      </c>
      <c r="D275" s="80" t="s">
        <v>745</v>
      </c>
      <c r="E275" s="80" t="b">
        <v>0</v>
      </c>
      <c r="F275" s="80" t="b">
        <v>0</v>
      </c>
      <c r="G275" s="80" t="b">
        <v>0</v>
      </c>
    </row>
    <row r="276" spans="1:7" ht="15">
      <c r="A276" s="105" t="s">
        <v>1181</v>
      </c>
      <c r="B276" s="80">
        <v>2</v>
      </c>
      <c r="C276" s="106">
        <v>0.0013499960304616755</v>
      </c>
      <c r="D276" s="80" t="s">
        <v>745</v>
      </c>
      <c r="E276" s="80" t="b">
        <v>0</v>
      </c>
      <c r="F276" s="80" t="b">
        <v>0</v>
      </c>
      <c r="G276" s="80" t="b">
        <v>0</v>
      </c>
    </row>
    <row r="277" spans="1:7" ht="15">
      <c r="A277" s="105" t="s">
        <v>1182</v>
      </c>
      <c r="B277" s="80">
        <v>2</v>
      </c>
      <c r="C277" s="106">
        <v>0.0013499960304616755</v>
      </c>
      <c r="D277" s="80" t="s">
        <v>745</v>
      </c>
      <c r="E277" s="80" t="b">
        <v>0</v>
      </c>
      <c r="F277" s="80" t="b">
        <v>0</v>
      </c>
      <c r="G277" s="80" t="b">
        <v>0</v>
      </c>
    </row>
    <row r="278" spans="1:7" ht="15">
      <c r="A278" s="105" t="s">
        <v>1183</v>
      </c>
      <c r="B278" s="80">
        <v>2</v>
      </c>
      <c r="C278" s="106">
        <v>0.0013499960304616755</v>
      </c>
      <c r="D278" s="80" t="s">
        <v>745</v>
      </c>
      <c r="E278" s="80" t="b">
        <v>0</v>
      </c>
      <c r="F278" s="80" t="b">
        <v>0</v>
      </c>
      <c r="G278" s="80" t="b">
        <v>0</v>
      </c>
    </row>
    <row r="279" spans="1:7" ht="15">
      <c r="A279" s="105" t="s">
        <v>1184</v>
      </c>
      <c r="B279" s="80">
        <v>2</v>
      </c>
      <c r="C279" s="106">
        <v>0.0013499960304616755</v>
      </c>
      <c r="D279" s="80" t="s">
        <v>745</v>
      </c>
      <c r="E279" s="80" t="b">
        <v>0</v>
      </c>
      <c r="F279" s="80" t="b">
        <v>0</v>
      </c>
      <c r="G279" s="80" t="b">
        <v>0</v>
      </c>
    </row>
    <row r="280" spans="1:7" ht="15">
      <c r="A280" s="105" t="s">
        <v>1185</v>
      </c>
      <c r="B280" s="80">
        <v>2</v>
      </c>
      <c r="C280" s="106">
        <v>0.0015891934843067143</v>
      </c>
      <c r="D280" s="80" t="s">
        <v>745</v>
      </c>
      <c r="E280" s="80" t="b">
        <v>0</v>
      </c>
      <c r="F280" s="80" t="b">
        <v>0</v>
      </c>
      <c r="G280" s="80" t="b">
        <v>0</v>
      </c>
    </row>
    <row r="281" spans="1:7" ht="15">
      <c r="A281" s="105" t="s">
        <v>1186</v>
      </c>
      <c r="B281" s="80">
        <v>2</v>
      </c>
      <c r="C281" s="106">
        <v>0.0013499960304616755</v>
      </c>
      <c r="D281" s="80" t="s">
        <v>745</v>
      </c>
      <c r="E281" s="80" t="b">
        <v>0</v>
      </c>
      <c r="F281" s="80" t="b">
        <v>0</v>
      </c>
      <c r="G281" s="80" t="b">
        <v>0</v>
      </c>
    </row>
    <row r="282" spans="1:7" ht="15">
      <c r="A282" s="105" t="s">
        <v>1187</v>
      </c>
      <c r="B282" s="80">
        <v>2</v>
      </c>
      <c r="C282" s="106">
        <v>0.0013499960304616755</v>
      </c>
      <c r="D282" s="80" t="s">
        <v>745</v>
      </c>
      <c r="E282" s="80" t="b">
        <v>0</v>
      </c>
      <c r="F282" s="80" t="b">
        <v>0</v>
      </c>
      <c r="G282" s="80" t="b">
        <v>0</v>
      </c>
    </row>
    <row r="283" spans="1:7" ht="15">
      <c r="A283" s="105" t="s">
        <v>1188</v>
      </c>
      <c r="B283" s="80">
        <v>2</v>
      </c>
      <c r="C283" s="106">
        <v>0.0013499960304616755</v>
      </c>
      <c r="D283" s="80" t="s">
        <v>745</v>
      </c>
      <c r="E283" s="80" t="b">
        <v>0</v>
      </c>
      <c r="F283" s="80" t="b">
        <v>0</v>
      </c>
      <c r="G283" s="80" t="b">
        <v>0</v>
      </c>
    </row>
    <row r="284" spans="1:7" ht="15">
      <c r="A284" s="105" t="s">
        <v>1189</v>
      </c>
      <c r="B284" s="80">
        <v>2</v>
      </c>
      <c r="C284" s="106">
        <v>0.0013499960304616755</v>
      </c>
      <c r="D284" s="80" t="s">
        <v>745</v>
      </c>
      <c r="E284" s="80" t="b">
        <v>0</v>
      </c>
      <c r="F284" s="80" t="b">
        <v>0</v>
      </c>
      <c r="G284" s="80" t="b">
        <v>0</v>
      </c>
    </row>
    <row r="285" spans="1:7" ht="15">
      <c r="A285" s="105" t="s">
        <v>1190</v>
      </c>
      <c r="B285" s="80">
        <v>2</v>
      </c>
      <c r="C285" s="106">
        <v>0.0013499960304616755</v>
      </c>
      <c r="D285" s="80" t="s">
        <v>745</v>
      </c>
      <c r="E285" s="80" t="b">
        <v>0</v>
      </c>
      <c r="F285" s="80" t="b">
        <v>0</v>
      </c>
      <c r="G285" s="80" t="b">
        <v>0</v>
      </c>
    </row>
    <row r="286" spans="1:7" ht="15">
      <c r="A286" s="105" t="s">
        <v>1191</v>
      </c>
      <c r="B286" s="80">
        <v>2</v>
      </c>
      <c r="C286" s="106">
        <v>0.0015891934843067143</v>
      </c>
      <c r="D286" s="80" t="s">
        <v>745</v>
      </c>
      <c r="E286" s="80" t="b">
        <v>0</v>
      </c>
      <c r="F286" s="80" t="b">
        <v>0</v>
      </c>
      <c r="G286" s="80" t="b">
        <v>0</v>
      </c>
    </row>
    <row r="287" spans="1:7" ht="15">
      <c r="A287" s="105" t="s">
        <v>1192</v>
      </c>
      <c r="B287" s="80">
        <v>2</v>
      </c>
      <c r="C287" s="106">
        <v>0.0015891934843067143</v>
      </c>
      <c r="D287" s="80" t="s">
        <v>745</v>
      </c>
      <c r="E287" s="80" t="b">
        <v>0</v>
      </c>
      <c r="F287" s="80" t="b">
        <v>0</v>
      </c>
      <c r="G287" s="80" t="b">
        <v>0</v>
      </c>
    </row>
    <row r="288" spans="1:7" ht="15">
      <c r="A288" s="105" t="s">
        <v>1193</v>
      </c>
      <c r="B288" s="80">
        <v>2</v>
      </c>
      <c r="C288" s="106">
        <v>0.0013499960304616755</v>
      </c>
      <c r="D288" s="80" t="s">
        <v>745</v>
      </c>
      <c r="E288" s="80" t="b">
        <v>0</v>
      </c>
      <c r="F288" s="80" t="b">
        <v>0</v>
      </c>
      <c r="G288" s="80" t="b">
        <v>0</v>
      </c>
    </row>
    <row r="289" spans="1:7" ht="15">
      <c r="A289" s="105" t="s">
        <v>1194</v>
      </c>
      <c r="B289" s="80">
        <v>2</v>
      </c>
      <c r="C289" s="106">
        <v>0.0013499960304616755</v>
      </c>
      <c r="D289" s="80" t="s">
        <v>745</v>
      </c>
      <c r="E289" s="80" t="b">
        <v>0</v>
      </c>
      <c r="F289" s="80" t="b">
        <v>0</v>
      </c>
      <c r="G289" s="80" t="b">
        <v>0</v>
      </c>
    </row>
    <row r="290" spans="1:7" ht="15">
      <c r="A290" s="105" t="s">
        <v>1195</v>
      </c>
      <c r="B290" s="80">
        <v>2</v>
      </c>
      <c r="C290" s="106">
        <v>0.0013499960304616755</v>
      </c>
      <c r="D290" s="80" t="s">
        <v>745</v>
      </c>
      <c r="E290" s="80" t="b">
        <v>0</v>
      </c>
      <c r="F290" s="80" t="b">
        <v>0</v>
      </c>
      <c r="G290" s="80" t="b">
        <v>0</v>
      </c>
    </row>
    <row r="291" spans="1:7" ht="15">
      <c r="A291" s="105" t="s">
        <v>1196</v>
      </c>
      <c r="B291" s="80">
        <v>2</v>
      </c>
      <c r="C291" s="106">
        <v>0.0013499960304616755</v>
      </c>
      <c r="D291" s="80" t="s">
        <v>745</v>
      </c>
      <c r="E291" s="80" t="b">
        <v>0</v>
      </c>
      <c r="F291" s="80" t="b">
        <v>0</v>
      </c>
      <c r="G291" s="80" t="b">
        <v>0</v>
      </c>
    </row>
    <row r="292" spans="1:7" ht="15">
      <c r="A292" s="105" t="s">
        <v>1197</v>
      </c>
      <c r="B292" s="80">
        <v>2</v>
      </c>
      <c r="C292" s="106">
        <v>0.0013499960304616755</v>
      </c>
      <c r="D292" s="80" t="s">
        <v>745</v>
      </c>
      <c r="E292" s="80" t="b">
        <v>0</v>
      </c>
      <c r="F292" s="80" t="b">
        <v>0</v>
      </c>
      <c r="G292" s="80" t="b">
        <v>0</v>
      </c>
    </row>
    <row r="293" spans="1:7" ht="15">
      <c r="A293" s="105" t="s">
        <v>1198</v>
      </c>
      <c r="B293" s="80">
        <v>2</v>
      </c>
      <c r="C293" s="106">
        <v>0.0013499960304616755</v>
      </c>
      <c r="D293" s="80" t="s">
        <v>745</v>
      </c>
      <c r="E293" s="80" t="b">
        <v>0</v>
      </c>
      <c r="F293" s="80" t="b">
        <v>0</v>
      </c>
      <c r="G293" s="80" t="b">
        <v>0</v>
      </c>
    </row>
    <row r="294" spans="1:7" ht="15">
      <c r="A294" s="105" t="s">
        <v>1199</v>
      </c>
      <c r="B294" s="80">
        <v>2</v>
      </c>
      <c r="C294" s="106">
        <v>0.0013499960304616755</v>
      </c>
      <c r="D294" s="80" t="s">
        <v>745</v>
      </c>
      <c r="E294" s="80" t="b">
        <v>0</v>
      </c>
      <c r="F294" s="80" t="b">
        <v>0</v>
      </c>
      <c r="G294" s="80" t="b">
        <v>0</v>
      </c>
    </row>
    <row r="295" spans="1:7" ht="15">
      <c r="A295" s="105" t="s">
        <v>1200</v>
      </c>
      <c r="B295" s="80">
        <v>2</v>
      </c>
      <c r="C295" s="106">
        <v>0.0013499960304616755</v>
      </c>
      <c r="D295" s="80" t="s">
        <v>745</v>
      </c>
      <c r="E295" s="80" t="b">
        <v>0</v>
      </c>
      <c r="F295" s="80" t="b">
        <v>0</v>
      </c>
      <c r="G295" s="80" t="b">
        <v>0</v>
      </c>
    </row>
    <row r="296" spans="1:7" ht="15">
      <c r="A296" s="105" t="s">
        <v>1201</v>
      </c>
      <c r="B296" s="80">
        <v>2</v>
      </c>
      <c r="C296" s="106">
        <v>0.0013499960304616755</v>
      </c>
      <c r="D296" s="80" t="s">
        <v>745</v>
      </c>
      <c r="E296" s="80" t="b">
        <v>0</v>
      </c>
      <c r="F296" s="80" t="b">
        <v>0</v>
      </c>
      <c r="G296" s="80" t="b">
        <v>0</v>
      </c>
    </row>
    <row r="297" spans="1:7" ht="15">
      <c r="A297" s="105" t="s">
        <v>1202</v>
      </c>
      <c r="B297" s="80">
        <v>2</v>
      </c>
      <c r="C297" s="106">
        <v>0.0013499960304616755</v>
      </c>
      <c r="D297" s="80" t="s">
        <v>745</v>
      </c>
      <c r="E297" s="80" t="b">
        <v>0</v>
      </c>
      <c r="F297" s="80" t="b">
        <v>0</v>
      </c>
      <c r="G297" s="80" t="b">
        <v>0</v>
      </c>
    </row>
    <row r="298" spans="1:7" ht="15">
      <c r="A298" s="105" t="s">
        <v>1203</v>
      </c>
      <c r="B298" s="80">
        <v>2</v>
      </c>
      <c r="C298" s="106">
        <v>0.0013499960304616755</v>
      </c>
      <c r="D298" s="80" t="s">
        <v>745</v>
      </c>
      <c r="E298" s="80" t="b">
        <v>0</v>
      </c>
      <c r="F298" s="80" t="b">
        <v>0</v>
      </c>
      <c r="G298" s="80" t="b">
        <v>0</v>
      </c>
    </row>
    <row r="299" spans="1:7" ht="15">
      <c r="A299" s="105" t="s">
        <v>1204</v>
      </c>
      <c r="B299" s="80">
        <v>2</v>
      </c>
      <c r="C299" s="106">
        <v>0.0013499960304616755</v>
      </c>
      <c r="D299" s="80" t="s">
        <v>745</v>
      </c>
      <c r="E299" s="80" t="b">
        <v>0</v>
      </c>
      <c r="F299" s="80" t="b">
        <v>0</v>
      </c>
      <c r="G299" s="80" t="b">
        <v>0</v>
      </c>
    </row>
    <row r="300" spans="1:7" ht="15">
      <c r="A300" s="105" t="s">
        <v>1205</v>
      </c>
      <c r="B300" s="80">
        <v>2</v>
      </c>
      <c r="C300" s="106">
        <v>0.0015891934843067143</v>
      </c>
      <c r="D300" s="80" t="s">
        <v>745</v>
      </c>
      <c r="E300" s="80" t="b">
        <v>0</v>
      </c>
      <c r="F300" s="80" t="b">
        <v>0</v>
      </c>
      <c r="G300" s="80" t="b">
        <v>0</v>
      </c>
    </row>
    <row r="301" spans="1:7" ht="15">
      <c r="A301" s="105" t="s">
        <v>1206</v>
      </c>
      <c r="B301" s="80">
        <v>2</v>
      </c>
      <c r="C301" s="106">
        <v>0.0015891934843067143</v>
      </c>
      <c r="D301" s="80" t="s">
        <v>745</v>
      </c>
      <c r="E301" s="80" t="b">
        <v>0</v>
      </c>
      <c r="F301" s="80" t="b">
        <v>0</v>
      </c>
      <c r="G301" s="80" t="b">
        <v>0</v>
      </c>
    </row>
    <row r="302" spans="1:7" ht="15">
      <c r="A302" s="105" t="s">
        <v>1207</v>
      </c>
      <c r="B302" s="80">
        <v>2</v>
      </c>
      <c r="C302" s="106">
        <v>0.0013499960304616755</v>
      </c>
      <c r="D302" s="80" t="s">
        <v>745</v>
      </c>
      <c r="E302" s="80" t="b">
        <v>0</v>
      </c>
      <c r="F302" s="80" t="b">
        <v>0</v>
      </c>
      <c r="G302" s="80" t="b">
        <v>0</v>
      </c>
    </row>
    <row r="303" spans="1:7" ht="15">
      <c r="A303" s="105" t="s">
        <v>1208</v>
      </c>
      <c r="B303" s="80">
        <v>2</v>
      </c>
      <c r="C303" s="106">
        <v>0.0013499960304616755</v>
      </c>
      <c r="D303" s="80" t="s">
        <v>745</v>
      </c>
      <c r="E303" s="80" t="b">
        <v>0</v>
      </c>
      <c r="F303" s="80" t="b">
        <v>0</v>
      </c>
      <c r="G303" s="80" t="b">
        <v>0</v>
      </c>
    </row>
    <row r="304" spans="1:7" ht="15">
      <c r="A304" s="105" t="s">
        <v>1209</v>
      </c>
      <c r="B304" s="80">
        <v>2</v>
      </c>
      <c r="C304" s="106">
        <v>0.0013499960304616755</v>
      </c>
      <c r="D304" s="80" t="s">
        <v>745</v>
      </c>
      <c r="E304" s="80" t="b">
        <v>0</v>
      </c>
      <c r="F304" s="80" t="b">
        <v>0</v>
      </c>
      <c r="G304" s="80" t="b">
        <v>0</v>
      </c>
    </row>
    <row r="305" spans="1:7" ht="15">
      <c r="A305" s="105" t="s">
        <v>1210</v>
      </c>
      <c r="B305" s="80">
        <v>2</v>
      </c>
      <c r="C305" s="106">
        <v>0.0013499960304616755</v>
      </c>
      <c r="D305" s="80" t="s">
        <v>745</v>
      </c>
      <c r="E305" s="80" t="b">
        <v>0</v>
      </c>
      <c r="F305" s="80" t="b">
        <v>0</v>
      </c>
      <c r="G305" s="80" t="b">
        <v>0</v>
      </c>
    </row>
    <row r="306" spans="1:7" ht="15">
      <c r="A306" s="105" t="s">
        <v>1211</v>
      </c>
      <c r="B306" s="80">
        <v>2</v>
      </c>
      <c r="C306" s="106">
        <v>0.0013499960304616755</v>
      </c>
      <c r="D306" s="80" t="s">
        <v>745</v>
      </c>
      <c r="E306" s="80" t="b">
        <v>0</v>
      </c>
      <c r="F306" s="80" t="b">
        <v>0</v>
      </c>
      <c r="G306" s="80" t="b">
        <v>0</v>
      </c>
    </row>
    <row r="307" spans="1:7" ht="15">
      <c r="A307" s="105" t="s">
        <v>1212</v>
      </c>
      <c r="B307" s="80">
        <v>2</v>
      </c>
      <c r="C307" s="106">
        <v>0.0013499960304616755</v>
      </c>
      <c r="D307" s="80" t="s">
        <v>745</v>
      </c>
      <c r="E307" s="80" t="b">
        <v>0</v>
      </c>
      <c r="F307" s="80" t="b">
        <v>0</v>
      </c>
      <c r="G307" s="80" t="b">
        <v>0</v>
      </c>
    </row>
    <row r="308" spans="1:7" ht="15">
      <c r="A308" s="105" t="s">
        <v>1213</v>
      </c>
      <c r="B308" s="80">
        <v>2</v>
      </c>
      <c r="C308" s="106">
        <v>0.0013499960304616755</v>
      </c>
      <c r="D308" s="80" t="s">
        <v>745</v>
      </c>
      <c r="E308" s="80" t="b">
        <v>0</v>
      </c>
      <c r="F308" s="80" t="b">
        <v>0</v>
      </c>
      <c r="G308" s="80" t="b">
        <v>0</v>
      </c>
    </row>
    <row r="309" spans="1:7" ht="15">
      <c r="A309" s="105" t="s">
        <v>1214</v>
      </c>
      <c r="B309" s="80">
        <v>2</v>
      </c>
      <c r="C309" s="106">
        <v>0.0013499960304616755</v>
      </c>
      <c r="D309" s="80" t="s">
        <v>745</v>
      </c>
      <c r="E309" s="80" t="b">
        <v>0</v>
      </c>
      <c r="F309" s="80" t="b">
        <v>0</v>
      </c>
      <c r="G309" s="80" t="b">
        <v>0</v>
      </c>
    </row>
    <row r="310" spans="1:7" ht="15">
      <c r="A310" s="105" t="s">
        <v>1215</v>
      </c>
      <c r="B310" s="80">
        <v>2</v>
      </c>
      <c r="C310" s="106">
        <v>0.0013499960304616755</v>
      </c>
      <c r="D310" s="80" t="s">
        <v>745</v>
      </c>
      <c r="E310" s="80" t="b">
        <v>0</v>
      </c>
      <c r="F310" s="80" t="b">
        <v>0</v>
      </c>
      <c r="G310" s="80" t="b">
        <v>0</v>
      </c>
    </row>
    <row r="311" spans="1:7" ht="15">
      <c r="A311" s="105" t="s">
        <v>1216</v>
      </c>
      <c r="B311" s="80">
        <v>2</v>
      </c>
      <c r="C311" s="106">
        <v>0.0013499960304616755</v>
      </c>
      <c r="D311" s="80" t="s">
        <v>745</v>
      </c>
      <c r="E311" s="80" t="b">
        <v>0</v>
      </c>
      <c r="F311" s="80" t="b">
        <v>0</v>
      </c>
      <c r="G311" s="80" t="b">
        <v>0</v>
      </c>
    </row>
    <row r="312" spans="1:7" ht="15">
      <c r="A312" s="105" t="s">
        <v>1217</v>
      </c>
      <c r="B312" s="80">
        <v>2</v>
      </c>
      <c r="C312" s="106">
        <v>0.0013499960304616755</v>
      </c>
      <c r="D312" s="80" t="s">
        <v>745</v>
      </c>
      <c r="E312" s="80" t="b">
        <v>0</v>
      </c>
      <c r="F312" s="80" t="b">
        <v>0</v>
      </c>
      <c r="G312" s="80" t="b">
        <v>0</v>
      </c>
    </row>
    <row r="313" spans="1:7" ht="15">
      <c r="A313" s="105" t="s">
        <v>1218</v>
      </c>
      <c r="B313" s="80">
        <v>2</v>
      </c>
      <c r="C313" s="106">
        <v>0.0013499960304616755</v>
      </c>
      <c r="D313" s="80" t="s">
        <v>745</v>
      </c>
      <c r="E313" s="80" t="b">
        <v>0</v>
      </c>
      <c r="F313" s="80" t="b">
        <v>0</v>
      </c>
      <c r="G313" s="80" t="b">
        <v>0</v>
      </c>
    </row>
    <row r="314" spans="1:7" ht="15">
      <c r="A314" s="105" t="s">
        <v>1219</v>
      </c>
      <c r="B314" s="80">
        <v>2</v>
      </c>
      <c r="C314" s="106">
        <v>0.0013499960304616755</v>
      </c>
      <c r="D314" s="80" t="s">
        <v>745</v>
      </c>
      <c r="E314" s="80" t="b">
        <v>0</v>
      </c>
      <c r="F314" s="80" t="b">
        <v>0</v>
      </c>
      <c r="G314" s="80" t="b">
        <v>0</v>
      </c>
    </row>
    <row r="315" spans="1:7" ht="15">
      <c r="A315" s="105" t="s">
        <v>1220</v>
      </c>
      <c r="B315" s="80">
        <v>2</v>
      </c>
      <c r="C315" s="106">
        <v>0.0013499960304616755</v>
      </c>
      <c r="D315" s="80" t="s">
        <v>745</v>
      </c>
      <c r="E315" s="80" t="b">
        <v>0</v>
      </c>
      <c r="F315" s="80" t="b">
        <v>0</v>
      </c>
      <c r="G315" s="80" t="b">
        <v>0</v>
      </c>
    </row>
    <row r="316" spans="1:7" ht="15">
      <c r="A316" s="105" t="s">
        <v>1221</v>
      </c>
      <c r="B316" s="80">
        <v>2</v>
      </c>
      <c r="C316" s="106">
        <v>0.0013499960304616755</v>
      </c>
      <c r="D316" s="80" t="s">
        <v>745</v>
      </c>
      <c r="E316" s="80" t="b">
        <v>0</v>
      </c>
      <c r="F316" s="80" t="b">
        <v>0</v>
      </c>
      <c r="G316" s="80" t="b">
        <v>0</v>
      </c>
    </row>
    <row r="317" spans="1:7" ht="15">
      <c r="A317" s="105" t="s">
        <v>1222</v>
      </c>
      <c r="B317" s="80">
        <v>2</v>
      </c>
      <c r="C317" s="106">
        <v>0.0013499960304616755</v>
      </c>
      <c r="D317" s="80" t="s">
        <v>745</v>
      </c>
      <c r="E317" s="80" t="b">
        <v>0</v>
      </c>
      <c r="F317" s="80" t="b">
        <v>0</v>
      </c>
      <c r="G317" s="80" t="b">
        <v>0</v>
      </c>
    </row>
    <row r="318" spans="1:7" ht="15">
      <c r="A318" s="105" t="s">
        <v>1223</v>
      </c>
      <c r="B318" s="80">
        <v>2</v>
      </c>
      <c r="C318" s="106">
        <v>0.0013499960304616755</v>
      </c>
      <c r="D318" s="80" t="s">
        <v>745</v>
      </c>
      <c r="E318" s="80" t="b">
        <v>0</v>
      </c>
      <c r="F318" s="80" t="b">
        <v>0</v>
      </c>
      <c r="G318" s="80" t="b">
        <v>0</v>
      </c>
    </row>
    <row r="319" spans="1:7" ht="15">
      <c r="A319" s="105" t="s">
        <v>1224</v>
      </c>
      <c r="B319" s="80">
        <v>2</v>
      </c>
      <c r="C319" s="106">
        <v>0.0013499960304616755</v>
      </c>
      <c r="D319" s="80" t="s">
        <v>745</v>
      </c>
      <c r="E319" s="80" t="b">
        <v>0</v>
      </c>
      <c r="F319" s="80" t="b">
        <v>0</v>
      </c>
      <c r="G319" s="80" t="b">
        <v>0</v>
      </c>
    </row>
    <row r="320" spans="1:7" ht="15">
      <c r="A320" s="105" t="s">
        <v>1225</v>
      </c>
      <c r="B320" s="80">
        <v>2</v>
      </c>
      <c r="C320" s="106">
        <v>0.0013499960304616755</v>
      </c>
      <c r="D320" s="80" t="s">
        <v>745</v>
      </c>
      <c r="E320" s="80" t="b">
        <v>0</v>
      </c>
      <c r="F320" s="80" t="b">
        <v>0</v>
      </c>
      <c r="G320" s="80" t="b">
        <v>0</v>
      </c>
    </row>
    <row r="321" spans="1:7" ht="15">
      <c r="A321" s="105" t="s">
        <v>1226</v>
      </c>
      <c r="B321" s="80">
        <v>2</v>
      </c>
      <c r="C321" s="106">
        <v>0.0013499960304616755</v>
      </c>
      <c r="D321" s="80" t="s">
        <v>745</v>
      </c>
      <c r="E321" s="80" t="b">
        <v>0</v>
      </c>
      <c r="F321" s="80" t="b">
        <v>0</v>
      </c>
      <c r="G321" s="80" t="b">
        <v>0</v>
      </c>
    </row>
    <row r="322" spans="1:7" ht="15">
      <c r="A322" s="105" t="s">
        <v>1227</v>
      </c>
      <c r="B322" s="80">
        <v>2</v>
      </c>
      <c r="C322" s="106">
        <v>0.0013499960304616755</v>
      </c>
      <c r="D322" s="80" t="s">
        <v>745</v>
      </c>
      <c r="E322" s="80" t="b">
        <v>0</v>
      </c>
      <c r="F322" s="80" t="b">
        <v>0</v>
      </c>
      <c r="G322" s="80" t="b">
        <v>0</v>
      </c>
    </row>
    <row r="323" spans="1:7" ht="15">
      <c r="A323" s="105" t="s">
        <v>1228</v>
      </c>
      <c r="B323" s="80">
        <v>2</v>
      </c>
      <c r="C323" s="106">
        <v>0.0013499960304616755</v>
      </c>
      <c r="D323" s="80" t="s">
        <v>745</v>
      </c>
      <c r="E323" s="80" t="b">
        <v>0</v>
      </c>
      <c r="F323" s="80" t="b">
        <v>0</v>
      </c>
      <c r="G323" s="80" t="b">
        <v>0</v>
      </c>
    </row>
    <row r="324" spans="1:7" ht="15">
      <c r="A324" s="105" t="s">
        <v>1229</v>
      </c>
      <c r="B324" s="80">
        <v>2</v>
      </c>
      <c r="C324" s="106">
        <v>0.0013499960304616755</v>
      </c>
      <c r="D324" s="80" t="s">
        <v>745</v>
      </c>
      <c r="E324" s="80" t="b">
        <v>0</v>
      </c>
      <c r="F324" s="80" t="b">
        <v>0</v>
      </c>
      <c r="G324" s="80" t="b">
        <v>0</v>
      </c>
    </row>
    <row r="325" spans="1:7" ht="15">
      <c r="A325" s="105" t="s">
        <v>1230</v>
      </c>
      <c r="B325" s="80">
        <v>2</v>
      </c>
      <c r="C325" s="106">
        <v>0.0013499960304616755</v>
      </c>
      <c r="D325" s="80" t="s">
        <v>745</v>
      </c>
      <c r="E325" s="80" t="b">
        <v>0</v>
      </c>
      <c r="F325" s="80" t="b">
        <v>0</v>
      </c>
      <c r="G325" s="80" t="b">
        <v>0</v>
      </c>
    </row>
    <row r="326" spans="1:7" ht="15">
      <c r="A326" s="105" t="s">
        <v>1231</v>
      </c>
      <c r="B326" s="80">
        <v>2</v>
      </c>
      <c r="C326" s="106">
        <v>0.0013499960304616755</v>
      </c>
      <c r="D326" s="80" t="s">
        <v>745</v>
      </c>
      <c r="E326" s="80" t="b">
        <v>0</v>
      </c>
      <c r="F326" s="80" t="b">
        <v>0</v>
      </c>
      <c r="G326" s="80" t="b">
        <v>0</v>
      </c>
    </row>
    <row r="327" spans="1:7" ht="15">
      <c r="A327" s="105" t="s">
        <v>1232</v>
      </c>
      <c r="B327" s="80">
        <v>2</v>
      </c>
      <c r="C327" s="106">
        <v>0.0013499960304616755</v>
      </c>
      <c r="D327" s="80" t="s">
        <v>745</v>
      </c>
      <c r="E327" s="80" t="b">
        <v>0</v>
      </c>
      <c r="F327" s="80" t="b">
        <v>0</v>
      </c>
      <c r="G327" s="80" t="b">
        <v>0</v>
      </c>
    </row>
    <row r="328" spans="1:7" ht="15">
      <c r="A328" s="105" t="s">
        <v>1233</v>
      </c>
      <c r="B328" s="80">
        <v>2</v>
      </c>
      <c r="C328" s="106">
        <v>0.0013499960304616755</v>
      </c>
      <c r="D328" s="80" t="s">
        <v>745</v>
      </c>
      <c r="E328" s="80" t="b">
        <v>0</v>
      </c>
      <c r="F328" s="80" t="b">
        <v>0</v>
      </c>
      <c r="G328" s="80" t="b">
        <v>0</v>
      </c>
    </row>
    <row r="329" spans="1:7" ht="15">
      <c r="A329" s="105" t="s">
        <v>1234</v>
      </c>
      <c r="B329" s="80">
        <v>2</v>
      </c>
      <c r="C329" s="106">
        <v>0.0013499960304616755</v>
      </c>
      <c r="D329" s="80" t="s">
        <v>745</v>
      </c>
      <c r="E329" s="80" t="b">
        <v>0</v>
      </c>
      <c r="F329" s="80" t="b">
        <v>0</v>
      </c>
      <c r="G329" s="80" t="b">
        <v>0</v>
      </c>
    </row>
    <row r="330" spans="1:7" ht="15">
      <c r="A330" s="105" t="s">
        <v>1235</v>
      </c>
      <c r="B330" s="80">
        <v>2</v>
      </c>
      <c r="C330" s="106">
        <v>0.0013499960304616755</v>
      </c>
      <c r="D330" s="80" t="s">
        <v>745</v>
      </c>
      <c r="E330" s="80" t="b">
        <v>0</v>
      </c>
      <c r="F330" s="80" t="b">
        <v>0</v>
      </c>
      <c r="G330" s="80" t="b">
        <v>0</v>
      </c>
    </row>
    <row r="331" spans="1:7" ht="15">
      <c r="A331" s="105" t="s">
        <v>1236</v>
      </c>
      <c r="B331" s="80">
        <v>2</v>
      </c>
      <c r="C331" s="106">
        <v>0.0013499960304616755</v>
      </c>
      <c r="D331" s="80" t="s">
        <v>745</v>
      </c>
      <c r="E331" s="80" t="b">
        <v>0</v>
      </c>
      <c r="F331" s="80" t="b">
        <v>0</v>
      </c>
      <c r="G331" s="80" t="b">
        <v>0</v>
      </c>
    </row>
    <row r="332" spans="1:7" ht="15">
      <c r="A332" s="105" t="s">
        <v>1237</v>
      </c>
      <c r="B332" s="80">
        <v>2</v>
      </c>
      <c r="C332" s="106">
        <v>0.0013499960304616755</v>
      </c>
      <c r="D332" s="80" t="s">
        <v>745</v>
      </c>
      <c r="E332" s="80" t="b">
        <v>0</v>
      </c>
      <c r="F332" s="80" t="b">
        <v>0</v>
      </c>
      <c r="G332" s="80" t="b">
        <v>0</v>
      </c>
    </row>
    <row r="333" spans="1:7" ht="15">
      <c r="A333" s="105" t="s">
        <v>1238</v>
      </c>
      <c r="B333" s="80">
        <v>2</v>
      </c>
      <c r="C333" s="106">
        <v>0.0013499960304616755</v>
      </c>
      <c r="D333" s="80" t="s">
        <v>745</v>
      </c>
      <c r="E333" s="80" t="b">
        <v>0</v>
      </c>
      <c r="F333" s="80" t="b">
        <v>0</v>
      </c>
      <c r="G333" s="80" t="b">
        <v>0</v>
      </c>
    </row>
    <row r="334" spans="1:7" ht="15">
      <c r="A334" s="105" t="s">
        <v>1239</v>
      </c>
      <c r="B334" s="80">
        <v>2</v>
      </c>
      <c r="C334" s="106">
        <v>0.0013499960304616755</v>
      </c>
      <c r="D334" s="80" t="s">
        <v>745</v>
      </c>
      <c r="E334" s="80" t="b">
        <v>0</v>
      </c>
      <c r="F334" s="80" t="b">
        <v>0</v>
      </c>
      <c r="G334" s="80" t="b">
        <v>0</v>
      </c>
    </row>
    <row r="335" spans="1:7" ht="15">
      <c r="A335" s="105" t="s">
        <v>1240</v>
      </c>
      <c r="B335" s="80">
        <v>2</v>
      </c>
      <c r="C335" s="106">
        <v>0.0013499960304616755</v>
      </c>
      <c r="D335" s="80" t="s">
        <v>745</v>
      </c>
      <c r="E335" s="80" t="b">
        <v>0</v>
      </c>
      <c r="F335" s="80" t="b">
        <v>0</v>
      </c>
      <c r="G335" s="80" t="b">
        <v>0</v>
      </c>
    </row>
    <row r="336" spans="1:7" ht="15">
      <c r="A336" s="105" t="s">
        <v>1241</v>
      </c>
      <c r="B336" s="80">
        <v>2</v>
      </c>
      <c r="C336" s="106">
        <v>0.0013499960304616755</v>
      </c>
      <c r="D336" s="80" t="s">
        <v>745</v>
      </c>
      <c r="E336" s="80" t="b">
        <v>0</v>
      </c>
      <c r="F336" s="80" t="b">
        <v>0</v>
      </c>
      <c r="G336" s="80" t="b">
        <v>0</v>
      </c>
    </row>
    <row r="337" spans="1:7" ht="15">
      <c r="A337" s="105" t="s">
        <v>1242</v>
      </c>
      <c r="B337" s="80">
        <v>2</v>
      </c>
      <c r="C337" s="106">
        <v>0.0013499960304616755</v>
      </c>
      <c r="D337" s="80" t="s">
        <v>745</v>
      </c>
      <c r="E337" s="80" t="b">
        <v>0</v>
      </c>
      <c r="F337" s="80" t="b">
        <v>0</v>
      </c>
      <c r="G337" s="80" t="b">
        <v>0</v>
      </c>
    </row>
    <row r="338" spans="1:7" ht="15">
      <c r="A338" s="105" t="s">
        <v>1243</v>
      </c>
      <c r="B338" s="80">
        <v>2</v>
      </c>
      <c r="C338" s="106">
        <v>0.0013499960304616755</v>
      </c>
      <c r="D338" s="80" t="s">
        <v>745</v>
      </c>
      <c r="E338" s="80" t="b">
        <v>0</v>
      </c>
      <c r="F338" s="80" t="b">
        <v>0</v>
      </c>
      <c r="G338" s="80" t="b">
        <v>0</v>
      </c>
    </row>
    <row r="339" spans="1:7" ht="15">
      <c r="A339" s="105" t="s">
        <v>1244</v>
      </c>
      <c r="B339" s="80">
        <v>2</v>
      </c>
      <c r="C339" s="106">
        <v>0.0013499960304616755</v>
      </c>
      <c r="D339" s="80" t="s">
        <v>745</v>
      </c>
      <c r="E339" s="80" t="b">
        <v>0</v>
      </c>
      <c r="F339" s="80" t="b">
        <v>0</v>
      </c>
      <c r="G339" s="80" t="b">
        <v>0</v>
      </c>
    </row>
    <row r="340" spans="1:7" ht="15">
      <c r="A340" s="105" t="s">
        <v>1245</v>
      </c>
      <c r="B340" s="80">
        <v>2</v>
      </c>
      <c r="C340" s="106">
        <v>0.0013499960304616755</v>
      </c>
      <c r="D340" s="80" t="s">
        <v>745</v>
      </c>
      <c r="E340" s="80" t="b">
        <v>0</v>
      </c>
      <c r="F340" s="80" t="b">
        <v>0</v>
      </c>
      <c r="G340" s="80" t="b">
        <v>0</v>
      </c>
    </row>
    <row r="341" spans="1:7" ht="15">
      <c r="A341" s="105" t="s">
        <v>1246</v>
      </c>
      <c r="B341" s="80">
        <v>2</v>
      </c>
      <c r="C341" s="106">
        <v>0.0013499960304616755</v>
      </c>
      <c r="D341" s="80" t="s">
        <v>745</v>
      </c>
      <c r="E341" s="80" t="b">
        <v>0</v>
      </c>
      <c r="F341" s="80" t="b">
        <v>0</v>
      </c>
      <c r="G341" s="80" t="b">
        <v>0</v>
      </c>
    </row>
    <row r="342" spans="1:7" ht="15">
      <c r="A342" s="105" t="s">
        <v>1247</v>
      </c>
      <c r="B342" s="80">
        <v>2</v>
      </c>
      <c r="C342" s="106">
        <v>0.0013499960304616755</v>
      </c>
      <c r="D342" s="80" t="s">
        <v>745</v>
      </c>
      <c r="E342" s="80" t="b">
        <v>0</v>
      </c>
      <c r="F342" s="80" t="b">
        <v>0</v>
      </c>
      <c r="G342" s="80" t="b">
        <v>0</v>
      </c>
    </row>
    <row r="343" spans="1:7" ht="15">
      <c r="A343" s="105" t="s">
        <v>1248</v>
      </c>
      <c r="B343" s="80">
        <v>2</v>
      </c>
      <c r="C343" s="106">
        <v>0.0013499960304616755</v>
      </c>
      <c r="D343" s="80" t="s">
        <v>745</v>
      </c>
      <c r="E343" s="80" t="b">
        <v>0</v>
      </c>
      <c r="F343" s="80" t="b">
        <v>0</v>
      </c>
      <c r="G343" s="80" t="b">
        <v>0</v>
      </c>
    </row>
    <row r="344" spans="1:7" ht="15">
      <c r="A344" s="105" t="s">
        <v>1249</v>
      </c>
      <c r="B344" s="80">
        <v>2</v>
      </c>
      <c r="C344" s="106">
        <v>0.0013499960304616755</v>
      </c>
      <c r="D344" s="80" t="s">
        <v>745</v>
      </c>
      <c r="E344" s="80" t="b">
        <v>0</v>
      </c>
      <c r="F344" s="80" t="b">
        <v>0</v>
      </c>
      <c r="G344" s="80" t="b">
        <v>0</v>
      </c>
    </row>
    <row r="345" spans="1:7" ht="15">
      <c r="A345" s="105" t="s">
        <v>1250</v>
      </c>
      <c r="B345" s="80">
        <v>2</v>
      </c>
      <c r="C345" s="106">
        <v>0.0013499960304616755</v>
      </c>
      <c r="D345" s="80" t="s">
        <v>745</v>
      </c>
      <c r="E345" s="80" t="b">
        <v>0</v>
      </c>
      <c r="F345" s="80" t="b">
        <v>0</v>
      </c>
      <c r="G345" s="80" t="b">
        <v>0</v>
      </c>
    </row>
    <row r="346" spans="1:7" ht="15">
      <c r="A346" s="105" t="s">
        <v>1251</v>
      </c>
      <c r="B346" s="80">
        <v>2</v>
      </c>
      <c r="C346" s="106">
        <v>0.0013499960304616755</v>
      </c>
      <c r="D346" s="80" t="s">
        <v>745</v>
      </c>
      <c r="E346" s="80" t="b">
        <v>0</v>
      </c>
      <c r="F346" s="80" t="b">
        <v>0</v>
      </c>
      <c r="G346" s="80" t="b">
        <v>0</v>
      </c>
    </row>
    <row r="347" spans="1:7" ht="15">
      <c r="A347" s="105" t="s">
        <v>1252</v>
      </c>
      <c r="B347" s="80">
        <v>2</v>
      </c>
      <c r="C347" s="106">
        <v>0.0013499960304616755</v>
      </c>
      <c r="D347" s="80" t="s">
        <v>745</v>
      </c>
      <c r="E347" s="80" t="b">
        <v>0</v>
      </c>
      <c r="F347" s="80" t="b">
        <v>0</v>
      </c>
      <c r="G347" s="80" t="b">
        <v>0</v>
      </c>
    </row>
    <row r="348" spans="1:7" ht="15">
      <c r="A348" s="105" t="s">
        <v>1253</v>
      </c>
      <c r="B348" s="80">
        <v>2</v>
      </c>
      <c r="C348" s="106">
        <v>0.0013499960304616755</v>
      </c>
      <c r="D348" s="80" t="s">
        <v>745</v>
      </c>
      <c r="E348" s="80" t="b">
        <v>0</v>
      </c>
      <c r="F348" s="80" t="b">
        <v>0</v>
      </c>
      <c r="G348" s="80" t="b">
        <v>0</v>
      </c>
    </row>
    <row r="349" spans="1:7" ht="15">
      <c r="A349" s="105" t="s">
        <v>1254</v>
      </c>
      <c r="B349" s="80">
        <v>2</v>
      </c>
      <c r="C349" s="106">
        <v>0.0013499960304616755</v>
      </c>
      <c r="D349" s="80" t="s">
        <v>745</v>
      </c>
      <c r="E349" s="80" t="b">
        <v>0</v>
      </c>
      <c r="F349" s="80" t="b">
        <v>0</v>
      </c>
      <c r="G349" s="80" t="b">
        <v>0</v>
      </c>
    </row>
    <row r="350" spans="1:7" ht="15">
      <c r="A350" s="105" t="s">
        <v>1255</v>
      </c>
      <c r="B350" s="80">
        <v>2</v>
      </c>
      <c r="C350" s="106">
        <v>0.0013499960304616755</v>
      </c>
      <c r="D350" s="80" t="s">
        <v>745</v>
      </c>
      <c r="E350" s="80" t="b">
        <v>0</v>
      </c>
      <c r="F350" s="80" t="b">
        <v>0</v>
      </c>
      <c r="G350" s="80" t="b">
        <v>0</v>
      </c>
    </row>
    <row r="351" spans="1:7" ht="15">
      <c r="A351" s="105" t="s">
        <v>1256</v>
      </c>
      <c r="B351" s="80">
        <v>2</v>
      </c>
      <c r="C351" s="106">
        <v>0.0013499960304616755</v>
      </c>
      <c r="D351" s="80" t="s">
        <v>745</v>
      </c>
      <c r="E351" s="80" t="b">
        <v>0</v>
      </c>
      <c r="F351" s="80" t="b">
        <v>0</v>
      </c>
      <c r="G351" s="80" t="b">
        <v>0</v>
      </c>
    </row>
    <row r="352" spans="1:7" ht="15">
      <c r="A352" s="105" t="s">
        <v>1257</v>
      </c>
      <c r="B352" s="80">
        <v>2</v>
      </c>
      <c r="C352" s="106">
        <v>0.0013499960304616755</v>
      </c>
      <c r="D352" s="80" t="s">
        <v>745</v>
      </c>
      <c r="E352" s="80" t="b">
        <v>0</v>
      </c>
      <c r="F352" s="80" t="b">
        <v>0</v>
      </c>
      <c r="G352" s="80" t="b">
        <v>0</v>
      </c>
    </row>
    <row r="353" spans="1:7" ht="15">
      <c r="A353" s="105" t="s">
        <v>1258</v>
      </c>
      <c r="B353" s="80">
        <v>2</v>
      </c>
      <c r="C353" s="106">
        <v>0.0015891934843067143</v>
      </c>
      <c r="D353" s="80" t="s">
        <v>745</v>
      </c>
      <c r="E353" s="80" t="b">
        <v>0</v>
      </c>
      <c r="F353" s="80" t="b">
        <v>0</v>
      </c>
      <c r="G353" s="80" t="b">
        <v>0</v>
      </c>
    </row>
    <row r="354" spans="1:7" ht="15">
      <c r="A354" s="105" t="s">
        <v>1259</v>
      </c>
      <c r="B354" s="80">
        <v>2</v>
      </c>
      <c r="C354" s="106">
        <v>0.0015891934843067143</v>
      </c>
      <c r="D354" s="80" t="s">
        <v>745</v>
      </c>
      <c r="E354" s="80" t="b">
        <v>0</v>
      </c>
      <c r="F354" s="80" t="b">
        <v>0</v>
      </c>
      <c r="G354" s="80" t="b">
        <v>0</v>
      </c>
    </row>
    <row r="355" spans="1:7" ht="15">
      <c r="A355" s="105" t="s">
        <v>1260</v>
      </c>
      <c r="B355" s="80">
        <v>2</v>
      </c>
      <c r="C355" s="106">
        <v>0.0015891934843067143</v>
      </c>
      <c r="D355" s="80" t="s">
        <v>745</v>
      </c>
      <c r="E355" s="80" t="b">
        <v>0</v>
      </c>
      <c r="F355" s="80" t="b">
        <v>0</v>
      </c>
      <c r="G355" s="80" t="b">
        <v>0</v>
      </c>
    </row>
    <row r="356" spans="1:7" ht="15">
      <c r="A356" s="105" t="s">
        <v>1261</v>
      </c>
      <c r="B356" s="80">
        <v>2</v>
      </c>
      <c r="C356" s="106">
        <v>0.0015891934843067143</v>
      </c>
      <c r="D356" s="80" t="s">
        <v>745</v>
      </c>
      <c r="E356" s="80" t="b">
        <v>0</v>
      </c>
      <c r="F356" s="80" t="b">
        <v>0</v>
      </c>
      <c r="G356" s="80" t="b">
        <v>0</v>
      </c>
    </row>
    <row r="357" spans="1:7" ht="15">
      <c r="A357" s="105" t="s">
        <v>1262</v>
      </c>
      <c r="B357" s="80">
        <v>2</v>
      </c>
      <c r="C357" s="106">
        <v>0.0013499960304616755</v>
      </c>
      <c r="D357" s="80" t="s">
        <v>745</v>
      </c>
      <c r="E357" s="80" t="b">
        <v>0</v>
      </c>
      <c r="F357" s="80" t="b">
        <v>0</v>
      </c>
      <c r="G357" s="80" t="b">
        <v>0</v>
      </c>
    </row>
    <row r="358" spans="1:7" ht="15">
      <c r="A358" s="105" t="s">
        <v>1263</v>
      </c>
      <c r="B358" s="80">
        <v>2</v>
      </c>
      <c r="C358" s="106">
        <v>0.0015891934843067143</v>
      </c>
      <c r="D358" s="80" t="s">
        <v>745</v>
      </c>
      <c r="E358" s="80" t="b">
        <v>0</v>
      </c>
      <c r="F358" s="80" t="b">
        <v>0</v>
      </c>
      <c r="G358" s="80" t="b">
        <v>0</v>
      </c>
    </row>
    <row r="359" spans="1:7" ht="15">
      <c r="A359" s="105" t="s">
        <v>1264</v>
      </c>
      <c r="B359" s="80">
        <v>2</v>
      </c>
      <c r="C359" s="106">
        <v>0.0015891934843067143</v>
      </c>
      <c r="D359" s="80" t="s">
        <v>745</v>
      </c>
      <c r="E359" s="80" t="b">
        <v>0</v>
      </c>
      <c r="F359" s="80" t="b">
        <v>0</v>
      </c>
      <c r="G359" s="80" t="b">
        <v>0</v>
      </c>
    </row>
    <row r="360" spans="1:7" ht="15">
      <c r="A360" s="105" t="s">
        <v>1265</v>
      </c>
      <c r="B360" s="80">
        <v>2</v>
      </c>
      <c r="C360" s="106">
        <v>0.0013499960304616755</v>
      </c>
      <c r="D360" s="80" t="s">
        <v>745</v>
      </c>
      <c r="E360" s="80" t="b">
        <v>0</v>
      </c>
      <c r="F360" s="80" t="b">
        <v>0</v>
      </c>
      <c r="G360" s="80" t="b">
        <v>0</v>
      </c>
    </row>
    <row r="361" spans="1:7" ht="15">
      <c r="A361" s="105" t="s">
        <v>1266</v>
      </c>
      <c r="B361" s="80">
        <v>2</v>
      </c>
      <c r="C361" s="106">
        <v>0.0013499960304616755</v>
      </c>
      <c r="D361" s="80" t="s">
        <v>745</v>
      </c>
      <c r="E361" s="80" t="b">
        <v>0</v>
      </c>
      <c r="F361" s="80" t="b">
        <v>0</v>
      </c>
      <c r="G361" s="80" t="b">
        <v>0</v>
      </c>
    </row>
    <row r="362" spans="1:7" ht="15">
      <c r="A362" s="105" t="s">
        <v>1267</v>
      </c>
      <c r="B362" s="80">
        <v>2</v>
      </c>
      <c r="C362" s="106">
        <v>0.0013499960304616755</v>
      </c>
      <c r="D362" s="80" t="s">
        <v>745</v>
      </c>
      <c r="E362" s="80" t="b">
        <v>0</v>
      </c>
      <c r="F362" s="80" t="b">
        <v>0</v>
      </c>
      <c r="G362" s="80" t="b">
        <v>0</v>
      </c>
    </row>
    <row r="363" spans="1:7" ht="15">
      <c r="A363" s="105" t="s">
        <v>1268</v>
      </c>
      <c r="B363" s="80">
        <v>2</v>
      </c>
      <c r="C363" s="106">
        <v>0.0013499960304616755</v>
      </c>
      <c r="D363" s="80" t="s">
        <v>745</v>
      </c>
      <c r="E363" s="80" t="b">
        <v>0</v>
      </c>
      <c r="F363" s="80" t="b">
        <v>0</v>
      </c>
      <c r="G363" s="80" t="b">
        <v>0</v>
      </c>
    </row>
    <row r="364" spans="1:7" ht="15">
      <c r="A364" s="105" t="s">
        <v>1269</v>
      </c>
      <c r="B364" s="80">
        <v>2</v>
      </c>
      <c r="C364" s="106">
        <v>0.0015891934843067143</v>
      </c>
      <c r="D364" s="80" t="s">
        <v>745</v>
      </c>
      <c r="E364" s="80" t="b">
        <v>0</v>
      </c>
      <c r="F364" s="80" t="b">
        <v>0</v>
      </c>
      <c r="G364" s="80" t="b">
        <v>0</v>
      </c>
    </row>
    <row r="365" spans="1:7" ht="15">
      <c r="A365" s="105" t="s">
        <v>1270</v>
      </c>
      <c r="B365" s="80">
        <v>2</v>
      </c>
      <c r="C365" s="106">
        <v>0.0015891934843067143</v>
      </c>
      <c r="D365" s="80" t="s">
        <v>745</v>
      </c>
      <c r="E365" s="80" t="b">
        <v>0</v>
      </c>
      <c r="F365" s="80" t="b">
        <v>0</v>
      </c>
      <c r="G365" s="80" t="b">
        <v>0</v>
      </c>
    </row>
    <row r="366" spans="1:7" ht="15">
      <c r="A366" s="105" t="s">
        <v>1271</v>
      </c>
      <c r="B366" s="80">
        <v>2</v>
      </c>
      <c r="C366" s="106">
        <v>0.0015891934843067143</v>
      </c>
      <c r="D366" s="80" t="s">
        <v>745</v>
      </c>
      <c r="E366" s="80" t="b">
        <v>0</v>
      </c>
      <c r="F366" s="80" t="b">
        <v>0</v>
      </c>
      <c r="G366" s="80" t="b">
        <v>0</v>
      </c>
    </row>
    <row r="367" spans="1:7" ht="15">
      <c r="A367" s="105" t="s">
        <v>1272</v>
      </c>
      <c r="B367" s="80">
        <v>2</v>
      </c>
      <c r="C367" s="106">
        <v>0.0013499960304616755</v>
      </c>
      <c r="D367" s="80" t="s">
        <v>745</v>
      </c>
      <c r="E367" s="80" t="b">
        <v>0</v>
      </c>
      <c r="F367" s="80" t="b">
        <v>0</v>
      </c>
      <c r="G367" s="80" t="b">
        <v>0</v>
      </c>
    </row>
    <row r="368" spans="1:7" ht="15">
      <c r="A368" s="105" t="s">
        <v>1273</v>
      </c>
      <c r="B368" s="80">
        <v>2</v>
      </c>
      <c r="C368" s="106">
        <v>0.0015891934843067143</v>
      </c>
      <c r="D368" s="80" t="s">
        <v>745</v>
      </c>
      <c r="E368" s="80" t="b">
        <v>0</v>
      </c>
      <c r="F368" s="80" t="b">
        <v>0</v>
      </c>
      <c r="G368" s="80" t="b">
        <v>0</v>
      </c>
    </row>
    <row r="369" spans="1:7" ht="15">
      <c r="A369" s="105" t="s">
        <v>1274</v>
      </c>
      <c r="B369" s="80">
        <v>2</v>
      </c>
      <c r="C369" s="106">
        <v>0.0015891934843067143</v>
      </c>
      <c r="D369" s="80" t="s">
        <v>745</v>
      </c>
      <c r="E369" s="80" t="b">
        <v>0</v>
      </c>
      <c r="F369" s="80" t="b">
        <v>0</v>
      </c>
      <c r="G369" s="80" t="b">
        <v>0</v>
      </c>
    </row>
    <row r="370" spans="1:7" ht="15">
      <c r="A370" s="105" t="s">
        <v>1275</v>
      </c>
      <c r="B370" s="80">
        <v>2</v>
      </c>
      <c r="C370" s="106">
        <v>0.0013499960304616755</v>
      </c>
      <c r="D370" s="80" t="s">
        <v>745</v>
      </c>
      <c r="E370" s="80" t="b">
        <v>0</v>
      </c>
      <c r="F370" s="80" t="b">
        <v>0</v>
      </c>
      <c r="G370" s="80" t="b">
        <v>0</v>
      </c>
    </row>
    <row r="371" spans="1:7" ht="15">
      <c r="A371" s="105" t="s">
        <v>1276</v>
      </c>
      <c r="B371" s="80">
        <v>2</v>
      </c>
      <c r="C371" s="106">
        <v>0.0015891934843067143</v>
      </c>
      <c r="D371" s="80" t="s">
        <v>745</v>
      </c>
      <c r="E371" s="80" t="b">
        <v>0</v>
      </c>
      <c r="F371" s="80" t="b">
        <v>0</v>
      </c>
      <c r="G371" s="80" t="b">
        <v>0</v>
      </c>
    </row>
    <row r="372" spans="1:7" ht="15">
      <c r="A372" s="105" t="s">
        <v>914</v>
      </c>
      <c r="B372" s="80">
        <v>123</v>
      </c>
      <c r="C372" s="106">
        <v>0.004909362273472381</v>
      </c>
      <c r="D372" s="80" t="s">
        <v>719</v>
      </c>
      <c r="E372" s="80" t="b">
        <v>0</v>
      </c>
      <c r="F372" s="80" t="b">
        <v>0</v>
      </c>
      <c r="G372" s="80" t="b">
        <v>0</v>
      </c>
    </row>
    <row r="373" spans="1:7" ht="15">
      <c r="A373" s="105" t="s">
        <v>915</v>
      </c>
      <c r="B373" s="80">
        <v>105</v>
      </c>
      <c r="C373" s="106">
        <v>0.009593953340081311</v>
      </c>
      <c r="D373" s="80" t="s">
        <v>719</v>
      </c>
      <c r="E373" s="80" t="b">
        <v>0</v>
      </c>
      <c r="F373" s="80" t="b">
        <v>0</v>
      </c>
      <c r="G373" s="80" t="b">
        <v>0</v>
      </c>
    </row>
    <row r="374" spans="1:7" ht="15">
      <c r="A374" s="105" t="s">
        <v>916</v>
      </c>
      <c r="B374" s="80">
        <v>92</v>
      </c>
      <c r="C374" s="106">
        <v>0.0059936283429662595</v>
      </c>
      <c r="D374" s="80" t="s">
        <v>719</v>
      </c>
      <c r="E374" s="80" t="b">
        <v>0</v>
      </c>
      <c r="F374" s="80" t="b">
        <v>0</v>
      </c>
      <c r="G374" s="80" t="b">
        <v>0</v>
      </c>
    </row>
    <row r="375" spans="1:7" ht="15">
      <c r="A375" s="105" t="s">
        <v>917</v>
      </c>
      <c r="B375" s="80">
        <v>43</v>
      </c>
      <c r="C375" s="106">
        <v>0.006096775715608827</v>
      </c>
      <c r="D375" s="80" t="s">
        <v>719</v>
      </c>
      <c r="E375" s="80" t="b">
        <v>0</v>
      </c>
      <c r="F375" s="80" t="b">
        <v>0</v>
      </c>
      <c r="G375" s="80" t="b">
        <v>0</v>
      </c>
    </row>
    <row r="376" spans="1:7" ht="15">
      <c r="A376" s="105" t="s">
        <v>918</v>
      </c>
      <c r="B376" s="80">
        <v>36</v>
      </c>
      <c r="C376" s="106">
        <v>0.00661647807943877</v>
      </c>
      <c r="D376" s="80" t="s">
        <v>719</v>
      </c>
      <c r="E376" s="80" t="b">
        <v>0</v>
      </c>
      <c r="F376" s="80" t="b">
        <v>0</v>
      </c>
      <c r="G376" s="80" t="b">
        <v>0</v>
      </c>
    </row>
    <row r="377" spans="1:7" ht="15">
      <c r="A377" s="105" t="s">
        <v>919</v>
      </c>
      <c r="B377" s="80">
        <v>28</v>
      </c>
      <c r="C377" s="106">
        <v>0.006489706427061299</v>
      </c>
      <c r="D377" s="80" t="s">
        <v>719</v>
      </c>
      <c r="E377" s="80" t="b">
        <v>0</v>
      </c>
      <c r="F377" s="80" t="b">
        <v>0</v>
      </c>
      <c r="G377" s="80" t="b">
        <v>0</v>
      </c>
    </row>
    <row r="378" spans="1:7" ht="15">
      <c r="A378" s="105" t="s">
        <v>920</v>
      </c>
      <c r="B378" s="80">
        <v>27</v>
      </c>
      <c r="C378" s="106">
        <v>0.006447346420368152</v>
      </c>
      <c r="D378" s="80" t="s">
        <v>719</v>
      </c>
      <c r="E378" s="80" t="b">
        <v>0</v>
      </c>
      <c r="F378" s="80" t="b">
        <v>0</v>
      </c>
      <c r="G378" s="80" t="b">
        <v>0</v>
      </c>
    </row>
    <row r="379" spans="1:7" ht="15">
      <c r="A379" s="105" t="s">
        <v>921</v>
      </c>
      <c r="B379" s="80">
        <v>24</v>
      </c>
      <c r="C379" s="106">
        <v>0.005906217761883773</v>
      </c>
      <c r="D379" s="80" t="s">
        <v>719</v>
      </c>
      <c r="E379" s="80" t="b">
        <v>0</v>
      </c>
      <c r="F379" s="80" t="b">
        <v>0</v>
      </c>
      <c r="G379" s="80" t="b">
        <v>0</v>
      </c>
    </row>
    <row r="380" spans="1:7" ht="15">
      <c r="A380" s="105" t="s">
        <v>922</v>
      </c>
      <c r="B380" s="80">
        <v>24</v>
      </c>
      <c r="C380" s="106">
        <v>0.006479449527725817</v>
      </c>
      <c r="D380" s="80" t="s">
        <v>719</v>
      </c>
      <c r="E380" s="80" t="b">
        <v>0</v>
      </c>
      <c r="F380" s="80" t="b">
        <v>0</v>
      </c>
      <c r="G380" s="80" t="b">
        <v>0</v>
      </c>
    </row>
    <row r="381" spans="1:7" ht="15">
      <c r="A381" s="105" t="s">
        <v>923</v>
      </c>
      <c r="B381" s="80">
        <v>23</v>
      </c>
      <c r="C381" s="106">
        <v>0.005835215277281244</v>
      </c>
      <c r="D381" s="80" t="s">
        <v>719</v>
      </c>
      <c r="E381" s="80" t="b">
        <v>0</v>
      </c>
      <c r="F381" s="80" t="b">
        <v>0</v>
      </c>
      <c r="G381" s="80" t="b">
        <v>0</v>
      </c>
    </row>
    <row r="382" spans="1:7" ht="15">
      <c r="A382" s="105" t="s">
        <v>924</v>
      </c>
      <c r="B382" s="80">
        <v>21</v>
      </c>
      <c r="C382" s="106">
        <v>0.0056695183367600896</v>
      </c>
      <c r="D382" s="80" t="s">
        <v>719</v>
      </c>
      <c r="E382" s="80" t="b">
        <v>0</v>
      </c>
      <c r="F382" s="80" t="b">
        <v>0</v>
      </c>
      <c r="G382" s="80" t="b">
        <v>0</v>
      </c>
    </row>
    <row r="383" spans="1:7" ht="15">
      <c r="A383" s="105" t="s">
        <v>925</v>
      </c>
      <c r="B383" s="80">
        <v>20</v>
      </c>
      <c r="C383" s="106">
        <v>0.005574082451605161</v>
      </c>
      <c r="D383" s="80" t="s">
        <v>719</v>
      </c>
      <c r="E383" s="80" t="b">
        <v>0</v>
      </c>
      <c r="F383" s="80" t="b">
        <v>0</v>
      </c>
      <c r="G383" s="80" t="b">
        <v>0</v>
      </c>
    </row>
    <row r="384" spans="1:7" ht="15">
      <c r="A384" s="105" t="s">
        <v>926</v>
      </c>
      <c r="B384" s="80">
        <v>19</v>
      </c>
      <c r="C384" s="106">
        <v>0.005469699374952372</v>
      </c>
      <c r="D384" s="80" t="s">
        <v>719</v>
      </c>
      <c r="E384" s="80" t="b">
        <v>0</v>
      </c>
      <c r="F384" s="80" t="b">
        <v>0</v>
      </c>
      <c r="G384" s="80" t="b">
        <v>0</v>
      </c>
    </row>
    <row r="385" spans="1:7" ht="15">
      <c r="A385" s="105" t="s">
        <v>927</v>
      </c>
      <c r="B385" s="80">
        <v>17</v>
      </c>
      <c r="C385" s="106">
        <v>0.005232153882405171</v>
      </c>
      <c r="D385" s="80" t="s">
        <v>719</v>
      </c>
      <c r="E385" s="80" t="b">
        <v>0</v>
      </c>
      <c r="F385" s="80" t="b">
        <v>0</v>
      </c>
      <c r="G385" s="80" t="b">
        <v>0</v>
      </c>
    </row>
    <row r="386" spans="1:7" ht="15">
      <c r="A386" s="105" t="s">
        <v>928</v>
      </c>
      <c r="B386" s="80">
        <v>17</v>
      </c>
      <c r="C386" s="106">
        <v>0.005232153882405171</v>
      </c>
      <c r="D386" s="80" t="s">
        <v>719</v>
      </c>
      <c r="E386" s="80" t="b">
        <v>0</v>
      </c>
      <c r="F386" s="80" t="b">
        <v>0</v>
      </c>
      <c r="G386" s="80" t="b">
        <v>0</v>
      </c>
    </row>
    <row r="387" spans="1:7" ht="15">
      <c r="A387" s="105" t="s">
        <v>929</v>
      </c>
      <c r="B387" s="80">
        <v>17</v>
      </c>
      <c r="C387" s="106">
        <v>0.005416499828978456</v>
      </c>
      <c r="D387" s="80" t="s">
        <v>719</v>
      </c>
      <c r="E387" s="80" t="b">
        <v>0</v>
      </c>
      <c r="F387" s="80" t="b">
        <v>0</v>
      </c>
      <c r="G387" s="80" t="b">
        <v>0</v>
      </c>
    </row>
    <row r="388" spans="1:7" ht="15">
      <c r="A388" s="105" t="s">
        <v>931</v>
      </c>
      <c r="B388" s="80">
        <v>16</v>
      </c>
      <c r="C388" s="106">
        <v>0.0050978821919797235</v>
      </c>
      <c r="D388" s="80" t="s">
        <v>719</v>
      </c>
      <c r="E388" s="80" t="b">
        <v>0</v>
      </c>
      <c r="F388" s="80" t="b">
        <v>0</v>
      </c>
      <c r="G388" s="80" t="b">
        <v>0</v>
      </c>
    </row>
    <row r="389" spans="1:7" ht="15">
      <c r="A389" s="105" t="s">
        <v>930</v>
      </c>
      <c r="B389" s="80">
        <v>16</v>
      </c>
      <c r="C389" s="106">
        <v>0.0050978821919797235</v>
      </c>
      <c r="D389" s="80" t="s">
        <v>719</v>
      </c>
      <c r="E389" s="80" t="b">
        <v>0</v>
      </c>
      <c r="F389" s="80" t="b">
        <v>0</v>
      </c>
      <c r="G389" s="80" t="b">
        <v>0</v>
      </c>
    </row>
    <row r="390" spans="1:7" ht="15">
      <c r="A390" s="105" t="s">
        <v>932</v>
      </c>
      <c r="B390" s="80">
        <v>16</v>
      </c>
      <c r="C390" s="106">
        <v>0.006744521224708553</v>
      </c>
      <c r="D390" s="80" t="s">
        <v>719</v>
      </c>
      <c r="E390" s="80" t="b">
        <v>0</v>
      </c>
      <c r="F390" s="80" t="b">
        <v>0</v>
      </c>
      <c r="G390" s="80" t="b">
        <v>0</v>
      </c>
    </row>
    <row r="391" spans="1:7" ht="15">
      <c r="A391" s="105" t="s">
        <v>741</v>
      </c>
      <c r="B391" s="80">
        <v>15</v>
      </c>
      <c r="C391" s="106">
        <v>0.005137534408632268</v>
      </c>
      <c r="D391" s="80" t="s">
        <v>719</v>
      </c>
      <c r="E391" s="80" t="b">
        <v>0</v>
      </c>
      <c r="F391" s="80" t="b">
        <v>0</v>
      </c>
      <c r="G391" s="80" t="b">
        <v>0</v>
      </c>
    </row>
    <row r="392" spans="1:7" ht="15">
      <c r="A392" s="105" t="s">
        <v>933</v>
      </c>
      <c r="B392" s="80">
        <v>14</v>
      </c>
      <c r="C392" s="106">
        <v>0.004795032114723451</v>
      </c>
      <c r="D392" s="80" t="s">
        <v>719</v>
      </c>
      <c r="E392" s="80" t="b">
        <v>0</v>
      </c>
      <c r="F392" s="80" t="b">
        <v>0</v>
      </c>
      <c r="G392" s="80" t="b">
        <v>0</v>
      </c>
    </row>
    <row r="393" spans="1:7" ht="15">
      <c r="A393" s="105" t="s">
        <v>934</v>
      </c>
      <c r="B393" s="80">
        <v>14</v>
      </c>
      <c r="C393" s="106">
        <v>0.004795032114723451</v>
      </c>
      <c r="D393" s="80" t="s">
        <v>719</v>
      </c>
      <c r="E393" s="80" t="b">
        <v>0</v>
      </c>
      <c r="F393" s="80" t="b">
        <v>0</v>
      </c>
      <c r="G393" s="80" t="b">
        <v>0</v>
      </c>
    </row>
    <row r="394" spans="1:7" ht="15">
      <c r="A394" s="105" t="s">
        <v>835</v>
      </c>
      <c r="B394" s="80">
        <v>13</v>
      </c>
      <c r="C394" s="106">
        <v>0.005234928693885923</v>
      </c>
      <c r="D394" s="80" t="s">
        <v>719</v>
      </c>
      <c r="E394" s="80" t="b">
        <v>0</v>
      </c>
      <c r="F394" s="80" t="b">
        <v>0</v>
      </c>
      <c r="G394" s="80" t="b">
        <v>0</v>
      </c>
    </row>
    <row r="395" spans="1:7" ht="15">
      <c r="A395" s="105" t="s">
        <v>935</v>
      </c>
      <c r="B395" s="80">
        <v>13</v>
      </c>
      <c r="C395" s="106">
        <v>0.004810976388029613</v>
      </c>
      <c r="D395" s="80" t="s">
        <v>719</v>
      </c>
      <c r="E395" s="80" t="b">
        <v>0</v>
      </c>
      <c r="F395" s="80" t="b">
        <v>0</v>
      </c>
      <c r="G395" s="80" t="b">
        <v>0</v>
      </c>
    </row>
    <row r="396" spans="1:7" ht="15">
      <c r="A396" s="105" t="s">
        <v>936</v>
      </c>
      <c r="B396" s="80">
        <v>12</v>
      </c>
      <c r="C396" s="106">
        <v>0.004440901281258103</v>
      </c>
      <c r="D396" s="80" t="s">
        <v>719</v>
      </c>
      <c r="E396" s="80" t="b">
        <v>0</v>
      </c>
      <c r="F396" s="80" t="b">
        <v>0</v>
      </c>
      <c r="G396" s="80" t="b">
        <v>0</v>
      </c>
    </row>
    <row r="397" spans="1:7" ht="15">
      <c r="A397" s="105" t="s">
        <v>941</v>
      </c>
      <c r="B397" s="80">
        <v>11</v>
      </c>
      <c r="C397" s="106">
        <v>0.005793364748962569</v>
      </c>
      <c r="D397" s="80" t="s">
        <v>719</v>
      </c>
      <c r="E397" s="80" t="b">
        <v>0</v>
      </c>
      <c r="F397" s="80" t="b">
        <v>0</v>
      </c>
      <c r="G397" s="80" t="b">
        <v>0</v>
      </c>
    </row>
    <row r="398" spans="1:7" ht="15">
      <c r="A398" s="105" t="s">
        <v>937</v>
      </c>
      <c r="B398" s="80">
        <v>11</v>
      </c>
      <c r="C398" s="106">
        <v>0.005434635874776461</v>
      </c>
      <c r="D398" s="80" t="s">
        <v>719</v>
      </c>
      <c r="E398" s="80" t="b">
        <v>0</v>
      </c>
      <c r="F398" s="80" t="b">
        <v>0</v>
      </c>
      <c r="G398" s="80" t="b">
        <v>0</v>
      </c>
    </row>
    <row r="399" spans="1:7" ht="15">
      <c r="A399" s="105" t="s">
        <v>940</v>
      </c>
      <c r="B399" s="80">
        <v>11</v>
      </c>
      <c r="C399" s="106">
        <v>0.004868603707275925</v>
      </c>
      <c r="D399" s="80" t="s">
        <v>719</v>
      </c>
      <c r="E399" s="80" t="b">
        <v>0</v>
      </c>
      <c r="F399" s="80" t="b">
        <v>0</v>
      </c>
      <c r="G399" s="80" t="b">
        <v>0</v>
      </c>
    </row>
    <row r="400" spans="1:7" ht="15">
      <c r="A400" s="105" t="s">
        <v>938</v>
      </c>
      <c r="B400" s="80">
        <v>11</v>
      </c>
      <c r="C400" s="106">
        <v>0.004242026409158504</v>
      </c>
      <c r="D400" s="80" t="s">
        <v>719</v>
      </c>
      <c r="E400" s="80" t="b">
        <v>0</v>
      </c>
      <c r="F400" s="80" t="b">
        <v>0</v>
      </c>
      <c r="G400" s="80" t="b">
        <v>0</v>
      </c>
    </row>
    <row r="401" spans="1:7" ht="15">
      <c r="A401" s="105" t="s">
        <v>939</v>
      </c>
      <c r="B401" s="80">
        <v>10</v>
      </c>
      <c r="C401" s="106">
        <v>0.004215325765442845</v>
      </c>
      <c r="D401" s="80" t="s">
        <v>719</v>
      </c>
      <c r="E401" s="80" t="b">
        <v>0</v>
      </c>
      <c r="F401" s="80" t="b">
        <v>0</v>
      </c>
      <c r="G401" s="80" t="b">
        <v>0</v>
      </c>
    </row>
    <row r="402" spans="1:7" ht="15">
      <c r="A402" s="105" t="s">
        <v>942</v>
      </c>
      <c r="B402" s="80">
        <v>10</v>
      </c>
      <c r="C402" s="106">
        <v>0.004664849939351692</v>
      </c>
      <c r="D402" s="80" t="s">
        <v>719</v>
      </c>
      <c r="E402" s="80" t="b">
        <v>0</v>
      </c>
      <c r="F402" s="80" t="b">
        <v>0</v>
      </c>
      <c r="G402" s="80" t="b">
        <v>0</v>
      </c>
    </row>
    <row r="403" spans="1:7" ht="15">
      <c r="A403" s="105" t="s">
        <v>945</v>
      </c>
      <c r="B403" s="80">
        <v>10</v>
      </c>
      <c r="C403" s="106">
        <v>0.004026868226066094</v>
      </c>
      <c r="D403" s="80" t="s">
        <v>719</v>
      </c>
      <c r="E403" s="80" t="b">
        <v>0</v>
      </c>
      <c r="F403" s="80" t="b">
        <v>0</v>
      </c>
      <c r="G403" s="80" t="b">
        <v>0</v>
      </c>
    </row>
    <row r="404" spans="1:7" ht="15">
      <c r="A404" s="105" t="s">
        <v>944</v>
      </c>
      <c r="B404" s="80">
        <v>9</v>
      </c>
      <c r="C404" s="106">
        <v>0.0037937931888985606</v>
      </c>
      <c r="D404" s="80" t="s">
        <v>719</v>
      </c>
      <c r="E404" s="80" t="b">
        <v>0</v>
      </c>
      <c r="F404" s="80" t="b">
        <v>0</v>
      </c>
      <c r="G404" s="80" t="b">
        <v>0</v>
      </c>
    </row>
    <row r="405" spans="1:7" ht="15">
      <c r="A405" s="105" t="s">
        <v>943</v>
      </c>
      <c r="B405" s="80">
        <v>9</v>
      </c>
      <c r="C405" s="106">
        <v>0.0037937931888985606</v>
      </c>
      <c r="D405" s="80" t="s">
        <v>719</v>
      </c>
      <c r="E405" s="80" t="b">
        <v>0</v>
      </c>
      <c r="F405" s="80" t="b">
        <v>0</v>
      </c>
      <c r="G405" s="80" t="b">
        <v>0</v>
      </c>
    </row>
    <row r="406" spans="1:7" ht="15">
      <c r="A406" s="105" t="s">
        <v>947</v>
      </c>
      <c r="B406" s="80">
        <v>9</v>
      </c>
      <c r="C406" s="106">
        <v>0.0037937931888985606</v>
      </c>
      <c r="D406" s="80" t="s">
        <v>719</v>
      </c>
      <c r="E406" s="80" t="b">
        <v>0</v>
      </c>
      <c r="F406" s="80" t="b">
        <v>0</v>
      </c>
      <c r="G406" s="80" t="b">
        <v>0</v>
      </c>
    </row>
    <row r="407" spans="1:7" ht="15">
      <c r="A407" s="105" t="s">
        <v>946</v>
      </c>
      <c r="B407" s="80">
        <v>9</v>
      </c>
      <c r="C407" s="106">
        <v>0.0037937931888985606</v>
      </c>
      <c r="D407" s="80" t="s">
        <v>719</v>
      </c>
      <c r="E407" s="80" t="b">
        <v>0</v>
      </c>
      <c r="F407" s="80" t="b">
        <v>0</v>
      </c>
      <c r="G407" s="80" t="b">
        <v>0</v>
      </c>
    </row>
    <row r="408" spans="1:7" ht="15">
      <c r="A408" s="105" t="s">
        <v>952</v>
      </c>
      <c r="B408" s="80">
        <v>8</v>
      </c>
      <c r="C408" s="106">
        <v>0.003540802696200673</v>
      </c>
      <c r="D408" s="80" t="s">
        <v>719</v>
      </c>
      <c r="E408" s="80" t="b">
        <v>0</v>
      </c>
      <c r="F408" s="80" t="b">
        <v>0</v>
      </c>
      <c r="G408" s="80" t="b">
        <v>0</v>
      </c>
    </row>
    <row r="409" spans="1:7" ht="15">
      <c r="A409" s="105" t="s">
        <v>951</v>
      </c>
      <c r="B409" s="80">
        <v>8</v>
      </c>
      <c r="C409" s="106">
        <v>0.003540802696200673</v>
      </c>
      <c r="D409" s="80" t="s">
        <v>719</v>
      </c>
      <c r="E409" s="80" t="b">
        <v>0</v>
      </c>
      <c r="F409" s="80" t="b">
        <v>0</v>
      </c>
      <c r="G409" s="80" t="b">
        <v>0</v>
      </c>
    </row>
    <row r="410" spans="1:7" ht="15">
      <c r="A410" s="105" t="s">
        <v>954</v>
      </c>
      <c r="B410" s="80">
        <v>8</v>
      </c>
      <c r="C410" s="106">
        <v>0.003540802696200673</v>
      </c>
      <c r="D410" s="80" t="s">
        <v>719</v>
      </c>
      <c r="E410" s="80" t="b">
        <v>0</v>
      </c>
      <c r="F410" s="80" t="b">
        <v>0</v>
      </c>
      <c r="G410" s="80" t="b">
        <v>0</v>
      </c>
    </row>
    <row r="411" spans="1:7" ht="15">
      <c r="A411" s="105" t="s">
        <v>953</v>
      </c>
      <c r="B411" s="80">
        <v>8</v>
      </c>
      <c r="C411" s="106">
        <v>0.0045326642964114835</v>
      </c>
      <c r="D411" s="80" t="s">
        <v>719</v>
      </c>
      <c r="E411" s="80" t="b">
        <v>0</v>
      </c>
      <c r="F411" s="80" t="b">
        <v>0</v>
      </c>
      <c r="G411" s="80" t="b">
        <v>0</v>
      </c>
    </row>
    <row r="412" spans="1:7" ht="15">
      <c r="A412" s="105" t="s">
        <v>949</v>
      </c>
      <c r="B412" s="80">
        <v>8</v>
      </c>
      <c r="C412" s="106">
        <v>0.004213356181063686</v>
      </c>
      <c r="D412" s="80" t="s">
        <v>719</v>
      </c>
      <c r="E412" s="80" t="b">
        <v>0</v>
      </c>
      <c r="F412" s="80" t="b">
        <v>0</v>
      </c>
      <c r="G412" s="80" t="b">
        <v>0</v>
      </c>
    </row>
    <row r="413" spans="1:7" ht="15">
      <c r="A413" s="105" t="s">
        <v>950</v>
      </c>
      <c r="B413" s="80">
        <v>8</v>
      </c>
      <c r="C413" s="106">
        <v>0.003540802696200673</v>
      </c>
      <c r="D413" s="80" t="s">
        <v>719</v>
      </c>
      <c r="E413" s="80" t="b">
        <v>0</v>
      </c>
      <c r="F413" s="80" t="b">
        <v>0</v>
      </c>
      <c r="G413" s="80" t="b">
        <v>0</v>
      </c>
    </row>
    <row r="414" spans="1:7" ht="15">
      <c r="A414" s="105" t="s">
        <v>948</v>
      </c>
      <c r="B414" s="80">
        <v>7</v>
      </c>
      <c r="C414" s="106">
        <v>0.003686686658430726</v>
      </c>
      <c r="D414" s="80" t="s">
        <v>719</v>
      </c>
      <c r="E414" s="80" t="b">
        <v>0</v>
      </c>
      <c r="F414" s="80" t="b">
        <v>0</v>
      </c>
      <c r="G414" s="80" t="b">
        <v>0</v>
      </c>
    </row>
    <row r="415" spans="1:7" ht="15">
      <c r="A415" s="105" t="s">
        <v>955</v>
      </c>
      <c r="B415" s="80">
        <v>7</v>
      </c>
      <c r="C415" s="106">
        <v>0.003686686658430726</v>
      </c>
      <c r="D415" s="80" t="s">
        <v>719</v>
      </c>
      <c r="E415" s="80" t="b">
        <v>0</v>
      </c>
      <c r="F415" s="80" t="b">
        <v>0</v>
      </c>
      <c r="G415" s="80" t="b">
        <v>0</v>
      </c>
    </row>
    <row r="416" spans="1:7" ht="15">
      <c r="A416" s="105" t="s">
        <v>958</v>
      </c>
      <c r="B416" s="80">
        <v>7</v>
      </c>
      <c r="C416" s="106">
        <v>0.0032653949575461847</v>
      </c>
      <c r="D416" s="80" t="s">
        <v>719</v>
      </c>
      <c r="E416" s="80" t="b">
        <v>0</v>
      </c>
      <c r="F416" s="80" t="b">
        <v>0</v>
      </c>
      <c r="G416" s="80" t="b">
        <v>0</v>
      </c>
    </row>
    <row r="417" spans="1:7" ht="15">
      <c r="A417" s="105" t="s">
        <v>960</v>
      </c>
      <c r="B417" s="80">
        <v>7</v>
      </c>
      <c r="C417" s="106">
        <v>0.0032653949575461847</v>
      </c>
      <c r="D417" s="80" t="s">
        <v>719</v>
      </c>
      <c r="E417" s="80" t="b">
        <v>0</v>
      </c>
      <c r="F417" s="80" t="b">
        <v>0</v>
      </c>
      <c r="G417" s="80" t="b">
        <v>0</v>
      </c>
    </row>
    <row r="418" spans="1:7" ht="15">
      <c r="A418" s="105" t="s">
        <v>959</v>
      </c>
      <c r="B418" s="80">
        <v>7</v>
      </c>
      <c r="C418" s="106">
        <v>0.0032653949575461847</v>
      </c>
      <c r="D418" s="80" t="s">
        <v>719</v>
      </c>
      <c r="E418" s="80" t="b">
        <v>0</v>
      </c>
      <c r="F418" s="80" t="b">
        <v>0</v>
      </c>
      <c r="G418" s="80" t="b">
        <v>0</v>
      </c>
    </row>
    <row r="419" spans="1:7" ht="15">
      <c r="A419" s="105" t="s">
        <v>956</v>
      </c>
      <c r="B419" s="80">
        <v>7</v>
      </c>
      <c r="C419" s="106">
        <v>0.0034584046475850203</v>
      </c>
      <c r="D419" s="80" t="s">
        <v>719</v>
      </c>
      <c r="E419" s="80" t="b">
        <v>0</v>
      </c>
      <c r="F419" s="80" t="b">
        <v>0</v>
      </c>
      <c r="G419" s="80" t="b">
        <v>0</v>
      </c>
    </row>
    <row r="420" spans="1:7" ht="15">
      <c r="A420" s="105" t="s">
        <v>957</v>
      </c>
      <c r="B420" s="80">
        <v>7</v>
      </c>
      <c r="C420" s="106">
        <v>0.0034584046475850203</v>
      </c>
      <c r="D420" s="80" t="s">
        <v>719</v>
      </c>
      <c r="E420" s="80" t="b">
        <v>0</v>
      </c>
      <c r="F420" s="80" t="b">
        <v>0</v>
      </c>
      <c r="G420" s="80" t="b">
        <v>0</v>
      </c>
    </row>
    <row r="421" spans="1:7" ht="15">
      <c r="A421" s="105" t="s">
        <v>976</v>
      </c>
      <c r="B421" s="80">
        <v>6</v>
      </c>
      <c r="C421" s="106">
        <v>0.0031600171357977647</v>
      </c>
      <c r="D421" s="80" t="s">
        <v>719</v>
      </c>
      <c r="E421" s="80" t="b">
        <v>0</v>
      </c>
      <c r="F421" s="80" t="b">
        <v>0</v>
      </c>
      <c r="G421" s="80" t="b">
        <v>0</v>
      </c>
    </row>
    <row r="422" spans="1:7" ht="15">
      <c r="A422" s="105" t="s">
        <v>971</v>
      </c>
      <c r="B422" s="80">
        <v>6</v>
      </c>
      <c r="C422" s="106">
        <v>0.00296434684078716</v>
      </c>
      <c r="D422" s="80" t="s">
        <v>719</v>
      </c>
      <c r="E422" s="80" t="b">
        <v>0</v>
      </c>
      <c r="F422" s="80" t="b">
        <v>0</v>
      </c>
      <c r="G422" s="80" t="b">
        <v>0</v>
      </c>
    </row>
    <row r="423" spans="1:7" ht="15">
      <c r="A423" s="105" t="s">
        <v>974</v>
      </c>
      <c r="B423" s="80">
        <v>6</v>
      </c>
      <c r="C423" s="106">
        <v>0.00296434684078716</v>
      </c>
      <c r="D423" s="80" t="s">
        <v>719</v>
      </c>
      <c r="E423" s="80" t="b">
        <v>0</v>
      </c>
      <c r="F423" s="80" t="b">
        <v>0</v>
      </c>
      <c r="G423" s="80" t="b">
        <v>0</v>
      </c>
    </row>
    <row r="424" spans="1:7" ht="15">
      <c r="A424" s="105" t="s">
        <v>962</v>
      </c>
      <c r="B424" s="80">
        <v>6</v>
      </c>
      <c r="C424" s="106">
        <v>0.0037082430409452684</v>
      </c>
      <c r="D424" s="80" t="s">
        <v>719</v>
      </c>
      <c r="E424" s="80" t="b">
        <v>0</v>
      </c>
      <c r="F424" s="80" t="b">
        <v>0</v>
      </c>
      <c r="G424" s="80" t="b">
        <v>0</v>
      </c>
    </row>
    <row r="425" spans="1:7" ht="15">
      <c r="A425" s="105" t="s">
        <v>967</v>
      </c>
      <c r="B425" s="80">
        <v>6</v>
      </c>
      <c r="C425" s="106">
        <v>0.00296434684078716</v>
      </c>
      <c r="D425" s="80" t="s">
        <v>719</v>
      </c>
      <c r="E425" s="80" t="b">
        <v>0</v>
      </c>
      <c r="F425" s="80" t="b">
        <v>0</v>
      </c>
      <c r="G425" s="80" t="b">
        <v>0</v>
      </c>
    </row>
    <row r="426" spans="1:7" ht="15">
      <c r="A426" s="105" t="s">
        <v>963</v>
      </c>
      <c r="B426" s="80">
        <v>6</v>
      </c>
      <c r="C426" s="106">
        <v>0.00296434684078716</v>
      </c>
      <c r="D426" s="80" t="s">
        <v>719</v>
      </c>
      <c r="E426" s="80" t="b">
        <v>0</v>
      </c>
      <c r="F426" s="80" t="b">
        <v>0</v>
      </c>
      <c r="G426" s="80" t="b">
        <v>0</v>
      </c>
    </row>
    <row r="427" spans="1:7" ht="15">
      <c r="A427" s="105" t="s">
        <v>975</v>
      </c>
      <c r="B427" s="80">
        <v>6</v>
      </c>
      <c r="C427" s="106">
        <v>0.00296434684078716</v>
      </c>
      <c r="D427" s="80" t="s">
        <v>719</v>
      </c>
      <c r="E427" s="80" t="b">
        <v>0</v>
      </c>
      <c r="F427" s="80" t="b">
        <v>0</v>
      </c>
      <c r="G427" s="80" t="b">
        <v>0</v>
      </c>
    </row>
    <row r="428" spans="1:7" ht="15">
      <c r="A428" s="105" t="s">
        <v>969</v>
      </c>
      <c r="B428" s="80">
        <v>6</v>
      </c>
      <c r="C428" s="106">
        <v>0.00296434684078716</v>
      </c>
      <c r="D428" s="80" t="s">
        <v>719</v>
      </c>
      <c r="E428" s="80" t="b">
        <v>0</v>
      </c>
      <c r="F428" s="80" t="b">
        <v>0</v>
      </c>
      <c r="G428" s="80" t="b">
        <v>0</v>
      </c>
    </row>
    <row r="429" spans="1:7" ht="15">
      <c r="A429" s="105" t="s">
        <v>964</v>
      </c>
      <c r="B429" s="80">
        <v>6</v>
      </c>
      <c r="C429" s="106">
        <v>0.00296434684078716</v>
      </c>
      <c r="D429" s="80" t="s">
        <v>719</v>
      </c>
      <c r="E429" s="80" t="b">
        <v>0</v>
      </c>
      <c r="F429" s="80" t="b">
        <v>0</v>
      </c>
      <c r="G429" s="80" t="b">
        <v>0</v>
      </c>
    </row>
    <row r="430" spans="1:7" ht="15">
      <c r="A430" s="105" t="s">
        <v>968</v>
      </c>
      <c r="B430" s="80">
        <v>6</v>
      </c>
      <c r="C430" s="106">
        <v>0.0031600171357977647</v>
      </c>
      <c r="D430" s="80" t="s">
        <v>719</v>
      </c>
      <c r="E430" s="80" t="b">
        <v>0</v>
      </c>
      <c r="F430" s="80" t="b">
        <v>0</v>
      </c>
      <c r="G430" s="80" t="b">
        <v>0</v>
      </c>
    </row>
    <row r="431" spans="1:7" ht="15">
      <c r="A431" s="105" t="s">
        <v>973</v>
      </c>
      <c r="B431" s="80">
        <v>6</v>
      </c>
      <c r="C431" s="106">
        <v>0.00296434684078716</v>
      </c>
      <c r="D431" s="80" t="s">
        <v>719</v>
      </c>
      <c r="E431" s="80" t="b">
        <v>0</v>
      </c>
      <c r="F431" s="80" t="b">
        <v>0</v>
      </c>
      <c r="G431" s="80" t="b">
        <v>0</v>
      </c>
    </row>
    <row r="432" spans="1:7" ht="15">
      <c r="A432" s="105" t="s">
        <v>972</v>
      </c>
      <c r="B432" s="80">
        <v>6</v>
      </c>
      <c r="C432" s="106">
        <v>0.00296434684078716</v>
      </c>
      <c r="D432" s="80" t="s">
        <v>719</v>
      </c>
      <c r="E432" s="80" t="b">
        <v>0</v>
      </c>
      <c r="F432" s="80" t="b">
        <v>0</v>
      </c>
      <c r="G432" s="80" t="b">
        <v>0</v>
      </c>
    </row>
    <row r="433" spans="1:7" ht="15">
      <c r="A433" s="105" t="s">
        <v>966</v>
      </c>
      <c r="B433" s="80">
        <v>6</v>
      </c>
      <c r="C433" s="106">
        <v>0.0037082430409452684</v>
      </c>
      <c r="D433" s="80" t="s">
        <v>719</v>
      </c>
      <c r="E433" s="80" t="b">
        <v>0</v>
      </c>
      <c r="F433" s="80" t="b">
        <v>0</v>
      </c>
      <c r="G433" s="80" t="b">
        <v>0</v>
      </c>
    </row>
    <row r="434" spans="1:7" ht="15">
      <c r="A434" s="105" t="s">
        <v>961</v>
      </c>
      <c r="B434" s="80">
        <v>5</v>
      </c>
      <c r="C434" s="106">
        <v>0.003090202534121057</v>
      </c>
      <c r="D434" s="80" t="s">
        <v>719</v>
      </c>
      <c r="E434" s="80" t="b">
        <v>0</v>
      </c>
      <c r="F434" s="80" t="b">
        <v>0</v>
      </c>
      <c r="G434" s="80" t="b">
        <v>0</v>
      </c>
    </row>
    <row r="435" spans="1:7" ht="15">
      <c r="A435" s="105" t="s">
        <v>996</v>
      </c>
      <c r="B435" s="80">
        <v>5</v>
      </c>
      <c r="C435" s="106">
        <v>0.002633347613164804</v>
      </c>
      <c r="D435" s="80" t="s">
        <v>719</v>
      </c>
      <c r="E435" s="80" t="b">
        <v>0</v>
      </c>
      <c r="F435" s="80" t="b">
        <v>0</v>
      </c>
      <c r="G435" s="80" t="b">
        <v>0</v>
      </c>
    </row>
    <row r="436" spans="1:7" ht="15">
      <c r="A436" s="105" t="s">
        <v>992</v>
      </c>
      <c r="B436" s="80">
        <v>5</v>
      </c>
      <c r="C436" s="106">
        <v>0.0028329151852571773</v>
      </c>
      <c r="D436" s="80" t="s">
        <v>719</v>
      </c>
      <c r="E436" s="80" t="b">
        <v>0</v>
      </c>
      <c r="F436" s="80" t="b">
        <v>0</v>
      </c>
      <c r="G436" s="80" t="b">
        <v>0</v>
      </c>
    </row>
    <row r="437" spans="1:7" ht="15">
      <c r="A437" s="105" t="s">
        <v>999</v>
      </c>
      <c r="B437" s="80">
        <v>5</v>
      </c>
      <c r="C437" s="106">
        <v>0.002633347613164804</v>
      </c>
      <c r="D437" s="80" t="s">
        <v>719</v>
      </c>
      <c r="E437" s="80" t="b">
        <v>0</v>
      </c>
      <c r="F437" s="80" t="b">
        <v>0</v>
      </c>
      <c r="G437" s="80" t="b">
        <v>0</v>
      </c>
    </row>
    <row r="438" spans="1:7" ht="15">
      <c r="A438" s="105" t="s">
        <v>988</v>
      </c>
      <c r="B438" s="80">
        <v>5</v>
      </c>
      <c r="C438" s="106">
        <v>0.002633347613164804</v>
      </c>
      <c r="D438" s="80" t="s">
        <v>719</v>
      </c>
      <c r="E438" s="80" t="b">
        <v>0</v>
      </c>
      <c r="F438" s="80" t="b">
        <v>0</v>
      </c>
      <c r="G438" s="80" t="b">
        <v>0</v>
      </c>
    </row>
    <row r="439" spans="1:7" ht="15">
      <c r="A439" s="105" t="s">
        <v>989</v>
      </c>
      <c r="B439" s="80">
        <v>5</v>
      </c>
      <c r="C439" s="106">
        <v>0.002633347613164804</v>
      </c>
      <c r="D439" s="80" t="s">
        <v>719</v>
      </c>
      <c r="E439" s="80" t="b">
        <v>0</v>
      </c>
      <c r="F439" s="80" t="b">
        <v>0</v>
      </c>
      <c r="G439" s="80" t="b">
        <v>0</v>
      </c>
    </row>
    <row r="440" spans="1:7" ht="15">
      <c r="A440" s="105" t="s">
        <v>983</v>
      </c>
      <c r="B440" s="80">
        <v>5</v>
      </c>
      <c r="C440" s="106">
        <v>0.0028329151852571773</v>
      </c>
      <c r="D440" s="80" t="s">
        <v>719</v>
      </c>
      <c r="E440" s="80" t="b">
        <v>0</v>
      </c>
      <c r="F440" s="80" t="b">
        <v>0</v>
      </c>
      <c r="G440" s="80" t="b">
        <v>0</v>
      </c>
    </row>
    <row r="441" spans="1:7" ht="15">
      <c r="A441" s="105" t="s">
        <v>986</v>
      </c>
      <c r="B441" s="80">
        <v>5</v>
      </c>
      <c r="C441" s="106">
        <v>0.002633347613164804</v>
      </c>
      <c r="D441" s="80" t="s">
        <v>719</v>
      </c>
      <c r="E441" s="80" t="b">
        <v>0</v>
      </c>
      <c r="F441" s="80" t="b">
        <v>0</v>
      </c>
      <c r="G441" s="80" t="b">
        <v>0</v>
      </c>
    </row>
    <row r="442" spans="1:7" ht="15">
      <c r="A442" s="105" t="s">
        <v>978</v>
      </c>
      <c r="B442" s="80">
        <v>5</v>
      </c>
      <c r="C442" s="106">
        <v>0.002633347613164804</v>
      </c>
      <c r="D442" s="80" t="s">
        <v>719</v>
      </c>
      <c r="E442" s="80" t="b">
        <v>0</v>
      </c>
      <c r="F442" s="80" t="b">
        <v>0</v>
      </c>
      <c r="G442" s="80" t="b">
        <v>0</v>
      </c>
    </row>
    <row r="443" spans="1:7" ht="15">
      <c r="A443" s="105" t="s">
        <v>987</v>
      </c>
      <c r="B443" s="80">
        <v>5</v>
      </c>
      <c r="C443" s="106">
        <v>0.0028329151852571773</v>
      </c>
      <c r="D443" s="80" t="s">
        <v>719</v>
      </c>
      <c r="E443" s="80" t="b">
        <v>0</v>
      </c>
      <c r="F443" s="80" t="b">
        <v>0</v>
      </c>
      <c r="G443" s="80" t="b">
        <v>0</v>
      </c>
    </row>
    <row r="444" spans="1:7" ht="15">
      <c r="A444" s="105" t="s">
        <v>994</v>
      </c>
      <c r="B444" s="80">
        <v>5</v>
      </c>
      <c r="C444" s="106">
        <v>0.003452828685388934</v>
      </c>
      <c r="D444" s="80" t="s">
        <v>719</v>
      </c>
      <c r="E444" s="80" t="b">
        <v>0</v>
      </c>
      <c r="F444" s="80" t="b">
        <v>0</v>
      </c>
      <c r="G444" s="80" t="b">
        <v>0</v>
      </c>
    </row>
    <row r="445" spans="1:7" ht="15">
      <c r="A445" s="105" t="s">
        <v>991</v>
      </c>
      <c r="B445" s="80">
        <v>5</v>
      </c>
      <c r="C445" s="106">
        <v>0.0028329151852571773</v>
      </c>
      <c r="D445" s="80" t="s">
        <v>719</v>
      </c>
      <c r="E445" s="80" t="b">
        <v>0</v>
      </c>
      <c r="F445" s="80" t="b">
        <v>0</v>
      </c>
      <c r="G445" s="80" t="b">
        <v>0</v>
      </c>
    </row>
    <row r="446" spans="1:7" ht="15">
      <c r="A446" s="105" t="s">
        <v>970</v>
      </c>
      <c r="B446" s="80">
        <v>5</v>
      </c>
      <c r="C446" s="106">
        <v>0.0028329151852571773</v>
      </c>
      <c r="D446" s="80" t="s">
        <v>719</v>
      </c>
      <c r="E446" s="80" t="b">
        <v>0</v>
      </c>
      <c r="F446" s="80" t="b">
        <v>0</v>
      </c>
      <c r="G446" s="80" t="b">
        <v>0</v>
      </c>
    </row>
    <row r="447" spans="1:7" ht="15">
      <c r="A447" s="105" t="s">
        <v>965</v>
      </c>
      <c r="B447" s="80">
        <v>5</v>
      </c>
      <c r="C447" s="106">
        <v>0.002633347613164804</v>
      </c>
      <c r="D447" s="80" t="s">
        <v>719</v>
      </c>
      <c r="E447" s="80" t="b">
        <v>0</v>
      </c>
      <c r="F447" s="80" t="b">
        <v>0</v>
      </c>
      <c r="G447" s="80" t="b">
        <v>0</v>
      </c>
    </row>
    <row r="448" spans="1:7" ht="15">
      <c r="A448" s="105" t="s">
        <v>977</v>
      </c>
      <c r="B448" s="80">
        <v>5</v>
      </c>
      <c r="C448" s="106">
        <v>0.002633347613164804</v>
      </c>
      <c r="D448" s="80" t="s">
        <v>719</v>
      </c>
      <c r="E448" s="80" t="b">
        <v>0</v>
      </c>
      <c r="F448" s="80" t="b">
        <v>0</v>
      </c>
      <c r="G448" s="80" t="b">
        <v>0</v>
      </c>
    </row>
    <row r="449" spans="1:7" ht="15">
      <c r="A449" s="105" t="s">
        <v>990</v>
      </c>
      <c r="B449" s="80">
        <v>5</v>
      </c>
      <c r="C449" s="106">
        <v>0.002633347613164804</v>
      </c>
      <c r="D449" s="80" t="s">
        <v>719</v>
      </c>
      <c r="E449" s="80" t="b">
        <v>0</v>
      </c>
      <c r="F449" s="80" t="b">
        <v>0</v>
      </c>
      <c r="G449" s="80" t="b">
        <v>0</v>
      </c>
    </row>
    <row r="450" spans="1:7" ht="15">
      <c r="A450" s="105" t="s">
        <v>985</v>
      </c>
      <c r="B450" s="80">
        <v>5</v>
      </c>
      <c r="C450" s="106">
        <v>0.002633347613164804</v>
      </c>
      <c r="D450" s="80" t="s">
        <v>719</v>
      </c>
      <c r="E450" s="80" t="b">
        <v>0</v>
      </c>
      <c r="F450" s="80" t="b">
        <v>0</v>
      </c>
      <c r="G450" s="80" t="b">
        <v>0</v>
      </c>
    </row>
    <row r="451" spans="1:7" ht="15">
      <c r="A451" s="105" t="s">
        <v>984</v>
      </c>
      <c r="B451" s="80">
        <v>5</v>
      </c>
      <c r="C451" s="106">
        <v>0.003090202534121057</v>
      </c>
      <c r="D451" s="80" t="s">
        <v>719</v>
      </c>
      <c r="E451" s="80" t="b">
        <v>0</v>
      </c>
      <c r="F451" s="80" t="b">
        <v>0</v>
      </c>
      <c r="G451" s="80" t="b">
        <v>0</v>
      </c>
    </row>
    <row r="452" spans="1:7" ht="15">
      <c r="A452" s="105" t="s">
        <v>993</v>
      </c>
      <c r="B452" s="80">
        <v>5</v>
      </c>
      <c r="C452" s="106">
        <v>0.002633347613164804</v>
      </c>
      <c r="D452" s="80" t="s">
        <v>719</v>
      </c>
      <c r="E452" s="80" t="b">
        <v>0</v>
      </c>
      <c r="F452" s="80" t="b">
        <v>0</v>
      </c>
      <c r="G452" s="80" t="b">
        <v>0</v>
      </c>
    </row>
    <row r="453" spans="1:7" ht="15">
      <c r="A453" s="105" t="s">
        <v>981</v>
      </c>
      <c r="B453" s="80">
        <v>5</v>
      </c>
      <c r="C453" s="106">
        <v>0.002633347613164804</v>
      </c>
      <c r="D453" s="80" t="s">
        <v>719</v>
      </c>
      <c r="E453" s="80" t="b">
        <v>0</v>
      </c>
      <c r="F453" s="80" t="b">
        <v>0</v>
      </c>
      <c r="G453" s="80" t="b">
        <v>0</v>
      </c>
    </row>
    <row r="454" spans="1:7" ht="15">
      <c r="A454" s="105" t="s">
        <v>979</v>
      </c>
      <c r="B454" s="80">
        <v>5</v>
      </c>
      <c r="C454" s="106">
        <v>0.002633347613164804</v>
      </c>
      <c r="D454" s="80" t="s">
        <v>719</v>
      </c>
      <c r="E454" s="80" t="b">
        <v>0</v>
      </c>
      <c r="F454" s="80" t="b">
        <v>0</v>
      </c>
      <c r="G454" s="80" t="b">
        <v>0</v>
      </c>
    </row>
    <row r="455" spans="1:7" ht="15">
      <c r="A455" s="105" t="s">
        <v>980</v>
      </c>
      <c r="B455" s="80">
        <v>5</v>
      </c>
      <c r="C455" s="106">
        <v>0.002633347613164804</v>
      </c>
      <c r="D455" s="80" t="s">
        <v>719</v>
      </c>
      <c r="E455" s="80" t="b">
        <v>0</v>
      </c>
      <c r="F455" s="80" t="b">
        <v>0</v>
      </c>
      <c r="G455" s="80" t="b">
        <v>0</v>
      </c>
    </row>
    <row r="456" spans="1:7" ht="15">
      <c r="A456" s="105" t="s">
        <v>998</v>
      </c>
      <c r="B456" s="80">
        <v>4</v>
      </c>
      <c r="C456" s="106">
        <v>0.0022663321482057418</v>
      </c>
      <c r="D456" s="80" t="s">
        <v>719</v>
      </c>
      <c r="E456" s="80" t="b">
        <v>0</v>
      </c>
      <c r="F456" s="80" t="b">
        <v>0</v>
      </c>
      <c r="G456" s="80" t="b">
        <v>0</v>
      </c>
    </row>
    <row r="457" spans="1:7" ht="15">
      <c r="A457" s="105" t="s">
        <v>1029</v>
      </c>
      <c r="B457" s="80">
        <v>4</v>
      </c>
      <c r="C457" s="106">
        <v>0.0024721620272968457</v>
      </c>
      <c r="D457" s="80" t="s">
        <v>719</v>
      </c>
      <c r="E457" s="80" t="b">
        <v>0</v>
      </c>
      <c r="F457" s="80" t="b">
        <v>0</v>
      </c>
      <c r="G457" s="80" t="b">
        <v>0</v>
      </c>
    </row>
    <row r="458" spans="1:7" ht="15">
      <c r="A458" s="105" t="s">
        <v>1030</v>
      </c>
      <c r="B458" s="80">
        <v>4</v>
      </c>
      <c r="C458" s="106">
        <v>0.0024721620272968457</v>
      </c>
      <c r="D458" s="80" t="s">
        <v>719</v>
      </c>
      <c r="E458" s="80" t="b">
        <v>0</v>
      </c>
      <c r="F458" s="80" t="b">
        <v>0</v>
      </c>
      <c r="G458" s="80" t="b">
        <v>0</v>
      </c>
    </row>
    <row r="459" spans="1:7" ht="15">
      <c r="A459" s="105" t="s">
        <v>1013</v>
      </c>
      <c r="B459" s="80">
        <v>4</v>
      </c>
      <c r="C459" s="106">
        <v>0.0022663321482057418</v>
      </c>
      <c r="D459" s="80" t="s">
        <v>719</v>
      </c>
      <c r="E459" s="80" t="b">
        <v>0</v>
      </c>
      <c r="F459" s="80" t="b">
        <v>0</v>
      </c>
      <c r="G459" s="80" t="b">
        <v>0</v>
      </c>
    </row>
    <row r="460" spans="1:7" ht="15">
      <c r="A460" s="105" t="s">
        <v>1014</v>
      </c>
      <c r="B460" s="80">
        <v>4</v>
      </c>
      <c r="C460" s="106">
        <v>0.0024721620272968457</v>
      </c>
      <c r="D460" s="80" t="s">
        <v>719</v>
      </c>
      <c r="E460" s="80" t="b">
        <v>0</v>
      </c>
      <c r="F460" s="80" t="b">
        <v>0</v>
      </c>
      <c r="G460" s="80" t="b">
        <v>0</v>
      </c>
    </row>
    <row r="461" spans="1:7" ht="15">
      <c r="A461" s="105" t="s">
        <v>995</v>
      </c>
      <c r="B461" s="80">
        <v>4</v>
      </c>
      <c r="C461" s="106">
        <v>0.0022663321482057418</v>
      </c>
      <c r="D461" s="80" t="s">
        <v>719</v>
      </c>
      <c r="E461" s="80" t="b">
        <v>0</v>
      </c>
      <c r="F461" s="80" t="b">
        <v>0</v>
      </c>
      <c r="G461" s="80" t="b">
        <v>0</v>
      </c>
    </row>
    <row r="462" spans="1:7" ht="15">
      <c r="A462" s="105" t="s">
        <v>1036</v>
      </c>
      <c r="B462" s="80">
        <v>4</v>
      </c>
      <c r="C462" s="106">
        <v>0.0027622629483111476</v>
      </c>
      <c r="D462" s="80" t="s">
        <v>719</v>
      </c>
      <c r="E462" s="80" t="b">
        <v>0</v>
      </c>
      <c r="F462" s="80" t="b">
        <v>0</v>
      </c>
      <c r="G462" s="80" t="b">
        <v>0</v>
      </c>
    </row>
    <row r="463" spans="1:7" ht="15">
      <c r="A463" s="105" t="s">
        <v>1010</v>
      </c>
      <c r="B463" s="80">
        <v>4</v>
      </c>
      <c r="C463" s="106">
        <v>0.0024721620272968457</v>
      </c>
      <c r="D463" s="80" t="s">
        <v>719</v>
      </c>
      <c r="E463" s="80" t="b">
        <v>0</v>
      </c>
      <c r="F463" s="80" t="b">
        <v>0</v>
      </c>
      <c r="G463" s="80" t="b">
        <v>0</v>
      </c>
    </row>
    <row r="464" spans="1:7" ht="15">
      <c r="A464" s="105" t="s">
        <v>1027</v>
      </c>
      <c r="B464" s="80">
        <v>4</v>
      </c>
      <c r="C464" s="106">
        <v>0.0022663321482057418</v>
      </c>
      <c r="D464" s="80" t="s">
        <v>719</v>
      </c>
      <c r="E464" s="80" t="b">
        <v>0</v>
      </c>
      <c r="F464" s="80" t="b">
        <v>0</v>
      </c>
      <c r="G464" s="80" t="b">
        <v>0</v>
      </c>
    </row>
    <row r="465" spans="1:7" ht="15">
      <c r="A465" s="105" t="s">
        <v>1007</v>
      </c>
      <c r="B465" s="80">
        <v>4</v>
      </c>
      <c r="C465" s="106">
        <v>0.0022663321482057418</v>
      </c>
      <c r="D465" s="80" t="s">
        <v>719</v>
      </c>
      <c r="E465" s="80" t="b">
        <v>0</v>
      </c>
      <c r="F465" s="80" t="b">
        <v>0</v>
      </c>
      <c r="G465" s="80" t="b">
        <v>0</v>
      </c>
    </row>
    <row r="466" spans="1:7" ht="15">
      <c r="A466" s="105" t="s">
        <v>1004</v>
      </c>
      <c r="B466" s="80">
        <v>4</v>
      </c>
      <c r="C466" s="106">
        <v>0.0022663321482057418</v>
      </c>
      <c r="D466" s="80" t="s">
        <v>719</v>
      </c>
      <c r="E466" s="80" t="b">
        <v>0</v>
      </c>
      <c r="F466" s="80" t="b">
        <v>0</v>
      </c>
      <c r="G466" s="80" t="b">
        <v>0</v>
      </c>
    </row>
    <row r="467" spans="1:7" ht="15">
      <c r="A467" s="105" t="s">
        <v>1015</v>
      </c>
      <c r="B467" s="80">
        <v>4</v>
      </c>
      <c r="C467" s="106">
        <v>0.0024721620272968457</v>
      </c>
      <c r="D467" s="80" t="s">
        <v>719</v>
      </c>
      <c r="E467" s="80" t="b">
        <v>0</v>
      </c>
      <c r="F467" s="80" t="b">
        <v>0</v>
      </c>
      <c r="G467" s="80" t="b">
        <v>0</v>
      </c>
    </row>
    <row r="468" spans="1:7" ht="15">
      <c r="A468" s="105" t="s">
        <v>1002</v>
      </c>
      <c r="B468" s="80">
        <v>4</v>
      </c>
      <c r="C468" s="106">
        <v>0.0022663321482057418</v>
      </c>
      <c r="D468" s="80" t="s">
        <v>719</v>
      </c>
      <c r="E468" s="80" t="b">
        <v>0</v>
      </c>
      <c r="F468" s="80" t="b">
        <v>0</v>
      </c>
      <c r="G468" s="80" t="b">
        <v>0</v>
      </c>
    </row>
    <row r="469" spans="1:7" ht="15">
      <c r="A469" s="105" t="s">
        <v>1017</v>
      </c>
      <c r="B469" s="80">
        <v>4</v>
      </c>
      <c r="C469" s="106">
        <v>0.0022663321482057418</v>
      </c>
      <c r="D469" s="80" t="s">
        <v>719</v>
      </c>
      <c r="E469" s="80" t="b">
        <v>0</v>
      </c>
      <c r="F469" s="80" t="b">
        <v>0</v>
      </c>
      <c r="G469" s="80" t="b">
        <v>0</v>
      </c>
    </row>
    <row r="470" spans="1:7" ht="15">
      <c r="A470" s="105" t="s">
        <v>1031</v>
      </c>
      <c r="B470" s="80">
        <v>4</v>
      </c>
      <c r="C470" s="106">
        <v>0.0027622629483111476</v>
      </c>
      <c r="D470" s="80" t="s">
        <v>719</v>
      </c>
      <c r="E470" s="80" t="b">
        <v>0</v>
      </c>
      <c r="F470" s="80" t="b">
        <v>0</v>
      </c>
      <c r="G470" s="80" t="b">
        <v>0</v>
      </c>
    </row>
    <row r="471" spans="1:7" ht="15">
      <c r="A471" s="105" t="s">
        <v>1032</v>
      </c>
      <c r="B471" s="80">
        <v>4</v>
      </c>
      <c r="C471" s="106">
        <v>0.0027622629483111476</v>
      </c>
      <c r="D471" s="80" t="s">
        <v>719</v>
      </c>
      <c r="E471" s="80" t="b">
        <v>0</v>
      </c>
      <c r="F471" s="80" t="b">
        <v>0</v>
      </c>
      <c r="G471" s="80" t="b">
        <v>0</v>
      </c>
    </row>
    <row r="472" spans="1:7" ht="15">
      <c r="A472" s="105" t="s">
        <v>997</v>
      </c>
      <c r="B472" s="80">
        <v>4</v>
      </c>
      <c r="C472" s="106">
        <v>0.0022663321482057418</v>
      </c>
      <c r="D472" s="80" t="s">
        <v>719</v>
      </c>
      <c r="E472" s="80" t="b">
        <v>0</v>
      </c>
      <c r="F472" s="80" t="b">
        <v>0</v>
      </c>
      <c r="G472" s="80" t="b">
        <v>0</v>
      </c>
    </row>
    <row r="473" spans="1:7" ht="15">
      <c r="A473" s="105" t="s">
        <v>1019</v>
      </c>
      <c r="B473" s="80">
        <v>4</v>
      </c>
      <c r="C473" s="106">
        <v>0.0027622629483111476</v>
      </c>
      <c r="D473" s="80" t="s">
        <v>719</v>
      </c>
      <c r="E473" s="80" t="b">
        <v>0</v>
      </c>
      <c r="F473" s="80" t="b">
        <v>0</v>
      </c>
      <c r="G473" s="80" t="b">
        <v>0</v>
      </c>
    </row>
    <row r="474" spans="1:7" ht="15">
      <c r="A474" s="105" t="s">
        <v>1033</v>
      </c>
      <c r="B474" s="80">
        <v>4</v>
      </c>
      <c r="C474" s="106">
        <v>0.0027622629483111476</v>
      </c>
      <c r="D474" s="80" t="s">
        <v>719</v>
      </c>
      <c r="E474" s="80" t="b">
        <v>0</v>
      </c>
      <c r="F474" s="80" t="b">
        <v>0</v>
      </c>
      <c r="G474" s="80" t="b">
        <v>0</v>
      </c>
    </row>
    <row r="475" spans="1:7" ht="15">
      <c r="A475" s="105" t="s">
        <v>1034</v>
      </c>
      <c r="B475" s="80">
        <v>4</v>
      </c>
      <c r="C475" s="106">
        <v>0.0027622629483111476</v>
      </c>
      <c r="D475" s="80" t="s">
        <v>719</v>
      </c>
      <c r="E475" s="80" t="b">
        <v>0</v>
      </c>
      <c r="F475" s="80" t="b">
        <v>0</v>
      </c>
      <c r="G475" s="80" t="b">
        <v>0</v>
      </c>
    </row>
    <row r="476" spans="1:7" ht="15">
      <c r="A476" s="105" t="s">
        <v>1020</v>
      </c>
      <c r="B476" s="80">
        <v>4</v>
      </c>
      <c r="C476" s="106">
        <v>0.0022663321482057418</v>
      </c>
      <c r="D476" s="80" t="s">
        <v>719</v>
      </c>
      <c r="E476" s="80" t="b">
        <v>0</v>
      </c>
      <c r="F476" s="80" t="b">
        <v>0</v>
      </c>
      <c r="G476" s="80" t="b">
        <v>0</v>
      </c>
    </row>
    <row r="477" spans="1:7" ht="15">
      <c r="A477" s="105" t="s">
        <v>1000</v>
      </c>
      <c r="B477" s="80">
        <v>4</v>
      </c>
      <c r="C477" s="106">
        <v>0.0022663321482057418</v>
      </c>
      <c r="D477" s="80" t="s">
        <v>719</v>
      </c>
      <c r="E477" s="80" t="b">
        <v>0</v>
      </c>
      <c r="F477" s="80" t="b">
        <v>0</v>
      </c>
      <c r="G477" s="80" t="b">
        <v>0</v>
      </c>
    </row>
    <row r="478" spans="1:7" ht="15">
      <c r="A478" s="105" t="s">
        <v>1011</v>
      </c>
      <c r="B478" s="80">
        <v>4</v>
      </c>
      <c r="C478" s="106">
        <v>0.0024721620272968457</v>
      </c>
      <c r="D478" s="80" t="s">
        <v>719</v>
      </c>
      <c r="E478" s="80" t="b">
        <v>0</v>
      </c>
      <c r="F478" s="80" t="b">
        <v>0</v>
      </c>
      <c r="G478" s="80" t="b">
        <v>0</v>
      </c>
    </row>
    <row r="479" spans="1:7" ht="15">
      <c r="A479" s="105" t="s">
        <v>1012</v>
      </c>
      <c r="B479" s="80">
        <v>4</v>
      </c>
      <c r="C479" s="106">
        <v>0.0022663321482057418</v>
      </c>
      <c r="D479" s="80" t="s">
        <v>719</v>
      </c>
      <c r="E479" s="80" t="b">
        <v>0</v>
      </c>
      <c r="F479" s="80" t="b">
        <v>0</v>
      </c>
      <c r="G479" s="80" t="b">
        <v>0</v>
      </c>
    </row>
    <row r="480" spans="1:7" ht="15">
      <c r="A480" s="105" t="s">
        <v>1005</v>
      </c>
      <c r="B480" s="80">
        <v>4</v>
      </c>
      <c r="C480" s="106">
        <v>0.0022663321482057418</v>
      </c>
      <c r="D480" s="80" t="s">
        <v>719</v>
      </c>
      <c r="E480" s="80" t="b">
        <v>0</v>
      </c>
      <c r="F480" s="80" t="b">
        <v>0</v>
      </c>
      <c r="G480" s="80" t="b">
        <v>0</v>
      </c>
    </row>
    <row r="481" spans="1:7" ht="15">
      <c r="A481" s="105" t="s">
        <v>1003</v>
      </c>
      <c r="B481" s="80">
        <v>4</v>
      </c>
      <c r="C481" s="106">
        <v>0.0024721620272968457</v>
      </c>
      <c r="D481" s="80" t="s">
        <v>719</v>
      </c>
      <c r="E481" s="80" t="b">
        <v>0</v>
      </c>
      <c r="F481" s="80" t="b">
        <v>0</v>
      </c>
      <c r="G481" s="80" t="b">
        <v>0</v>
      </c>
    </row>
    <row r="482" spans="1:7" ht="15">
      <c r="A482" s="105" t="s">
        <v>1021</v>
      </c>
      <c r="B482" s="80">
        <v>4</v>
      </c>
      <c r="C482" s="106">
        <v>0.0022663321482057418</v>
      </c>
      <c r="D482" s="80" t="s">
        <v>719</v>
      </c>
      <c r="E482" s="80" t="b">
        <v>0</v>
      </c>
      <c r="F482" s="80" t="b">
        <v>0</v>
      </c>
      <c r="G482" s="80" t="b">
        <v>0</v>
      </c>
    </row>
    <row r="483" spans="1:7" ht="15">
      <c r="A483" s="105" t="s">
        <v>1022</v>
      </c>
      <c r="B483" s="80">
        <v>4</v>
      </c>
      <c r="C483" s="106">
        <v>0.0022663321482057418</v>
      </c>
      <c r="D483" s="80" t="s">
        <v>719</v>
      </c>
      <c r="E483" s="80" t="b">
        <v>0</v>
      </c>
      <c r="F483" s="80" t="b">
        <v>0</v>
      </c>
      <c r="G483" s="80" t="b">
        <v>0</v>
      </c>
    </row>
    <row r="484" spans="1:7" ht="15">
      <c r="A484" s="105" t="s">
        <v>1023</v>
      </c>
      <c r="B484" s="80">
        <v>4</v>
      </c>
      <c r="C484" s="106">
        <v>0.0022663321482057418</v>
      </c>
      <c r="D484" s="80" t="s">
        <v>719</v>
      </c>
      <c r="E484" s="80" t="b">
        <v>0</v>
      </c>
      <c r="F484" s="80" t="b">
        <v>0</v>
      </c>
      <c r="G484" s="80" t="b">
        <v>0</v>
      </c>
    </row>
    <row r="485" spans="1:7" ht="15">
      <c r="A485" s="105" t="s">
        <v>1024</v>
      </c>
      <c r="B485" s="80">
        <v>4</v>
      </c>
      <c r="C485" s="106">
        <v>0.0022663321482057418</v>
      </c>
      <c r="D485" s="80" t="s">
        <v>719</v>
      </c>
      <c r="E485" s="80" t="b">
        <v>0</v>
      </c>
      <c r="F485" s="80" t="b">
        <v>0</v>
      </c>
      <c r="G485" s="80" t="b">
        <v>0</v>
      </c>
    </row>
    <row r="486" spans="1:7" ht="15">
      <c r="A486" s="105" t="s">
        <v>1025</v>
      </c>
      <c r="B486" s="80">
        <v>4</v>
      </c>
      <c r="C486" s="106">
        <v>0.0022663321482057418</v>
      </c>
      <c r="D486" s="80" t="s">
        <v>719</v>
      </c>
      <c r="E486" s="80" t="b">
        <v>0</v>
      </c>
      <c r="F486" s="80" t="b">
        <v>0</v>
      </c>
      <c r="G486" s="80" t="b">
        <v>0</v>
      </c>
    </row>
    <row r="487" spans="1:7" ht="15">
      <c r="A487" s="105" t="s">
        <v>1026</v>
      </c>
      <c r="B487" s="80">
        <v>4</v>
      </c>
      <c r="C487" s="106">
        <v>0.0022663321482057418</v>
      </c>
      <c r="D487" s="80" t="s">
        <v>719</v>
      </c>
      <c r="E487" s="80" t="b">
        <v>0</v>
      </c>
      <c r="F487" s="80" t="b">
        <v>0</v>
      </c>
      <c r="G487" s="80" t="b">
        <v>0</v>
      </c>
    </row>
    <row r="488" spans="1:7" ht="15">
      <c r="A488" s="105" t="s">
        <v>1028</v>
      </c>
      <c r="B488" s="80">
        <v>4</v>
      </c>
      <c r="C488" s="106">
        <v>0.0022663321482057418</v>
      </c>
      <c r="D488" s="80" t="s">
        <v>719</v>
      </c>
      <c r="E488" s="80" t="b">
        <v>0</v>
      </c>
      <c r="F488" s="80" t="b">
        <v>0</v>
      </c>
      <c r="G488" s="80" t="b">
        <v>0</v>
      </c>
    </row>
    <row r="489" spans="1:7" ht="15">
      <c r="A489" s="105" t="s">
        <v>1009</v>
      </c>
      <c r="B489" s="80">
        <v>4</v>
      </c>
      <c r="C489" s="106">
        <v>0.0022663321482057418</v>
      </c>
      <c r="D489" s="80" t="s">
        <v>719</v>
      </c>
      <c r="E489" s="80" t="b">
        <v>0</v>
      </c>
      <c r="F489" s="80" t="b">
        <v>0</v>
      </c>
      <c r="G489" s="80" t="b">
        <v>0</v>
      </c>
    </row>
    <row r="490" spans="1:7" ht="15">
      <c r="A490" s="105" t="s">
        <v>1018</v>
      </c>
      <c r="B490" s="80">
        <v>4</v>
      </c>
      <c r="C490" s="106">
        <v>0.0022663321482057418</v>
      </c>
      <c r="D490" s="80" t="s">
        <v>719</v>
      </c>
      <c r="E490" s="80" t="b">
        <v>0</v>
      </c>
      <c r="F490" s="80" t="b">
        <v>0</v>
      </c>
      <c r="G490" s="80" t="b">
        <v>0</v>
      </c>
    </row>
    <row r="491" spans="1:7" ht="15">
      <c r="A491" s="105" t="s">
        <v>982</v>
      </c>
      <c r="B491" s="80">
        <v>4</v>
      </c>
      <c r="C491" s="106">
        <v>0.0022663321482057418</v>
      </c>
      <c r="D491" s="80" t="s">
        <v>719</v>
      </c>
      <c r="E491" s="80" t="b">
        <v>0</v>
      </c>
      <c r="F491" s="80" t="b">
        <v>0</v>
      </c>
      <c r="G491" s="80" t="b">
        <v>0</v>
      </c>
    </row>
    <row r="492" spans="1:7" ht="15">
      <c r="A492" s="105" t="s">
        <v>1006</v>
      </c>
      <c r="B492" s="80">
        <v>4</v>
      </c>
      <c r="C492" s="106">
        <v>0.0022663321482057418</v>
      </c>
      <c r="D492" s="80" t="s">
        <v>719</v>
      </c>
      <c r="E492" s="80" t="b">
        <v>0</v>
      </c>
      <c r="F492" s="80" t="b">
        <v>0</v>
      </c>
      <c r="G492" s="80" t="b">
        <v>0</v>
      </c>
    </row>
    <row r="493" spans="1:7" ht="15">
      <c r="A493" s="105" t="s">
        <v>1035</v>
      </c>
      <c r="B493" s="80">
        <v>3</v>
      </c>
      <c r="C493" s="106">
        <v>0.0018541215204726342</v>
      </c>
      <c r="D493" s="80" t="s">
        <v>719</v>
      </c>
      <c r="E493" s="80" t="b">
        <v>0</v>
      </c>
      <c r="F493" s="80" t="b">
        <v>0</v>
      </c>
      <c r="G493" s="80" t="b">
        <v>0</v>
      </c>
    </row>
    <row r="494" spans="1:7" ht="15">
      <c r="A494" s="105" t="s">
        <v>1069</v>
      </c>
      <c r="B494" s="80">
        <v>3</v>
      </c>
      <c r="C494" s="106">
        <v>0.0018541215204726342</v>
      </c>
      <c r="D494" s="80" t="s">
        <v>719</v>
      </c>
      <c r="E494" s="80" t="b">
        <v>0</v>
      </c>
      <c r="F494" s="80" t="b">
        <v>0</v>
      </c>
      <c r="G494" s="80" t="b">
        <v>0</v>
      </c>
    </row>
    <row r="495" spans="1:7" ht="15">
      <c r="A495" s="105" t="s">
        <v>1086</v>
      </c>
      <c r="B495" s="80">
        <v>3</v>
      </c>
      <c r="C495" s="106">
        <v>0.0020716972112333606</v>
      </c>
      <c r="D495" s="80" t="s">
        <v>719</v>
      </c>
      <c r="E495" s="80" t="b">
        <v>0</v>
      </c>
      <c r="F495" s="80" t="b">
        <v>0</v>
      </c>
      <c r="G495" s="80" t="b">
        <v>0</v>
      </c>
    </row>
    <row r="496" spans="1:7" ht="15">
      <c r="A496" s="105" t="s">
        <v>1071</v>
      </c>
      <c r="B496" s="80">
        <v>3</v>
      </c>
      <c r="C496" s="106">
        <v>0.0018541215204726342</v>
      </c>
      <c r="D496" s="80" t="s">
        <v>719</v>
      </c>
      <c r="E496" s="80" t="b">
        <v>0</v>
      </c>
      <c r="F496" s="80" t="b">
        <v>0</v>
      </c>
      <c r="G496" s="80" t="b">
        <v>0</v>
      </c>
    </row>
    <row r="497" spans="1:7" ht="15">
      <c r="A497" s="105" t="s">
        <v>1001</v>
      </c>
      <c r="B497" s="80">
        <v>3</v>
      </c>
      <c r="C497" s="106">
        <v>0.0020716972112333606</v>
      </c>
      <c r="D497" s="80" t="s">
        <v>719</v>
      </c>
      <c r="E497" s="80" t="b">
        <v>0</v>
      </c>
      <c r="F497" s="80" t="b">
        <v>0</v>
      </c>
      <c r="G497" s="80" t="b">
        <v>0</v>
      </c>
    </row>
    <row r="498" spans="1:7" ht="15">
      <c r="A498" s="105" t="s">
        <v>1085</v>
      </c>
      <c r="B498" s="80">
        <v>3</v>
      </c>
      <c r="C498" s="106">
        <v>0.0020716972112333606</v>
      </c>
      <c r="D498" s="80" t="s">
        <v>719</v>
      </c>
      <c r="E498" s="80" t="b">
        <v>0</v>
      </c>
      <c r="F498" s="80" t="b">
        <v>0</v>
      </c>
      <c r="G498" s="80" t="b">
        <v>0</v>
      </c>
    </row>
    <row r="499" spans="1:7" ht="15">
      <c r="A499" s="105" t="s">
        <v>1048</v>
      </c>
      <c r="B499" s="80">
        <v>3</v>
      </c>
      <c r="C499" s="106">
        <v>0.0018541215204726342</v>
      </c>
      <c r="D499" s="80" t="s">
        <v>719</v>
      </c>
      <c r="E499" s="80" t="b">
        <v>0</v>
      </c>
      <c r="F499" s="80" t="b">
        <v>0</v>
      </c>
      <c r="G499" s="80" t="b">
        <v>0</v>
      </c>
    </row>
    <row r="500" spans="1:7" ht="15">
      <c r="A500" s="105" t="s">
        <v>1049</v>
      </c>
      <c r="B500" s="80">
        <v>3</v>
      </c>
      <c r="C500" s="106">
        <v>0.0018541215204726342</v>
      </c>
      <c r="D500" s="80" t="s">
        <v>719</v>
      </c>
      <c r="E500" s="80" t="b">
        <v>0</v>
      </c>
      <c r="F500" s="80" t="b">
        <v>0</v>
      </c>
      <c r="G500" s="80" t="b">
        <v>0</v>
      </c>
    </row>
    <row r="501" spans="1:7" ht="15">
      <c r="A501" s="105" t="s">
        <v>1050</v>
      </c>
      <c r="B501" s="80">
        <v>3</v>
      </c>
      <c r="C501" s="106">
        <v>0.0018541215204726342</v>
      </c>
      <c r="D501" s="80" t="s">
        <v>719</v>
      </c>
      <c r="E501" s="80" t="b">
        <v>0</v>
      </c>
      <c r="F501" s="80" t="b">
        <v>0</v>
      </c>
      <c r="G501" s="80" t="b">
        <v>0</v>
      </c>
    </row>
    <row r="502" spans="1:7" ht="15">
      <c r="A502" s="105" t="s">
        <v>1067</v>
      </c>
      <c r="B502" s="80">
        <v>3</v>
      </c>
      <c r="C502" s="106">
        <v>0.0020716972112333606</v>
      </c>
      <c r="D502" s="80" t="s">
        <v>719</v>
      </c>
      <c r="E502" s="80" t="b">
        <v>0</v>
      </c>
      <c r="F502" s="80" t="b">
        <v>0</v>
      </c>
      <c r="G502" s="80" t="b">
        <v>0</v>
      </c>
    </row>
    <row r="503" spans="1:7" ht="15">
      <c r="A503" s="105" t="s">
        <v>1079</v>
      </c>
      <c r="B503" s="80">
        <v>3</v>
      </c>
      <c r="C503" s="106">
        <v>0.0018541215204726342</v>
      </c>
      <c r="D503" s="80" t="s">
        <v>719</v>
      </c>
      <c r="E503" s="80" t="b">
        <v>0</v>
      </c>
      <c r="F503" s="80" t="b">
        <v>0</v>
      </c>
      <c r="G503" s="80" t="b">
        <v>0</v>
      </c>
    </row>
    <row r="504" spans="1:7" ht="15">
      <c r="A504" s="105" t="s">
        <v>1060</v>
      </c>
      <c r="B504" s="80">
        <v>3</v>
      </c>
      <c r="C504" s="106">
        <v>0.0018541215204726342</v>
      </c>
      <c r="D504" s="80" t="s">
        <v>719</v>
      </c>
      <c r="E504" s="80" t="b">
        <v>0</v>
      </c>
      <c r="F504" s="80" t="b">
        <v>0</v>
      </c>
      <c r="G504" s="80" t="b">
        <v>0</v>
      </c>
    </row>
    <row r="505" spans="1:7" ht="15">
      <c r="A505" s="105" t="s">
        <v>1016</v>
      </c>
      <c r="B505" s="80">
        <v>3</v>
      </c>
      <c r="C505" s="106">
        <v>0.0020716972112333606</v>
      </c>
      <c r="D505" s="80" t="s">
        <v>719</v>
      </c>
      <c r="E505" s="80" t="b">
        <v>0</v>
      </c>
      <c r="F505" s="80" t="b">
        <v>0</v>
      </c>
      <c r="G505" s="80" t="b">
        <v>0</v>
      </c>
    </row>
    <row r="506" spans="1:7" ht="15">
      <c r="A506" s="105" t="s">
        <v>1078</v>
      </c>
      <c r="B506" s="80">
        <v>3</v>
      </c>
      <c r="C506" s="106">
        <v>0.0018541215204726342</v>
      </c>
      <c r="D506" s="80" t="s">
        <v>719</v>
      </c>
      <c r="E506" s="80" t="b">
        <v>0</v>
      </c>
      <c r="F506" s="80" t="b">
        <v>0</v>
      </c>
      <c r="G506" s="80" t="b">
        <v>0</v>
      </c>
    </row>
    <row r="507" spans="1:7" ht="15">
      <c r="A507" s="105" t="s">
        <v>1074</v>
      </c>
      <c r="B507" s="80">
        <v>3</v>
      </c>
      <c r="C507" s="106">
        <v>0.0018541215204726342</v>
      </c>
      <c r="D507" s="80" t="s">
        <v>719</v>
      </c>
      <c r="E507" s="80" t="b">
        <v>0</v>
      </c>
      <c r="F507" s="80" t="b">
        <v>0</v>
      </c>
      <c r="G507" s="80" t="b">
        <v>0</v>
      </c>
    </row>
    <row r="508" spans="1:7" ht="15">
      <c r="A508" s="105" t="s">
        <v>1056</v>
      </c>
      <c r="B508" s="80">
        <v>3</v>
      </c>
      <c r="C508" s="106">
        <v>0.0018541215204726342</v>
      </c>
      <c r="D508" s="80" t="s">
        <v>719</v>
      </c>
      <c r="E508" s="80" t="b">
        <v>0</v>
      </c>
      <c r="F508" s="80" t="b">
        <v>0</v>
      </c>
      <c r="G508" s="80" t="b">
        <v>0</v>
      </c>
    </row>
    <row r="509" spans="1:7" ht="15">
      <c r="A509" s="105" t="s">
        <v>1084</v>
      </c>
      <c r="B509" s="80">
        <v>3</v>
      </c>
      <c r="C509" s="106">
        <v>0.0024436453113124146</v>
      </c>
      <c r="D509" s="80" t="s">
        <v>719</v>
      </c>
      <c r="E509" s="80" t="b">
        <v>0</v>
      </c>
      <c r="F509" s="80" t="b">
        <v>0</v>
      </c>
      <c r="G509" s="80" t="b">
        <v>0</v>
      </c>
    </row>
    <row r="510" spans="1:7" ht="15">
      <c r="A510" s="105" t="s">
        <v>1073</v>
      </c>
      <c r="B510" s="80">
        <v>3</v>
      </c>
      <c r="C510" s="106">
        <v>0.0018541215204726342</v>
      </c>
      <c r="D510" s="80" t="s">
        <v>719</v>
      </c>
      <c r="E510" s="80" t="b">
        <v>0</v>
      </c>
      <c r="F510" s="80" t="b">
        <v>0</v>
      </c>
      <c r="G510" s="80" t="b">
        <v>0</v>
      </c>
    </row>
    <row r="511" spans="1:7" ht="15">
      <c r="A511" s="105" t="s">
        <v>1077</v>
      </c>
      <c r="B511" s="80">
        <v>3</v>
      </c>
      <c r="C511" s="106">
        <v>0.0018541215204726342</v>
      </c>
      <c r="D511" s="80" t="s">
        <v>719</v>
      </c>
      <c r="E511" s="80" t="b">
        <v>0</v>
      </c>
      <c r="F511" s="80" t="b">
        <v>0</v>
      </c>
      <c r="G511" s="80" t="b">
        <v>0</v>
      </c>
    </row>
    <row r="512" spans="1:7" ht="15">
      <c r="A512" s="105" t="s">
        <v>1066</v>
      </c>
      <c r="B512" s="80">
        <v>3</v>
      </c>
      <c r="C512" s="106">
        <v>0.0018541215204726342</v>
      </c>
      <c r="D512" s="80" t="s">
        <v>719</v>
      </c>
      <c r="E512" s="80" t="b">
        <v>0</v>
      </c>
      <c r="F512" s="80" t="b">
        <v>0</v>
      </c>
      <c r="G512" s="80" t="b">
        <v>0</v>
      </c>
    </row>
    <row r="513" spans="1:7" ht="15">
      <c r="A513" s="105" t="s">
        <v>1076</v>
      </c>
      <c r="B513" s="80">
        <v>3</v>
      </c>
      <c r="C513" s="106">
        <v>0.0018541215204726342</v>
      </c>
      <c r="D513" s="80" t="s">
        <v>719</v>
      </c>
      <c r="E513" s="80" t="b">
        <v>0</v>
      </c>
      <c r="F513" s="80" t="b">
        <v>0</v>
      </c>
      <c r="G513" s="80" t="b">
        <v>0</v>
      </c>
    </row>
    <row r="514" spans="1:7" ht="15">
      <c r="A514" s="105" t="s">
        <v>1039</v>
      </c>
      <c r="B514" s="80">
        <v>3</v>
      </c>
      <c r="C514" s="106">
        <v>0.0018541215204726342</v>
      </c>
      <c r="D514" s="80" t="s">
        <v>719</v>
      </c>
      <c r="E514" s="80" t="b">
        <v>0</v>
      </c>
      <c r="F514" s="80" t="b">
        <v>0</v>
      </c>
      <c r="G514" s="80" t="b">
        <v>0</v>
      </c>
    </row>
    <row r="515" spans="1:7" ht="15">
      <c r="A515" s="105" t="s">
        <v>1045</v>
      </c>
      <c r="B515" s="80">
        <v>3</v>
      </c>
      <c r="C515" s="106">
        <v>0.0018541215204726342</v>
      </c>
      <c r="D515" s="80" t="s">
        <v>719</v>
      </c>
      <c r="E515" s="80" t="b">
        <v>0</v>
      </c>
      <c r="F515" s="80" t="b">
        <v>0</v>
      </c>
      <c r="G515" s="80" t="b">
        <v>0</v>
      </c>
    </row>
    <row r="516" spans="1:7" ht="15">
      <c r="A516" s="105" t="s">
        <v>1040</v>
      </c>
      <c r="B516" s="80">
        <v>3</v>
      </c>
      <c r="C516" s="106">
        <v>0.0018541215204726342</v>
      </c>
      <c r="D516" s="80" t="s">
        <v>719</v>
      </c>
      <c r="E516" s="80" t="b">
        <v>0</v>
      </c>
      <c r="F516" s="80" t="b">
        <v>0</v>
      </c>
      <c r="G516" s="80" t="b">
        <v>0</v>
      </c>
    </row>
    <row r="517" spans="1:7" ht="15">
      <c r="A517" s="105" t="s">
        <v>1041</v>
      </c>
      <c r="B517" s="80">
        <v>3</v>
      </c>
      <c r="C517" s="106">
        <v>0.0018541215204726342</v>
      </c>
      <c r="D517" s="80" t="s">
        <v>719</v>
      </c>
      <c r="E517" s="80" t="b">
        <v>0</v>
      </c>
      <c r="F517" s="80" t="b">
        <v>0</v>
      </c>
      <c r="G517" s="80" t="b">
        <v>0</v>
      </c>
    </row>
    <row r="518" spans="1:7" ht="15">
      <c r="A518" s="105" t="s">
        <v>1053</v>
      </c>
      <c r="B518" s="80">
        <v>3</v>
      </c>
      <c r="C518" s="106">
        <v>0.0018541215204726342</v>
      </c>
      <c r="D518" s="80" t="s">
        <v>719</v>
      </c>
      <c r="E518" s="80" t="b">
        <v>0</v>
      </c>
      <c r="F518" s="80" t="b">
        <v>0</v>
      </c>
      <c r="G518" s="80" t="b">
        <v>0</v>
      </c>
    </row>
    <row r="519" spans="1:7" ht="15">
      <c r="A519" s="105" t="s">
        <v>1054</v>
      </c>
      <c r="B519" s="80">
        <v>3</v>
      </c>
      <c r="C519" s="106">
        <v>0.0018541215204726342</v>
      </c>
      <c r="D519" s="80" t="s">
        <v>719</v>
      </c>
      <c r="E519" s="80" t="b">
        <v>0</v>
      </c>
      <c r="F519" s="80" t="b">
        <v>0</v>
      </c>
      <c r="G519" s="80" t="b">
        <v>0</v>
      </c>
    </row>
    <row r="520" spans="1:7" ht="15">
      <c r="A520" s="105" t="s">
        <v>1055</v>
      </c>
      <c r="B520" s="80">
        <v>3</v>
      </c>
      <c r="C520" s="106">
        <v>0.0018541215204726342</v>
      </c>
      <c r="D520" s="80" t="s">
        <v>719</v>
      </c>
      <c r="E520" s="80" t="b">
        <v>0</v>
      </c>
      <c r="F520" s="80" t="b">
        <v>0</v>
      </c>
      <c r="G520" s="80" t="b">
        <v>0</v>
      </c>
    </row>
    <row r="521" spans="1:7" ht="15">
      <c r="A521" s="105" t="s">
        <v>1070</v>
      </c>
      <c r="B521" s="80">
        <v>3</v>
      </c>
      <c r="C521" s="106">
        <v>0.0018541215204726342</v>
      </c>
      <c r="D521" s="80" t="s">
        <v>719</v>
      </c>
      <c r="E521" s="80" t="b">
        <v>0</v>
      </c>
      <c r="F521" s="80" t="b">
        <v>0</v>
      </c>
      <c r="G521" s="80" t="b">
        <v>0</v>
      </c>
    </row>
    <row r="522" spans="1:7" ht="15">
      <c r="A522" s="105" t="s">
        <v>1072</v>
      </c>
      <c r="B522" s="80">
        <v>3</v>
      </c>
      <c r="C522" s="106">
        <v>0.0018541215204726342</v>
      </c>
      <c r="D522" s="80" t="s">
        <v>719</v>
      </c>
      <c r="E522" s="80" t="b">
        <v>0</v>
      </c>
      <c r="F522" s="80" t="b">
        <v>0</v>
      </c>
      <c r="G522" s="80" t="b">
        <v>0</v>
      </c>
    </row>
    <row r="523" spans="1:7" ht="15">
      <c r="A523" s="105" t="s">
        <v>1075</v>
      </c>
      <c r="B523" s="80">
        <v>3</v>
      </c>
      <c r="C523" s="106">
        <v>0.0018541215204726342</v>
      </c>
      <c r="D523" s="80" t="s">
        <v>719</v>
      </c>
      <c r="E523" s="80" t="b">
        <v>0</v>
      </c>
      <c r="F523" s="80" t="b">
        <v>0</v>
      </c>
      <c r="G523" s="80" t="b">
        <v>0</v>
      </c>
    </row>
    <row r="524" spans="1:7" ht="15">
      <c r="A524" s="105" t="s">
        <v>1068</v>
      </c>
      <c r="B524" s="80">
        <v>3</v>
      </c>
      <c r="C524" s="106">
        <v>0.0020716972112333606</v>
      </c>
      <c r="D524" s="80" t="s">
        <v>719</v>
      </c>
      <c r="E524" s="80" t="b">
        <v>0</v>
      </c>
      <c r="F524" s="80" t="b">
        <v>0</v>
      </c>
      <c r="G524" s="80" t="b">
        <v>0</v>
      </c>
    </row>
    <row r="525" spans="1:7" ht="15">
      <c r="A525" s="105" t="s">
        <v>1051</v>
      </c>
      <c r="B525" s="80">
        <v>3</v>
      </c>
      <c r="C525" s="106">
        <v>0.0020716972112333606</v>
      </c>
      <c r="D525" s="80" t="s">
        <v>719</v>
      </c>
      <c r="E525" s="80" t="b">
        <v>0</v>
      </c>
      <c r="F525" s="80" t="b">
        <v>0</v>
      </c>
      <c r="G525" s="80" t="b">
        <v>0</v>
      </c>
    </row>
    <row r="526" spans="1:7" ht="15">
      <c r="A526" s="105" t="s">
        <v>1052</v>
      </c>
      <c r="B526" s="80">
        <v>3</v>
      </c>
      <c r="C526" s="106">
        <v>0.0020716972112333606</v>
      </c>
      <c r="D526" s="80" t="s">
        <v>719</v>
      </c>
      <c r="E526" s="80" t="b">
        <v>0</v>
      </c>
      <c r="F526" s="80" t="b">
        <v>0</v>
      </c>
      <c r="G526" s="80" t="b">
        <v>0</v>
      </c>
    </row>
    <row r="527" spans="1:7" ht="15">
      <c r="A527" s="105" t="s">
        <v>1046</v>
      </c>
      <c r="B527" s="80">
        <v>3</v>
      </c>
      <c r="C527" s="106">
        <v>0.0018541215204726342</v>
      </c>
      <c r="D527" s="80" t="s">
        <v>719</v>
      </c>
      <c r="E527" s="80" t="b">
        <v>0</v>
      </c>
      <c r="F527" s="80" t="b">
        <v>0</v>
      </c>
      <c r="G527" s="80" t="b">
        <v>0</v>
      </c>
    </row>
    <row r="528" spans="1:7" ht="15">
      <c r="A528" s="105" t="s">
        <v>1058</v>
      </c>
      <c r="B528" s="80">
        <v>3</v>
      </c>
      <c r="C528" s="106">
        <v>0.0020716972112333606</v>
      </c>
      <c r="D528" s="80" t="s">
        <v>719</v>
      </c>
      <c r="E528" s="80" t="b">
        <v>0</v>
      </c>
      <c r="F528" s="80" t="b">
        <v>0</v>
      </c>
      <c r="G528" s="80" t="b">
        <v>0</v>
      </c>
    </row>
    <row r="529" spans="1:7" ht="15">
      <c r="A529" s="105" t="s">
        <v>1061</v>
      </c>
      <c r="B529" s="80">
        <v>3</v>
      </c>
      <c r="C529" s="106">
        <v>0.0018541215204726342</v>
      </c>
      <c r="D529" s="80" t="s">
        <v>719</v>
      </c>
      <c r="E529" s="80" t="b">
        <v>0</v>
      </c>
      <c r="F529" s="80" t="b">
        <v>0</v>
      </c>
      <c r="G529" s="80" t="b">
        <v>0</v>
      </c>
    </row>
    <row r="530" spans="1:7" ht="15">
      <c r="A530" s="105" t="s">
        <v>1062</v>
      </c>
      <c r="B530" s="80">
        <v>3</v>
      </c>
      <c r="C530" s="106">
        <v>0.0018541215204726342</v>
      </c>
      <c r="D530" s="80" t="s">
        <v>719</v>
      </c>
      <c r="E530" s="80" t="b">
        <v>0</v>
      </c>
      <c r="F530" s="80" t="b">
        <v>0</v>
      </c>
      <c r="G530" s="80" t="b">
        <v>0</v>
      </c>
    </row>
    <row r="531" spans="1:7" ht="15">
      <c r="A531" s="105" t="s">
        <v>1043</v>
      </c>
      <c r="B531" s="80">
        <v>3</v>
      </c>
      <c r="C531" s="106">
        <v>0.0018541215204726342</v>
      </c>
      <c r="D531" s="80" t="s">
        <v>719</v>
      </c>
      <c r="E531" s="80" t="b">
        <v>0</v>
      </c>
      <c r="F531" s="80" t="b">
        <v>0</v>
      </c>
      <c r="G531" s="80" t="b">
        <v>0</v>
      </c>
    </row>
    <row r="532" spans="1:7" ht="15">
      <c r="A532" s="105" t="s">
        <v>1042</v>
      </c>
      <c r="B532" s="80">
        <v>3</v>
      </c>
      <c r="C532" s="106">
        <v>0.0018541215204726342</v>
      </c>
      <c r="D532" s="80" t="s">
        <v>719</v>
      </c>
      <c r="E532" s="80" t="b">
        <v>0</v>
      </c>
      <c r="F532" s="80" t="b">
        <v>0</v>
      </c>
      <c r="G532" s="80" t="b">
        <v>0</v>
      </c>
    </row>
    <row r="533" spans="1:7" ht="15">
      <c r="A533" s="105" t="s">
        <v>1064</v>
      </c>
      <c r="B533" s="80">
        <v>3</v>
      </c>
      <c r="C533" s="106">
        <v>0.0018541215204726342</v>
      </c>
      <c r="D533" s="80" t="s">
        <v>719</v>
      </c>
      <c r="E533" s="80" t="b">
        <v>0</v>
      </c>
      <c r="F533" s="80" t="b">
        <v>0</v>
      </c>
      <c r="G533" s="80" t="b">
        <v>0</v>
      </c>
    </row>
    <row r="534" spans="1:7" ht="15">
      <c r="A534" s="105" t="s">
        <v>1065</v>
      </c>
      <c r="B534" s="80">
        <v>3</v>
      </c>
      <c r="C534" s="106">
        <v>0.0018541215204726342</v>
      </c>
      <c r="D534" s="80" t="s">
        <v>719</v>
      </c>
      <c r="E534" s="80" t="b">
        <v>0</v>
      </c>
      <c r="F534" s="80" t="b">
        <v>0</v>
      </c>
      <c r="G534" s="80" t="b">
        <v>0</v>
      </c>
    </row>
    <row r="535" spans="1:7" ht="15">
      <c r="A535" s="105" t="s">
        <v>1008</v>
      </c>
      <c r="B535" s="80">
        <v>3</v>
      </c>
      <c r="C535" s="106">
        <v>0.0018541215204726342</v>
      </c>
      <c r="D535" s="80" t="s">
        <v>719</v>
      </c>
      <c r="E535" s="80" t="b">
        <v>0</v>
      </c>
      <c r="F535" s="80" t="b">
        <v>0</v>
      </c>
      <c r="G535" s="80" t="b">
        <v>0</v>
      </c>
    </row>
    <row r="536" spans="1:7" ht="15">
      <c r="A536" s="105" t="s">
        <v>1038</v>
      </c>
      <c r="B536" s="80">
        <v>3</v>
      </c>
      <c r="C536" s="106">
        <v>0.0018541215204726342</v>
      </c>
      <c r="D536" s="80" t="s">
        <v>719</v>
      </c>
      <c r="E536" s="80" t="b">
        <v>0</v>
      </c>
      <c r="F536" s="80" t="b">
        <v>0</v>
      </c>
      <c r="G536" s="80" t="b">
        <v>0</v>
      </c>
    </row>
    <row r="537" spans="1:7" ht="15">
      <c r="A537" s="105" t="s">
        <v>1037</v>
      </c>
      <c r="B537" s="80">
        <v>3</v>
      </c>
      <c r="C537" s="106">
        <v>0.0018541215204726342</v>
      </c>
      <c r="D537" s="80" t="s">
        <v>719</v>
      </c>
      <c r="E537" s="80" t="b">
        <v>0</v>
      </c>
      <c r="F537" s="80" t="b">
        <v>0</v>
      </c>
      <c r="G537" s="80" t="b">
        <v>0</v>
      </c>
    </row>
    <row r="538" spans="1:7" ht="15">
      <c r="A538" s="105" t="s">
        <v>1063</v>
      </c>
      <c r="B538" s="80">
        <v>3</v>
      </c>
      <c r="C538" s="106">
        <v>0.0020716972112333606</v>
      </c>
      <c r="D538" s="80" t="s">
        <v>719</v>
      </c>
      <c r="E538" s="80" t="b">
        <v>0</v>
      </c>
      <c r="F538" s="80" t="b">
        <v>0</v>
      </c>
      <c r="G538" s="80" t="b">
        <v>0</v>
      </c>
    </row>
    <row r="539" spans="1:7" ht="15">
      <c r="A539" s="105" t="s">
        <v>1059</v>
      </c>
      <c r="B539" s="80">
        <v>3</v>
      </c>
      <c r="C539" s="106">
        <v>0.0020716972112333606</v>
      </c>
      <c r="D539" s="80" t="s">
        <v>719</v>
      </c>
      <c r="E539" s="80" t="b">
        <v>0</v>
      </c>
      <c r="F539" s="80" t="b">
        <v>0</v>
      </c>
      <c r="G539" s="80" t="b">
        <v>0</v>
      </c>
    </row>
    <row r="540" spans="1:7" ht="15">
      <c r="A540" s="105" t="s">
        <v>1044</v>
      </c>
      <c r="B540" s="80">
        <v>3</v>
      </c>
      <c r="C540" s="106">
        <v>0.0018541215204726342</v>
      </c>
      <c r="D540" s="80" t="s">
        <v>719</v>
      </c>
      <c r="E540" s="80" t="b">
        <v>0</v>
      </c>
      <c r="F540" s="80" t="b">
        <v>0</v>
      </c>
      <c r="G540" s="80" t="b">
        <v>0</v>
      </c>
    </row>
    <row r="541" spans="1:7" ht="15">
      <c r="A541" s="105" t="s">
        <v>1080</v>
      </c>
      <c r="B541" s="80">
        <v>2</v>
      </c>
      <c r="C541" s="106">
        <v>0.0013811314741555738</v>
      </c>
      <c r="D541" s="80" t="s">
        <v>719</v>
      </c>
      <c r="E541" s="80" t="b">
        <v>0</v>
      </c>
      <c r="F541" s="80" t="b">
        <v>0</v>
      </c>
      <c r="G541" s="80" t="b">
        <v>0</v>
      </c>
    </row>
    <row r="542" spans="1:7" ht="15">
      <c r="A542" s="105" t="s">
        <v>1081</v>
      </c>
      <c r="B542" s="80">
        <v>2</v>
      </c>
      <c r="C542" s="106">
        <v>0.0013811314741555738</v>
      </c>
      <c r="D542" s="80" t="s">
        <v>719</v>
      </c>
      <c r="E542" s="80" t="b">
        <v>0</v>
      </c>
      <c r="F542" s="80" t="b">
        <v>0</v>
      </c>
      <c r="G542" s="80" t="b">
        <v>0</v>
      </c>
    </row>
    <row r="543" spans="1:7" ht="15">
      <c r="A543" s="105" t="s">
        <v>1082</v>
      </c>
      <c r="B543" s="80">
        <v>2</v>
      </c>
      <c r="C543" s="106">
        <v>0.0013811314741555738</v>
      </c>
      <c r="D543" s="80" t="s">
        <v>719</v>
      </c>
      <c r="E543" s="80" t="b">
        <v>0</v>
      </c>
      <c r="F543" s="80" t="b">
        <v>0</v>
      </c>
      <c r="G543" s="80" t="b">
        <v>0</v>
      </c>
    </row>
    <row r="544" spans="1:7" ht="15">
      <c r="A544" s="105" t="s">
        <v>1057</v>
      </c>
      <c r="B544" s="80">
        <v>2</v>
      </c>
      <c r="C544" s="106">
        <v>0.0013811314741555738</v>
      </c>
      <c r="D544" s="80" t="s">
        <v>719</v>
      </c>
      <c r="E544" s="80" t="b">
        <v>0</v>
      </c>
      <c r="F544" s="80" t="b">
        <v>0</v>
      </c>
      <c r="G544" s="80" t="b">
        <v>0</v>
      </c>
    </row>
    <row r="545" spans="1:7" ht="15">
      <c r="A545" s="105" t="s">
        <v>1175</v>
      </c>
      <c r="B545" s="80">
        <v>2</v>
      </c>
      <c r="C545" s="106">
        <v>0.0013811314741555738</v>
      </c>
      <c r="D545" s="80" t="s">
        <v>719</v>
      </c>
      <c r="E545" s="80" t="b">
        <v>0</v>
      </c>
      <c r="F545" s="80" t="b">
        <v>0</v>
      </c>
      <c r="G545" s="80" t="b">
        <v>0</v>
      </c>
    </row>
    <row r="546" spans="1:7" ht="15">
      <c r="A546" s="105" t="s">
        <v>1181</v>
      </c>
      <c r="B546" s="80">
        <v>2</v>
      </c>
      <c r="C546" s="106">
        <v>0.0013811314741555738</v>
      </c>
      <c r="D546" s="80" t="s">
        <v>719</v>
      </c>
      <c r="E546" s="80" t="b">
        <v>0</v>
      </c>
      <c r="F546" s="80" t="b">
        <v>0</v>
      </c>
      <c r="G546" s="80" t="b">
        <v>0</v>
      </c>
    </row>
    <row r="547" spans="1:7" ht="15">
      <c r="A547" s="105" t="s">
        <v>1273</v>
      </c>
      <c r="B547" s="80">
        <v>2</v>
      </c>
      <c r="C547" s="106">
        <v>0.0016290968742082767</v>
      </c>
      <c r="D547" s="80" t="s">
        <v>719</v>
      </c>
      <c r="E547" s="80" t="b">
        <v>0</v>
      </c>
      <c r="F547" s="80" t="b">
        <v>0</v>
      </c>
      <c r="G547" s="80" t="b">
        <v>0</v>
      </c>
    </row>
    <row r="548" spans="1:7" ht="15">
      <c r="A548" s="105" t="s">
        <v>1274</v>
      </c>
      <c r="B548" s="80">
        <v>2</v>
      </c>
      <c r="C548" s="106">
        <v>0.0016290968742082767</v>
      </c>
      <c r="D548" s="80" t="s">
        <v>719</v>
      </c>
      <c r="E548" s="80" t="b">
        <v>0</v>
      </c>
      <c r="F548" s="80" t="b">
        <v>0</v>
      </c>
      <c r="G548" s="80" t="b">
        <v>0</v>
      </c>
    </row>
    <row r="549" spans="1:7" ht="15">
      <c r="A549" s="105" t="s">
        <v>1265</v>
      </c>
      <c r="B549" s="80">
        <v>2</v>
      </c>
      <c r="C549" s="106">
        <v>0.0013811314741555738</v>
      </c>
      <c r="D549" s="80" t="s">
        <v>719</v>
      </c>
      <c r="E549" s="80" t="b">
        <v>0</v>
      </c>
      <c r="F549" s="80" t="b">
        <v>0</v>
      </c>
      <c r="G549" s="80" t="b">
        <v>0</v>
      </c>
    </row>
    <row r="550" spans="1:7" ht="15">
      <c r="A550" s="105" t="s">
        <v>1266</v>
      </c>
      <c r="B550" s="80">
        <v>2</v>
      </c>
      <c r="C550" s="106">
        <v>0.0013811314741555738</v>
      </c>
      <c r="D550" s="80" t="s">
        <v>719</v>
      </c>
      <c r="E550" s="80" t="b">
        <v>0</v>
      </c>
      <c r="F550" s="80" t="b">
        <v>0</v>
      </c>
      <c r="G550" s="80" t="b">
        <v>0</v>
      </c>
    </row>
    <row r="551" spans="1:7" ht="15">
      <c r="A551" s="105" t="s">
        <v>1267</v>
      </c>
      <c r="B551" s="80">
        <v>2</v>
      </c>
      <c r="C551" s="106">
        <v>0.0013811314741555738</v>
      </c>
      <c r="D551" s="80" t="s">
        <v>719</v>
      </c>
      <c r="E551" s="80" t="b">
        <v>0</v>
      </c>
      <c r="F551" s="80" t="b">
        <v>0</v>
      </c>
      <c r="G551" s="80" t="b">
        <v>0</v>
      </c>
    </row>
    <row r="552" spans="1:7" ht="15">
      <c r="A552" s="105" t="s">
        <v>1268</v>
      </c>
      <c r="B552" s="80">
        <v>2</v>
      </c>
      <c r="C552" s="106">
        <v>0.0013811314741555738</v>
      </c>
      <c r="D552" s="80" t="s">
        <v>719</v>
      </c>
      <c r="E552" s="80" t="b">
        <v>0</v>
      </c>
      <c r="F552" s="80" t="b">
        <v>0</v>
      </c>
      <c r="G552" s="80" t="b">
        <v>0</v>
      </c>
    </row>
    <row r="553" spans="1:7" ht="15">
      <c r="A553" s="105" t="s">
        <v>1083</v>
      </c>
      <c r="B553" s="80">
        <v>2</v>
      </c>
      <c r="C553" s="106">
        <v>0.0013811314741555738</v>
      </c>
      <c r="D553" s="80" t="s">
        <v>719</v>
      </c>
      <c r="E553" s="80" t="b">
        <v>0</v>
      </c>
      <c r="F553" s="80" t="b">
        <v>0</v>
      </c>
      <c r="G553" s="80" t="b">
        <v>0</v>
      </c>
    </row>
    <row r="554" spans="1:7" ht="15">
      <c r="A554" s="105" t="s">
        <v>1272</v>
      </c>
      <c r="B554" s="80">
        <v>2</v>
      </c>
      <c r="C554" s="106">
        <v>0.0013811314741555738</v>
      </c>
      <c r="D554" s="80" t="s">
        <v>719</v>
      </c>
      <c r="E554" s="80" t="b">
        <v>0</v>
      </c>
      <c r="F554" s="80" t="b">
        <v>0</v>
      </c>
      <c r="G554" s="80" t="b">
        <v>0</v>
      </c>
    </row>
    <row r="555" spans="1:7" ht="15">
      <c r="A555" s="105" t="s">
        <v>1144</v>
      </c>
      <c r="B555" s="80">
        <v>2</v>
      </c>
      <c r="C555" s="106">
        <v>0.0013811314741555738</v>
      </c>
      <c r="D555" s="80" t="s">
        <v>719</v>
      </c>
      <c r="E555" s="80" t="b">
        <v>0</v>
      </c>
      <c r="F555" s="80" t="b">
        <v>0</v>
      </c>
      <c r="G555" s="80" t="b">
        <v>0</v>
      </c>
    </row>
    <row r="556" spans="1:7" ht="15">
      <c r="A556" s="105" t="s">
        <v>1269</v>
      </c>
      <c r="B556" s="80">
        <v>2</v>
      </c>
      <c r="C556" s="106">
        <v>0.0016290968742082767</v>
      </c>
      <c r="D556" s="80" t="s">
        <v>719</v>
      </c>
      <c r="E556" s="80" t="b">
        <v>0</v>
      </c>
      <c r="F556" s="80" t="b">
        <v>0</v>
      </c>
      <c r="G556" s="80" t="b">
        <v>0</v>
      </c>
    </row>
    <row r="557" spans="1:7" ht="15">
      <c r="A557" s="105" t="s">
        <v>1148</v>
      </c>
      <c r="B557" s="80">
        <v>2</v>
      </c>
      <c r="C557" s="106">
        <v>0.0013811314741555738</v>
      </c>
      <c r="D557" s="80" t="s">
        <v>719</v>
      </c>
      <c r="E557" s="80" t="b">
        <v>0</v>
      </c>
      <c r="F557" s="80" t="b">
        <v>0</v>
      </c>
      <c r="G557" s="80" t="b">
        <v>0</v>
      </c>
    </row>
    <row r="558" spans="1:7" ht="15">
      <c r="A558" s="105" t="s">
        <v>1270</v>
      </c>
      <c r="B558" s="80">
        <v>2</v>
      </c>
      <c r="C558" s="106">
        <v>0.0016290968742082767</v>
      </c>
      <c r="D558" s="80" t="s">
        <v>719</v>
      </c>
      <c r="E558" s="80" t="b">
        <v>0</v>
      </c>
      <c r="F558" s="80" t="b">
        <v>0</v>
      </c>
      <c r="G558" s="80" t="b">
        <v>0</v>
      </c>
    </row>
    <row r="559" spans="1:7" ht="15">
      <c r="A559" s="105" t="s">
        <v>1271</v>
      </c>
      <c r="B559" s="80">
        <v>2</v>
      </c>
      <c r="C559" s="106">
        <v>0.0016290968742082767</v>
      </c>
      <c r="D559" s="80" t="s">
        <v>719</v>
      </c>
      <c r="E559" s="80" t="b">
        <v>0</v>
      </c>
      <c r="F559" s="80" t="b">
        <v>0</v>
      </c>
      <c r="G559" s="80" t="b">
        <v>0</v>
      </c>
    </row>
    <row r="560" spans="1:7" ht="15">
      <c r="A560" s="105" t="s">
        <v>1207</v>
      </c>
      <c r="B560" s="80">
        <v>2</v>
      </c>
      <c r="C560" s="106">
        <v>0.0013811314741555738</v>
      </c>
      <c r="D560" s="80" t="s">
        <v>719</v>
      </c>
      <c r="E560" s="80" t="b">
        <v>0</v>
      </c>
      <c r="F560" s="80" t="b">
        <v>0</v>
      </c>
      <c r="G560" s="80" t="b">
        <v>0</v>
      </c>
    </row>
    <row r="561" spans="1:7" ht="15">
      <c r="A561" s="105" t="s">
        <v>1201</v>
      </c>
      <c r="B561" s="80">
        <v>2</v>
      </c>
      <c r="C561" s="106">
        <v>0.0013811314741555738</v>
      </c>
      <c r="D561" s="80" t="s">
        <v>719</v>
      </c>
      <c r="E561" s="80" t="b">
        <v>0</v>
      </c>
      <c r="F561" s="80" t="b">
        <v>0</v>
      </c>
      <c r="G561" s="80" t="b">
        <v>0</v>
      </c>
    </row>
    <row r="562" spans="1:7" ht="15">
      <c r="A562" s="105" t="s">
        <v>1190</v>
      </c>
      <c r="B562" s="80">
        <v>2</v>
      </c>
      <c r="C562" s="106">
        <v>0.0013811314741555738</v>
      </c>
      <c r="D562" s="80" t="s">
        <v>719</v>
      </c>
      <c r="E562" s="80" t="b">
        <v>0</v>
      </c>
      <c r="F562" s="80" t="b">
        <v>0</v>
      </c>
      <c r="G562" s="80" t="b">
        <v>0</v>
      </c>
    </row>
    <row r="563" spans="1:7" ht="15">
      <c r="A563" s="105" t="s">
        <v>1170</v>
      </c>
      <c r="B563" s="80">
        <v>2</v>
      </c>
      <c r="C563" s="106">
        <v>0.0013811314741555738</v>
      </c>
      <c r="D563" s="80" t="s">
        <v>719</v>
      </c>
      <c r="E563" s="80" t="b">
        <v>0</v>
      </c>
      <c r="F563" s="80" t="b">
        <v>0</v>
      </c>
      <c r="G563" s="80" t="b">
        <v>0</v>
      </c>
    </row>
    <row r="564" spans="1:7" ht="15">
      <c r="A564" s="105" t="s">
        <v>1262</v>
      </c>
      <c r="B564" s="80">
        <v>2</v>
      </c>
      <c r="C564" s="106">
        <v>0.0013811314741555738</v>
      </c>
      <c r="D564" s="80" t="s">
        <v>719</v>
      </c>
      <c r="E564" s="80" t="b">
        <v>0</v>
      </c>
      <c r="F564" s="80" t="b">
        <v>0</v>
      </c>
      <c r="G564" s="80" t="b">
        <v>0</v>
      </c>
    </row>
    <row r="565" spans="1:7" ht="15">
      <c r="A565" s="105" t="s">
        <v>1264</v>
      </c>
      <c r="B565" s="80">
        <v>2</v>
      </c>
      <c r="C565" s="106">
        <v>0.0016290968742082767</v>
      </c>
      <c r="D565" s="80" t="s">
        <v>719</v>
      </c>
      <c r="E565" s="80" t="b">
        <v>0</v>
      </c>
      <c r="F565" s="80" t="b">
        <v>0</v>
      </c>
      <c r="G565" s="80" t="b">
        <v>0</v>
      </c>
    </row>
    <row r="566" spans="1:7" ht="15">
      <c r="A566" s="105" t="s">
        <v>1202</v>
      </c>
      <c r="B566" s="80">
        <v>2</v>
      </c>
      <c r="C566" s="106">
        <v>0.0013811314741555738</v>
      </c>
      <c r="D566" s="80" t="s">
        <v>719</v>
      </c>
      <c r="E566" s="80" t="b">
        <v>0</v>
      </c>
      <c r="F566" s="80" t="b">
        <v>0</v>
      </c>
      <c r="G566" s="80" t="b">
        <v>0</v>
      </c>
    </row>
    <row r="567" spans="1:7" ht="15">
      <c r="A567" s="105" t="s">
        <v>1203</v>
      </c>
      <c r="B567" s="80">
        <v>2</v>
      </c>
      <c r="C567" s="106">
        <v>0.0013811314741555738</v>
      </c>
      <c r="D567" s="80" t="s">
        <v>719</v>
      </c>
      <c r="E567" s="80" t="b">
        <v>0</v>
      </c>
      <c r="F567" s="80" t="b">
        <v>0</v>
      </c>
      <c r="G567" s="80" t="b">
        <v>0</v>
      </c>
    </row>
    <row r="568" spans="1:7" ht="15">
      <c r="A568" s="105" t="s">
        <v>1204</v>
      </c>
      <c r="B568" s="80">
        <v>2</v>
      </c>
      <c r="C568" s="106">
        <v>0.0013811314741555738</v>
      </c>
      <c r="D568" s="80" t="s">
        <v>719</v>
      </c>
      <c r="E568" s="80" t="b">
        <v>0</v>
      </c>
      <c r="F568" s="80" t="b">
        <v>0</v>
      </c>
      <c r="G568" s="80" t="b">
        <v>0</v>
      </c>
    </row>
    <row r="569" spans="1:7" ht="15">
      <c r="A569" s="105" t="s">
        <v>1263</v>
      </c>
      <c r="B569" s="80">
        <v>2</v>
      </c>
      <c r="C569" s="106">
        <v>0.0016290968742082767</v>
      </c>
      <c r="D569" s="80" t="s">
        <v>719</v>
      </c>
      <c r="E569" s="80" t="b">
        <v>0</v>
      </c>
      <c r="F569" s="80" t="b">
        <v>0</v>
      </c>
      <c r="G569" s="80" t="b">
        <v>0</v>
      </c>
    </row>
    <row r="570" spans="1:7" ht="15">
      <c r="A570" s="105" t="s">
        <v>1199</v>
      </c>
      <c r="B570" s="80">
        <v>2</v>
      </c>
      <c r="C570" s="106">
        <v>0.0013811314741555738</v>
      </c>
      <c r="D570" s="80" t="s">
        <v>719</v>
      </c>
      <c r="E570" s="80" t="b">
        <v>0</v>
      </c>
      <c r="F570" s="80" t="b">
        <v>0</v>
      </c>
      <c r="G570" s="80" t="b">
        <v>0</v>
      </c>
    </row>
    <row r="571" spans="1:7" ht="15">
      <c r="A571" s="105" t="s">
        <v>1158</v>
      </c>
      <c r="B571" s="80">
        <v>2</v>
      </c>
      <c r="C571" s="106">
        <v>0.0013811314741555738</v>
      </c>
      <c r="D571" s="80" t="s">
        <v>719</v>
      </c>
      <c r="E571" s="80" t="b">
        <v>0</v>
      </c>
      <c r="F571" s="80" t="b">
        <v>0</v>
      </c>
      <c r="G571" s="80" t="b">
        <v>0</v>
      </c>
    </row>
    <row r="572" spans="1:7" ht="15">
      <c r="A572" s="105" t="s">
        <v>1180</v>
      </c>
      <c r="B572" s="80">
        <v>2</v>
      </c>
      <c r="C572" s="106">
        <v>0.0013811314741555738</v>
      </c>
      <c r="D572" s="80" t="s">
        <v>719</v>
      </c>
      <c r="E572" s="80" t="b">
        <v>0</v>
      </c>
      <c r="F572" s="80" t="b">
        <v>0</v>
      </c>
      <c r="G572" s="80" t="b">
        <v>0</v>
      </c>
    </row>
    <row r="573" spans="1:7" ht="15">
      <c r="A573" s="105" t="s">
        <v>1261</v>
      </c>
      <c r="B573" s="80">
        <v>2</v>
      </c>
      <c r="C573" s="106">
        <v>0.0016290968742082767</v>
      </c>
      <c r="D573" s="80" t="s">
        <v>719</v>
      </c>
      <c r="E573" s="80" t="b">
        <v>0</v>
      </c>
      <c r="F573" s="80" t="b">
        <v>0</v>
      </c>
      <c r="G573" s="80" t="b">
        <v>0</v>
      </c>
    </row>
    <row r="574" spans="1:7" ht="15">
      <c r="A574" s="105" t="s">
        <v>1143</v>
      </c>
      <c r="B574" s="80">
        <v>2</v>
      </c>
      <c r="C574" s="106">
        <v>0.0013811314741555738</v>
      </c>
      <c r="D574" s="80" t="s">
        <v>719</v>
      </c>
      <c r="E574" s="80" t="b">
        <v>0</v>
      </c>
      <c r="F574" s="80" t="b">
        <v>0</v>
      </c>
      <c r="G574" s="80" t="b">
        <v>0</v>
      </c>
    </row>
    <row r="575" spans="1:7" ht="15">
      <c r="A575" s="105" t="s">
        <v>1189</v>
      </c>
      <c r="B575" s="80">
        <v>2</v>
      </c>
      <c r="C575" s="106">
        <v>0.0013811314741555738</v>
      </c>
      <c r="D575" s="80" t="s">
        <v>719</v>
      </c>
      <c r="E575" s="80" t="b">
        <v>0</v>
      </c>
      <c r="F575" s="80" t="b">
        <v>0</v>
      </c>
      <c r="G575" s="80" t="b">
        <v>0</v>
      </c>
    </row>
    <row r="576" spans="1:7" ht="15">
      <c r="A576" s="105" t="s">
        <v>1209</v>
      </c>
      <c r="B576" s="80">
        <v>2</v>
      </c>
      <c r="C576" s="106">
        <v>0.0013811314741555738</v>
      </c>
      <c r="D576" s="80" t="s">
        <v>719</v>
      </c>
      <c r="E576" s="80" t="b">
        <v>0</v>
      </c>
      <c r="F576" s="80" t="b">
        <v>0</v>
      </c>
      <c r="G576" s="80" t="b">
        <v>0</v>
      </c>
    </row>
    <row r="577" spans="1:7" ht="15">
      <c r="A577" s="105" t="s">
        <v>1211</v>
      </c>
      <c r="B577" s="80">
        <v>2</v>
      </c>
      <c r="C577" s="106">
        <v>0.0013811314741555738</v>
      </c>
      <c r="D577" s="80" t="s">
        <v>719</v>
      </c>
      <c r="E577" s="80" t="b">
        <v>0</v>
      </c>
      <c r="F577" s="80" t="b">
        <v>0</v>
      </c>
      <c r="G577" s="80" t="b">
        <v>0</v>
      </c>
    </row>
    <row r="578" spans="1:7" ht="15">
      <c r="A578" s="105" t="s">
        <v>1212</v>
      </c>
      <c r="B578" s="80">
        <v>2</v>
      </c>
      <c r="C578" s="106">
        <v>0.0013811314741555738</v>
      </c>
      <c r="D578" s="80" t="s">
        <v>719</v>
      </c>
      <c r="E578" s="80" t="b">
        <v>0</v>
      </c>
      <c r="F578" s="80" t="b">
        <v>0</v>
      </c>
      <c r="G578" s="80" t="b">
        <v>0</v>
      </c>
    </row>
    <row r="579" spans="1:7" ht="15">
      <c r="A579" s="105" t="s">
        <v>1213</v>
      </c>
      <c r="B579" s="80">
        <v>2</v>
      </c>
      <c r="C579" s="106">
        <v>0.0013811314741555738</v>
      </c>
      <c r="D579" s="80" t="s">
        <v>719</v>
      </c>
      <c r="E579" s="80" t="b">
        <v>0</v>
      </c>
      <c r="F579" s="80" t="b">
        <v>0</v>
      </c>
      <c r="G579" s="80" t="b">
        <v>0</v>
      </c>
    </row>
    <row r="580" spans="1:7" ht="15">
      <c r="A580" s="105" t="s">
        <v>1214</v>
      </c>
      <c r="B580" s="80">
        <v>2</v>
      </c>
      <c r="C580" s="106">
        <v>0.0013811314741555738</v>
      </c>
      <c r="D580" s="80" t="s">
        <v>719</v>
      </c>
      <c r="E580" s="80" t="b">
        <v>0</v>
      </c>
      <c r="F580" s="80" t="b">
        <v>0</v>
      </c>
      <c r="G580" s="80" t="b">
        <v>0</v>
      </c>
    </row>
    <row r="581" spans="1:7" ht="15">
      <c r="A581" s="105" t="s">
        <v>1215</v>
      </c>
      <c r="B581" s="80">
        <v>2</v>
      </c>
      <c r="C581" s="106">
        <v>0.0013811314741555738</v>
      </c>
      <c r="D581" s="80" t="s">
        <v>719</v>
      </c>
      <c r="E581" s="80" t="b">
        <v>0</v>
      </c>
      <c r="F581" s="80" t="b">
        <v>0</v>
      </c>
      <c r="G581" s="80" t="b">
        <v>0</v>
      </c>
    </row>
    <row r="582" spans="1:7" ht="15">
      <c r="A582" s="105" t="s">
        <v>1216</v>
      </c>
      <c r="B582" s="80">
        <v>2</v>
      </c>
      <c r="C582" s="106">
        <v>0.0013811314741555738</v>
      </c>
      <c r="D582" s="80" t="s">
        <v>719</v>
      </c>
      <c r="E582" s="80" t="b">
        <v>0</v>
      </c>
      <c r="F582" s="80" t="b">
        <v>0</v>
      </c>
      <c r="G582" s="80" t="b">
        <v>0</v>
      </c>
    </row>
    <row r="583" spans="1:7" ht="15">
      <c r="A583" s="105" t="s">
        <v>1217</v>
      </c>
      <c r="B583" s="80">
        <v>2</v>
      </c>
      <c r="C583" s="106">
        <v>0.0013811314741555738</v>
      </c>
      <c r="D583" s="80" t="s">
        <v>719</v>
      </c>
      <c r="E583" s="80" t="b">
        <v>0</v>
      </c>
      <c r="F583" s="80" t="b">
        <v>0</v>
      </c>
      <c r="G583" s="80" t="b">
        <v>0</v>
      </c>
    </row>
    <row r="584" spans="1:7" ht="15">
      <c r="A584" s="105" t="s">
        <v>1218</v>
      </c>
      <c r="B584" s="80">
        <v>2</v>
      </c>
      <c r="C584" s="106">
        <v>0.0013811314741555738</v>
      </c>
      <c r="D584" s="80" t="s">
        <v>719</v>
      </c>
      <c r="E584" s="80" t="b">
        <v>0</v>
      </c>
      <c r="F584" s="80" t="b">
        <v>0</v>
      </c>
      <c r="G584" s="80" t="b">
        <v>0</v>
      </c>
    </row>
    <row r="585" spans="1:7" ht="15">
      <c r="A585" s="105" t="s">
        <v>1219</v>
      </c>
      <c r="B585" s="80">
        <v>2</v>
      </c>
      <c r="C585" s="106">
        <v>0.0013811314741555738</v>
      </c>
      <c r="D585" s="80" t="s">
        <v>719</v>
      </c>
      <c r="E585" s="80" t="b">
        <v>0</v>
      </c>
      <c r="F585" s="80" t="b">
        <v>0</v>
      </c>
      <c r="G585" s="80" t="b">
        <v>0</v>
      </c>
    </row>
    <row r="586" spans="1:7" ht="15">
      <c r="A586" s="105" t="s">
        <v>1220</v>
      </c>
      <c r="B586" s="80">
        <v>2</v>
      </c>
      <c r="C586" s="106">
        <v>0.0013811314741555738</v>
      </c>
      <c r="D586" s="80" t="s">
        <v>719</v>
      </c>
      <c r="E586" s="80" t="b">
        <v>0</v>
      </c>
      <c r="F586" s="80" t="b">
        <v>0</v>
      </c>
      <c r="G586" s="80" t="b">
        <v>0</v>
      </c>
    </row>
    <row r="587" spans="1:7" ht="15">
      <c r="A587" s="105" t="s">
        <v>1221</v>
      </c>
      <c r="B587" s="80">
        <v>2</v>
      </c>
      <c r="C587" s="106">
        <v>0.0013811314741555738</v>
      </c>
      <c r="D587" s="80" t="s">
        <v>719</v>
      </c>
      <c r="E587" s="80" t="b">
        <v>0</v>
      </c>
      <c r="F587" s="80" t="b">
        <v>0</v>
      </c>
      <c r="G587" s="80" t="b">
        <v>0</v>
      </c>
    </row>
    <row r="588" spans="1:7" ht="15">
      <c r="A588" s="105" t="s">
        <v>1222</v>
      </c>
      <c r="B588" s="80">
        <v>2</v>
      </c>
      <c r="C588" s="106">
        <v>0.0013811314741555738</v>
      </c>
      <c r="D588" s="80" t="s">
        <v>719</v>
      </c>
      <c r="E588" s="80" t="b">
        <v>0</v>
      </c>
      <c r="F588" s="80" t="b">
        <v>0</v>
      </c>
      <c r="G588" s="80" t="b">
        <v>0</v>
      </c>
    </row>
    <row r="589" spans="1:7" ht="15">
      <c r="A589" s="105" t="s">
        <v>1223</v>
      </c>
      <c r="B589" s="80">
        <v>2</v>
      </c>
      <c r="C589" s="106">
        <v>0.0013811314741555738</v>
      </c>
      <c r="D589" s="80" t="s">
        <v>719</v>
      </c>
      <c r="E589" s="80" t="b">
        <v>0</v>
      </c>
      <c r="F589" s="80" t="b">
        <v>0</v>
      </c>
      <c r="G589" s="80" t="b">
        <v>0</v>
      </c>
    </row>
    <row r="590" spans="1:7" ht="15">
      <c r="A590" s="105" t="s">
        <v>1224</v>
      </c>
      <c r="B590" s="80">
        <v>2</v>
      </c>
      <c r="C590" s="106">
        <v>0.0013811314741555738</v>
      </c>
      <c r="D590" s="80" t="s">
        <v>719</v>
      </c>
      <c r="E590" s="80" t="b">
        <v>0</v>
      </c>
      <c r="F590" s="80" t="b">
        <v>0</v>
      </c>
      <c r="G590" s="80" t="b">
        <v>0</v>
      </c>
    </row>
    <row r="591" spans="1:7" ht="15">
      <c r="A591" s="105" t="s">
        <v>1225</v>
      </c>
      <c r="B591" s="80">
        <v>2</v>
      </c>
      <c r="C591" s="106">
        <v>0.0013811314741555738</v>
      </c>
      <c r="D591" s="80" t="s">
        <v>719</v>
      </c>
      <c r="E591" s="80" t="b">
        <v>0</v>
      </c>
      <c r="F591" s="80" t="b">
        <v>0</v>
      </c>
      <c r="G591" s="80" t="b">
        <v>0</v>
      </c>
    </row>
    <row r="592" spans="1:7" ht="15">
      <c r="A592" s="105" t="s">
        <v>1226</v>
      </c>
      <c r="B592" s="80">
        <v>2</v>
      </c>
      <c r="C592" s="106">
        <v>0.0013811314741555738</v>
      </c>
      <c r="D592" s="80" t="s">
        <v>719</v>
      </c>
      <c r="E592" s="80" t="b">
        <v>0</v>
      </c>
      <c r="F592" s="80" t="b">
        <v>0</v>
      </c>
      <c r="G592" s="80" t="b">
        <v>0</v>
      </c>
    </row>
    <row r="593" spans="1:7" ht="15">
      <c r="A593" s="105" t="s">
        <v>1227</v>
      </c>
      <c r="B593" s="80">
        <v>2</v>
      </c>
      <c r="C593" s="106">
        <v>0.0013811314741555738</v>
      </c>
      <c r="D593" s="80" t="s">
        <v>719</v>
      </c>
      <c r="E593" s="80" t="b">
        <v>0</v>
      </c>
      <c r="F593" s="80" t="b">
        <v>0</v>
      </c>
      <c r="G593" s="80" t="b">
        <v>0</v>
      </c>
    </row>
    <row r="594" spans="1:7" ht="15">
      <c r="A594" s="105" t="s">
        <v>1228</v>
      </c>
      <c r="B594" s="80">
        <v>2</v>
      </c>
      <c r="C594" s="106">
        <v>0.0013811314741555738</v>
      </c>
      <c r="D594" s="80" t="s">
        <v>719</v>
      </c>
      <c r="E594" s="80" t="b">
        <v>0</v>
      </c>
      <c r="F594" s="80" t="b">
        <v>0</v>
      </c>
      <c r="G594" s="80" t="b">
        <v>0</v>
      </c>
    </row>
    <row r="595" spans="1:7" ht="15">
      <c r="A595" s="105" t="s">
        <v>1229</v>
      </c>
      <c r="B595" s="80">
        <v>2</v>
      </c>
      <c r="C595" s="106">
        <v>0.0013811314741555738</v>
      </c>
      <c r="D595" s="80" t="s">
        <v>719</v>
      </c>
      <c r="E595" s="80" t="b">
        <v>0</v>
      </c>
      <c r="F595" s="80" t="b">
        <v>0</v>
      </c>
      <c r="G595" s="80" t="b">
        <v>0</v>
      </c>
    </row>
    <row r="596" spans="1:7" ht="15">
      <c r="A596" s="105" t="s">
        <v>1230</v>
      </c>
      <c r="B596" s="80">
        <v>2</v>
      </c>
      <c r="C596" s="106">
        <v>0.0013811314741555738</v>
      </c>
      <c r="D596" s="80" t="s">
        <v>719</v>
      </c>
      <c r="E596" s="80" t="b">
        <v>0</v>
      </c>
      <c r="F596" s="80" t="b">
        <v>0</v>
      </c>
      <c r="G596" s="80" t="b">
        <v>0</v>
      </c>
    </row>
    <row r="597" spans="1:7" ht="15">
      <c r="A597" s="105" t="s">
        <v>1231</v>
      </c>
      <c r="B597" s="80">
        <v>2</v>
      </c>
      <c r="C597" s="106">
        <v>0.0013811314741555738</v>
      </c>
      <c r="D597" s="80" t="s">
        <v>719</v>
      </c>
      <c r="E597" s="80" t="b">
        <v>0</v>
      </c>
      <c r="F597" s="80" t="b">
        <v>0</v>
      </c>
      <c r="G597" s="80" t="b">
        <v>0</v>
      </c>
    </row>
    <row r="598" spans="1:7" ht="15">
      <c r="A598" s="105" t="s">
        <v>1232</v>
      </c>
      <c r="B598" s="80">
        <v>2</v>
      </c>
      <c r="C598" s="106">
        <v>0.0013811314741555738</v>
      </c>
      <c r="D598" s="80" t="s">
        <v>719</v>
      </c>
      <c r="E598" s="80" t="b">
        <v>0</v>
      </c>
      <c r="F598" s="80" t="b">
        <v>0</v>
      </c>
      <c r="G598" s="80" t="b">
        <v>0</v>
      </c>
    </row>
    <row r="599" spans="1:7" ht="15">
      <c r="A599" s="105" t="s">
        <v>1233</v>
      </c>
      <c r="B599" s="80">
        <v>2</v>
      </c>
      <c r="C599" s="106">
        <v>0.0013811314741555738</v>
      </c>
      <c r="D599" s="80" t="s">
        <v>719</v>
      </c>
      <c r="E599" s="80" t="b">
        <v>0</v>
      </c>
      <c r="F599" s="80" t="b">
        <v>0</v>
      </c>
      <c r="G599" s="80" t="b">
        <v>0</v>
      </c>
    </row>
    <row r="600" spans="1:7" ht="15">
      <c r="A600" s="105" t="s">
        <v>1234</v>
      </c>
      <c r="B600" s="80">
        <v>2</v>
      </c>
      <c r="C600" s="106">
        <v>0.0013811314741555738</v>
      </c>
      <c r="D600" s="80" t="s">
        <v>719</v>
      </c>
      <c r="E600" s="80" t="b">
        <v>0</v>
      </c>
      <c r="F600" s="80" t="b">
        <v>0</v>
      </c>
      <c r="G600" s="80" t="b">
        <v>0</v>
      </c>
    </row>
    <row r="601" spans="1:7" ht="15">
      <c r="A601" s="105" t="s">
        <v>1235</v>
      </c>
      <c r="B601" s="80">
        <v>2</v>
      </c>
      <c r="C601" s="106">
        <v>0.0013811314741555738</v>
      </c>
      <c r="D601" s="80" t="s">
        <v>719</v>
      </c>
      <c r="E601" s="80" t="b">
        <v>0</v>
      </c>
      <c r="F601" s="80" t="b">
        <v>0</v>
      </c>
      <c r="G601" s="80" t="b">
        <v>0</v>
      </c>
    </row>
    <row r="602" spans="1:7" ht="15">
      <c r="A602" s="105" t="s">
        <v>1236</v>
      </c>
      <c r="B602" s="80">
        <v>2</v>
      </c>
      <c r="C602" s="106">
        <v>0.0013811314741555738</v>
      </c>
      <c r="D602" s="80" t="s">
        <v>719</v>
      </c>
      <c r="E602" s="80" t="b">
        <v>0</v>
      </c>
      <c r="F602" s="80" t="b">
        <v>0</v>
      </c>
      <c r="G602" s="80" t="b">
        <v>0</v>
      </c>
    </row>
    <row r="603" spans="1:7" ht="15">
      <c r="A603" s="105" t="s">
        <v>1194</v>
      </c>
      <c r="B603" s="80">
        <v>2</v>
      </c>
      <c r="C603" s="106">
        <v>0.0013811314741555738</v>
      </c>
      <c r="D603" s="80" t="s">
        <v>719</v>
      </c>
      <c r="E603" s="80" t="b">
        <v>0</v>
      </c>
      <c r="F603" s="80" t="b">
        <v>0</v>
      </c>
      <c r="G603" s="80" t="b">
        <v>0</v>
      </c>
    </row>
    <row r="604" spans="1:7" ht="15">
      <c r="A604" s="105" t="s">
        <v>1145</v>
      </c>
      <c r="B604" s="80">
        <v>2</v>
      </c>
      <c r="C604" s="106">
        <v>0.0013811314741555738</v>
      </c>
      <c r="D604" s="80" t="s">
        <v>719</v>
      </c>
      <c r="E604" s="80" t="b">
        <v>0</v>
      </c>
      <c r="F604" s="80" t="b">
        <v>0</v>
      </c>
      <c r="G604" s="80" t="b">
        <v>0</v>
      </c>
    </row>
    <row r="605" spans="1:7" ht="15">
      <c r="A605" s="105" t="s">
        <v>1187</v>
      </c>
      <c r="B605" s="80">
        <v>2</v>
      </c>
      <c r="C605" s="106">
        <v>0.0013811314741555738</v>
      </c>
      <c r="D605" s="80" t="s">
        <v>719</v>
      </c>
      <c r="E605" s="80" t="b">
        <v>0</v>
      </c>
      <c r="F605" s="80" t="b">
        <v>0</v>
      </c>
      <c r="G605" s="80" t="b">
        <v>0</v>
      </c>
    </row>
    <row r="606" spans="1:7" ht="15">
      <c r="A606" s="105" t="s">
        <v>1159</v>
      </c>
      <c r="B606" s="80">
        <v>2</v>
      </c>
      <c r="C606" s="106">
        <v>0.0013811314741555738</v>
      </c>
      <c r="D606" s="80" t="s">
        <v>719</v>
      </c>
      <c r="E606" s="80" t="b">
        <v>0</v>
      </c>
      <c r="F606" s="80" t="b">
        <v>0</v>
      </c>
      <c r="G606" s="80" t="b">
        <v>0</v>
      </c>
    </row>
    <row r="607" spans="1:7" ht="15">
      <c r="A607" s="105" t="s">
        <v>1099</v>
      </c>
      <c r="B607" s="80">
        <v>2</v>
      </c>
      <c r="C607" s="106">
        <v>0.0013811314741555738</v>
      </c>
      <c r="D607" s="80" t="s">
        <v>719</v>
      </c>
      <c r="E607" s="80" t="b">
        <v>0</v>
      </c>
      <c r="F607" s="80" t="b">
        <v>0</v>
      </c>
      <c r="G607" s="80" t="b">
        <v>0</v>
      </c>
    </row>
    <row r="608" spans="1:7" ht="15">
      <c r="A608" s="105" t="s">
        <v>1100</v>
      </c>
      <c r="B608" s="80">
        <v>2</v>
      </c>
      <c r="C608" s="106">
        <v>0.0013811314741555738</v>
      </c>
      <c r="D608" s="80" t="s">
        <v>719</v>
      </c>
      <c r="E608" s="80" t="b">
        <v>0</v>
      </c>
      <c r="F608" s="80" t="b">
        <v>0</v>
      </c>
      <c r="G608" s="80" t="b">
        <v>0</v>
      </c>
    </row>
    <row r="609" spans="1:7" ht="15">
      <c r="A609" s="105" t="s">
        <v>1101</v>
      </c>
      <c r="B609" s="80">
        <v>2</v>
      </c>
      <c r="C609" s="106">
        <v>0.0013811314741555738</v>
      </c>
      <c r="D609" s="80" t="s">
        <v>719</v>
      </c>
      <c r="E609" s="80" t="b">
        <v>0</v>
      </c>
      <c r="F609" s="80" t="b">
        <v>0</v>
      </c>
      <c r="G609" s="80" t="b">
        <v>0</v>
      </c>
    </row>
    <row r="610" spans="1:7" ht="15">
      <c r="A610" s="105" t="s">
        <v>1260</v>
      </c>
      <c r="B610" s="80">
        <v>2</v>
      </c>
      <c r="C610" s="106">
        <v>0.0016290968742082767</v>
      </c>
      <c r="D610" s="80" t="s">
        <v>719</v>
      </c>
      <c r="E610" s="80" t="b">
        <v>0</v>
      </c>
      <c r="F610" s="80" t="b">
        <v>0</v>
      </c>
      <c r="G610" s="80" t="b">
        <v>0</v>
      </c>
    </row>
    <row r="611" spans="1:7" ht="15">
      <c r="A611" s="105" t="s">
        <v>1258</v>
      </c>
      <c r="B611" s="80">
        <v>2</v>
      </c>
      <c r="C611" s="106">
        <v>0.0016290968742082767</v>
      </c>
      <c r="D611" s="80" t="s">
        <v>719</v>
      </c>
      <c r="E611" s="80" t="b">
        <v>0</v>
      </c>
      <c r="F611" s="80" t="b">
        <v>0</v>
      </c>
      <c r="G611" s="80" t="b">
        <v>0</v>
      </c>
    </row>
    <row r="612" spans="1:7" ht="15">
      <c r="A612" s="105" t="s">
        <v>1259</v>
      </c>
      <c r="B612" s="80">
        <v>2</v>
      </c>
      <c r="C612" s="106">
        <v>0.0016290968742082767</v>
      </c>
      <c r="D612" s="80" t="s">
        <v>719</v>
      </c>
      <c r="E612" s="80" t="b">
        <v>0</v>
      </c>
      <c r="F612" s="80" t="b">
        <v>0</v>
      </c>
      <c r="G612" s="80" t="b">
        <v>0</v>
      </c>
    </row>
    <row r="613" spans="1:7" ht="15">
      <c r="A613" s="105" t="s">
        <v>1208</v>
      </c>
      <c r="B613" s="80">
        <v>2</v>
      </c>
      <c r="C613" s="106">
        <v>0.0013811314741555738</v>
      </c>
      <c r="D613" s="80" t="s">
        <v>719</v>
      </c>
      <c r="E613" s="80" t="b">
        <v>0</v>
      </c>
      <c r="F613" s="80" t="b">
        <v>0</v>
      </c>
      <c r="G613" s="80" t="b">
        <v>0</v>
      </c>
    </row>
    <row r="614" spans="1:7" ht="15">
      <c r="A614" s="105" t="s">
        <v>1131</v>
      </c>
      <c r="B614" s="80">
        <v>2</v>
      </c>
      <c r="C614" s="106">
        <v>0.0013811314741555738</v>
      </c>
      <c r="D614" s="80" t="s">
        <v>719</v>
      </c>
      <c r="E614" s="80" t="b">
        <v>0</v>
      </c>
      <c r="F614" s="80" t="b">
        <v>0</v>
      </c>
      <c r="G614" s="80" t="b">
        <v>0</v>
      </c>
    </row>
    <row r="615" spans="1:7" ht="15">
      <c r="A615" s="105" t="s">
        <v>1237</v>
      </c>
      <c r="B615" s="80">
        <v>2</v>
      </c>
      <c r="C615" s="106">
        <v>0.0013811314741555738</v>
      </c>
      <c r="D615" s="80" t="s">
        <v>719</v>
      </c>
      <c r="E615" s="80" t="b">
        <v>0</v>
      </c>
      <c r="F615" s="80" t="b">
        <v>0</v>
      </c>
      <c r="G615" s="80" t="b">
        <v>0</v>
      </c>
    </row>
    <row r="616" spans="1:7" ht="15">
      <c r="A616" s="105" t="s">
        <v>1238</v>
      </c>
      <c r="B616" s="80">
        <v>2</v>
      </c>
      <c r="C616" s="106">
        <v>0.0013811314741555738</v>
      </c>
      <c r="D616" s="80" t="s">
        <v>719</v>
      </c>
      <c r="E616" s="80" t="b">
        <v>0</v>
      </c>
      <c r="F616" s="80" t="b">
        <v>0</v>
      </c>
      <c r="G616" s="80" t="b">
        <v>0</v>
      </c>
    </row>
    <row r="617" spans="1:7" ht="15">
      <c r="A617" s="105" t="s">
        <v>1239</v>
      </c>
      <c r="B617" s="80">
        <v>2</v>
      </c>
      <c r="C617" s="106">
        <v>0.0013811314741555738</v>
      </c>
      <c r="D617" s="80" t="s">
        <v>719</v>
      </c>
      <c r="E617" s="80" t="b">
        <v>0</v>
      </c>
      <c r="F617" s="80" t="b">
        <v>0</v>
      </c>
      <c r="G617" s="80" t="b">
        <v>0</v>
      </c>
    </row>
    <row r="618" spans="1:7" ht="15">
      <c r="A618" s="105" t="s">
        <v>1240</v>
      </c>
      <c r="B618" s="80">
        <v>2</v>
      </c>
      <c r="C618" s="106">
        <v>0.0013811314741555738</v>
      </c>
      <c r="D618" s="80" t="s">
        <v>719</v>
      </c>
      <c r="E618" s="80" t="b">
        <v>0</v>
      </c>
      <c r="F618" s="80" t="b">
        <v>0</v>
      </c>
      <c r="G618" s="80" t="b">
        <v>0</v>
      </c>
    </row>
    <row r="619" spans="1:7" ht="15">
      <c r="A619" s="105" t="s">
        <v>1241</v>
      </c>
      <c r="B619" s="80">
        <v>2</v>
      </c>
      <c r="C619" s="106">
        <v>0.0013811314741555738</v>
      </c>
      <c r="D619" s="80" t="s">
        <v>719</v>
      </c>
      <c r="E619" s="80" t="b">
        <v>0</v>
      </c>
      <c r="F619" s="80" t="b">
        <v>0</v>
      </c>
      <c r="G619" s="80" t="b">
        <v>0</v>
      </c>
    </row>
    <row r="620" spans="1:7" ht="15">
      <c r="A620" s="105" t="s">
        <v>1242</v>
      </c>
      <c r="B620" s="80">
        <v>2</v>
      </c>
      <c r="C620" s="106">
        <v>0.0013811314741555738</v>
      </c>
      <c r="D620" s="80" t="s">
        <v>719</v>
      </c>
      <c r="E620" s="80" t="b">
        <v>0</v>
      </c>
      <c r="F620" s="80" t="b">
        <v>0</v>
      </c>
      <c r="G620" s="80" t="b">
        <v>0</v>
      </c>
    </row>
    <row r="621" spans="1:7" ht="15">
      <c r="A621" s="105" t="s">
        <v>1243</v>
      </c>
      <c r="B621" s="80">
        <v>2</v>
      </c>
      <c r="C621" s="106">
        <v>0.0013811314741555738</v>
      </c>
      <c r="D621" s="80" t="s">
        <v>719</v>
      </c>
      <c r="E621" s="80" t="b">
        <v>0</v>
      </c>
      <c r="F621" s="80" t="b">
        <v>0</v>
      </c>
      <c r="G621" s="80" t="b">
        <v>0</v>
      </c>
    </row>
    <row r="622" spans="1:7" ht="15">
      <c r="A622" s="105" t="s">
        <v>1244</v>
      </c>
      <c r="B622" s="80">
        <v>2</v>
      </c>
      <c r="C622" s="106">
        <v>0.0013811314741555738</v>
      </c>
      <c r="D622" s="80" t="s">
        <v>719</v>
      </c>
      <c r="E622" s="80" t="b">
        <v>0</v>
      </c>
      <c r="F622" s="80" t="b">
        <v>0</v>
      </c>
      <c r="G622" s="80" t="b">
        <v>0</v>
      </c>
    </row>
    <row r="623" spans="1:7" ht="15">
      <c r="A623" s="105" t="s">
        <v>1245</v>
      </c>
      <c r="B623" s="80">
        <v>2</v>
      </c>
      <c r="C623" s="106">
        <v>0.0013811314741555738</v>
      </c>
      <c r="D623" s="80" t="s">
        <v>719</v>
      </c>
      <c r="E623" s="80" t="b">
        <v>0</v>
      </c>
      <c r="F623" s="80" t="b">
        <v>0</v>
      </c>
      <c r="G623" s="80" t="b">
        <v>0</v>
      </c>
    </row>
    <row r="624" spans="1:7" ht="15">
      <c r="A624" s="105" t="s">
        <v>1246</v>
      </c>
      <c r="B624" s="80">
        <v>2</v>
      </c>
      <c r="C624" s="106">
        <v>0.0013811314741555738</v>
      </c>
      <c r="D624" s="80" t="s">
        <v>719</v>
      </c>
      <c r="E624" s="80" t="b">
        <v>0</v>
      </c>
      <c r="F624" s="80" t="b">
        <v>0</v>
      </c>
      <c r="G624" s="80" t="b">
        <v>0</v>
      </c>
    </row>
    <row r="625" spans="1:7" ht="15">
      <c r="A625" s="105" t="s">
        <v>1247</v>
      </c>
      <c r="B625" s="80">
        <v>2</v>
      </c>
      <c r="C625" s="106">
        <v>0.0013811314741555738</v>
      </c>
      <c r="D625" s="80" t="s">
        <v>719</v>
      </c>
      <c r="E625" s="80" t="b">
        <v>0</v>
      </c>
      <c r="F625" s="80" t="b">
        <v>0</v>
      </c>
      <c r="G625" s="80" t="b">
        <v>0</v>
      </c>
    </row>
    <row r="626" spans="1:7" ht="15">
      <c r="A626" s="105" t="s">
        <v>1248</v>
      </c>
      <c r="B626" s="80">
        <v>2</v>
      </c>
      <c r="C626" s="106">
        <v>0.0013811314741555738</v>
      </c>
      <c r="D626" s="80" t="s">
        <v>719</v>
      </c>
      <c r="E626" s="80" t="b">
        <v>0</v>
      </c>
      <c r="F626" s="80" t="b">
        <v>0</v>
      </c>
      <c r="G626" s="80" t="b">
        <v>0</v>
      </c>
    </row>
    <row r="627" spans="1:7" ht="15">
      <c r="A627" s="105" t="s">
        <v>1249</v>
      </c>
      <c r="B627" s="80">
        <v>2</v>
      </c>
      <c r="C627" s="106">
        <v>0.0013811314741555738</v>
      </c>
      <c r="D627" s="80" t="s">
        <v>719</v>
      </c>
      <c r="E627" s="80" t="b">
        <v>0</v>
      </c>
      <c r="F627" s="80" t="b">
        <v>0</v>
      </c>
      <c r="G627" s="80" t="b">
        <v>0</v>
      </c>
    </row>
    <row r="628" spans="1:7" ht="15">
      <c r="A628" s="105" t="s">
        <v>1250</v>
      </c>
      <c r="B628" s="80">
        <v>2</v>
      </c>
      <c r="C628" s="106">
        <v>0.0013811314741555738</v>
      </c>
      <c r="D628" s="80" t="s">
        <v>719</v>
      </c>
      <c r="E628" s="80" t="b">
        <v>0</v>
      </c>
      <c r="F628" s="80" t="b">
        <v>0</v>
      </c>
      <c r="G628" s="80" t="b">
        <v>0</v>
      </c>
    </row>
    <row r="629" spans="1:7" ht="15">
      <c r="A629" s="105" t="s">
        <v>1251</v>
      </c>
      <c r="B629" s="80">
        <v>2</v>
      </c>
      <c r="C629" s="106">
        <v>0.0013811314741555738</v>
      </c>
      <c r="D629" s="80" t="s">
        <v>719</v>
      </c>
      <c r="E629" s="80" t="b">
        <v>0</v>
      </c>
      <c r="F629" s="80" t="b">
        <v>0</v>
      </c>
      <c r="G629" s="80" t="b">
        <v>0</v>
      </c>
    </row>
    <row r="630" spans="1:7" ht="15">
      <c r="A630" s="105" t="s">
        <v>1252</v>
      </c>
      <c r="B630" s="80">
        <v>2</v>
      </c>
      <c r="C630" s="106">
        <v>0.0013811314741555738</v>
      </c>
      <c r="D630" s="80" t="s">
        <v>719</v>
      </c>
      <c r="E630" s="80" t="b">
        <v>0</v>
      </c>
      <c r="F630" s="80" t="b">
        <v>0</v>
      </c>
      <c r="G630" s="80" t="b">
        <v>0</v>
      </c>
    </row>
    <row r="631" spans="1:7" ht="15">
      <c r="A631" s="105" t="s">
        <v>1253</v>
      </c>
      <c r="B631" s="80">
        <v>2</v>
      </c>
      <c r="C631" s="106">
        <v>0.0013811314741555738</v>
      </c>
      <c r="D631" s="80" t="s">
        <v>719</v>
      </c>
      <c r="E631" s="80" t="b">
        <v>0</v>
      </c>
      <c r="F631" s="80" t="b">
        <v>0</v>
      </c>
      <c r="G631" s="80" t="b">
        <v>0</v>
      </c>
    </row>
    <row r="632" spans="1:7" ht="15">
      <c r="A632" s="105" t="s">
        <v>1254</v>
      </c>
      <c r="B632" s="80">
        <v>2</v>
      </c>
      <c r="C632" s="106">
        <v>0.0013811314741555738</v>
      </c>
      <c r="D632" s="80" t="s">
        <v>719</v>
      </c>
      <c r="E632" s="80" t="b">
        <v>0</v>
      </c>
      <c r="F632" s="80" t="b">
        <v>0</v>
      </c>
      <c r="G632" s="80" t="b">
        <v>0</v>
      </c>
    </row>
    <row r="633" spans="1:7" ht="15">
      <c r="A633" s="105" t="s">
        <v>1255</v>
      </c>
      <c r="B633" s="80">
        <v>2</v>
      </c>
      <c r="C633" s="106">
        <v>0.0013811314741555738</v>
      </c>
      <c r="D633" s="80" t="s">
        <v>719</v>
      </c>
      <c r="E633" s="80" t="b">
        <v>0</v>
      </c>
      <c r="F633" s="80" t="b">
        <v>0</v>
      </c>
      <c r="G633" s="80" t="b">
        <v>0</v>
      </c>
    </row>
    <row r="634" spans="1:7" ht="15">
      <c r="A634" s="105" t="s">
        <v>1256</v>
      </c>
      <c r="B634" s="80">
        <v>2</v>
      </c>
      <c r="C634" s="106">
        <v>0.0013811314741555738</v>
      </c>
      <c r="D634" s="80" t="s">
        <v>719</v>
      </c>
      <c r="E634" s="80" t="b">
        <v>0</v>
      </c>
      <c r="F634" s="80" t="b">
        <v>0</v>
      </c>
      <c r="G634" s="80" t="b">
        <v>0</v>
      </c>
    </row>
    <row r="635" spans="1:7" ht="15">
      <c r="A635" s="105" t="s">
        <v>1257</v>
      </c>
      <c r="B635" s="80">
        <v>2</v>
      </c>
      <c r="C635" s="106">
        <v>0.0013811314741555738</v>
      </c>
      <c r="D635" s="80" t="s">
        <v>719</v>
      </c>
      <c r="E635" s="80" t="b">
        <v>0</v>
      </c>
      <c r="F635" s="80" t="b">
        <v>0</v>
      </c>
      <c r="G635" s="80" t="b">
        <v>0</v>
      </c>
    </row>
    <row r="636" spans="1:7" ht="15">
      <c r="A636" s="105" t="s">
        <v>1186</v>
      </c>
      <c r="B636" s="80">
        <v>2</v>
      </c>
      <c r="C636" s="106">
        <v>0.0013811314741555738</v>
      </c>
      <c r="D636" s="80" t="s">
        <v>719</v>
      </c>
      <c r="E636" s="80" t="b">
        <v>0</v>
      </c>
      <c r="F636" s="80" t="b">
        <v>0</v>
      </c>
      <c r="G636" s="80" t="b">
        <v>0</v>
      </c>
    </row>
    <row r="637" spans="1:7" ht="15">
      <c r="A637" s="105" t="s">
        <v>1115</v>
      </c>
      <c r="B637" s="80">
        <v>2</v>
      </c>
      <c r="C637" s="106">
        <v>0.0013811314741555738</v>
      </c>
      <c r="D637" s="80" t="s">
        <v>719</v>
      </c>
      <c r="E637" s="80" t="b">
        <v>0</v>
      </c>
      <c r="F637" s="80" t="b">
        <v>0</v>
      </c>
      <c r="G637" s="80" t="b">
        <v>0</v>
      </c>
    </row>
    <row r="638" spans="1:7" ht="15">
      <c r="A638" s="105" t="s">
        <v>1132</v>
      </c>
      <c r="B638" s="80">
        <v>2</v>
      </c>
      <c r="C638" s="106">
        <v>0.0013811314741555738</v>
      </c>
      <c r="D638" s="80" t="s">
        <v>719</v>
      </c>
      <c r="E638" s="80" t="b">
        <v>0</v>
      </c>
      <c r="F638" s="80" t="b">
        <v>0</v>
      </c>
      <c r="G638" s="80" t="b">
        <v>0</v>
      </c>
    </row>
    <row r="639" spans="1:7" ht="15">
      <c r="A639" s="105" t="s">
        <v>1188</v>
      </c>
      <c r="B639" s="80">
        <v>2</v>
      </c>
      <c r="C639" s="106">
        <v>0.0013811314741555738</v>
      </c>
      <c r="D639" s="80" t="s">
        <v>719</v>
      </c>
      <c r="E639" s="80" t="b">
        <v>0</v>
      </c>
      <c r="F639" s="80" t="b">
        <v>0</v>
      </c>
      <c r="G639" s="80" t="b">
        <v>0</v>
      </c>
    </row>
    <row r="640" spans="1:7" ht="15">
      <c r="A640" s="105" t="s">
        <v>1205</v>
      </c>
      <c r="B640" s="80">
        <v>2</v>
      </c>
      <c r="C640" s="106">
        <v>0.0016290968742082767</v>
      </c>
      <c r="D640" s="80" t="s">
        <v>719</v>
      </c>
      <c r="E640" s="80" t="b">
        <v>0</v>
      </c>
      <c r="F640" s="80" t="b">
        <v>0</v>
      </c>
      <c r="G640" s="80" t="b">
        <v>0</v>
      </c>
    </row>
    <row r="641" spans="1:7" ht="15">
      <c r="A641" s="105" t="s">
        <v>1206</v>
      </c>
      <c r="B641" s="80">
        <v>2</v>
      </c>
      <c r="C641" s="106">
        <v>0.0016290968742082767</v>
      </c>
      <c r="D641" s="80" t="s">
        <v>719</v>
      </c>
      <c r="E641" s="80" t="b">
        <v>0</v>
      </c>
      <c r="F641" s="80" t="b">
        <v>0</v>
      </c>
      <c r="G641" s="80" t="b">
        <v>0</v>
      </c>
    </row>
    <row r="642" spans="1:7" ht="15">
      <c r="A642" s="105" t="s">
        <v>1169</v>
      </c>
      <c r="B642" s="80">
        <v>2</v>
      </c>
      <c r="C642" s="106">
        <v>0.0013811314741555738</v>
      </c>
      <c r="D642" s="80" t="s">
        <v>719</v>
      </c>
      <c r="E642" s="80" t="b">
        <v>0</v>
      </c>
      <c r="F642" s="80" t="b">
        <v>0</v>
      </c>
      <c r="G642" s="80" t="b">
        <v>0</v>
      </c>
    </row>
    <row r="643" spans="1:7" ht="15">
      <c r="A643" s="105" t="s">
        <v>1200</v>
      </c>
      <c r="B643" s="80">
        <v>2</v>
      </c>
      <c r="C643" s="106">
        <v>0.0013811314741555738</v>
      </c>
      <c r="D643" s="80" t="s">
        <v>719</v>
      </c>
      <c r="E643" s="80" t="b">
        <v>0</v>
      </c>
      <c r="F643" s="80" t="b">
        <v>0</v>
      </c>
      <c r="G643" s="80" t="b">
        <v>0</v>
      </c>
    </row>
    <row r="644" spans="1:7" ht="15">
      <c r="A644" s="105" t="s">
        <v>1151</v>
      </c>
      <c r="B644" s="80">
        <v>2</v>
      </c>
      <c r="C644" s="106">
        <v>0.0013811314741555738</v>
      </c>
      <c r="D644" s="80" t="s">
        <v>719</v>
      </c>
      <c r="E644" s="80" t="b">
        <v>0</v>
      </c>
      <c r="F644" s="80" t="b">
        <v>0</v>
      </c>
      <c r="G644" s="80" t="b">
        <v>0</v>
      </c>
    </row>
    <row r="645" spans="1:7" ht="15">
      <c r="A645" s="105" t="s">
        <v>1087</v>
      </c>
      <c r="B645" s="80">
        <v>2</v>
      </c>
      <c r="C645" s="106">
        <v>0.0013811314741555738</v>
      </c>
      <c r="D645" s="80" t="s">
        <v>719</v>
      </c>
      <c r="E645" s="80" t="b">
        <v>0</v>
      </c>
      <c r="F645" s="80" t="b">
        <v>0</v>
      </c>
      <c r="G645" s="80" t="b">
        <v>0</v>
      </c>
    </row>
    <row r="646" spans="1:7" ht="15">
      <c r="A646" s="105" t="s">
        <v>1195</v>
      </c>
      <c r="B646" s="80">
        <v>2</v>
      </c>
      <c r="C646" s="106">
        <v>0.0013811314741555738</v>
      </c>
      <c r="D646" s="80" t="s">
        <v>719</v>
      </c>
      <c r="E646" s="80" t="b">
        <v>0</v>
      </c>
      <c r="F646" s="80" t="b">
        <v>0</v>
      </c>
      <c r="G646" s="80" t="b">
        <v>0</v>
      </c>
    </row>
    <row r="647" spans="1:7" ht="15">
      <c r="A647" s="105" t="s">
        <v>1198</v>
      </c>
      <c r="B647" s="80">
        <v>2</v>
      </c>
      <c r="C647" s="106">
        <v>0.0013811314741555738</v>
      </c>
      <c r="D647" s="80" t="s">
        <v>719</v>
      </c>
      <c r="E647" s="80" t="b">
        <v>0</v>
      </c>
      <c r="F647" s="80" t="b">
        <v>0</v>
      </c>
      <c r="G647" s="80" t="b">
        <v>0</v>
      </c>
    </row>
    <row r="648" spans="1:7" ht="15">
      <c r="A648" s="105" t="s">
        <v>1197</v>
      </c>
      <c r="B648" s="80">
        <v>2</v>
      </c>
      <c r="C648" s="106">
        <v>0.0013811314741555738</v>
      </c>
      <c r="D648" s="80" t="s">
        <v>719</v>
      </c>
      <c r="E648" s="80" t="b">
        <v>0</v>
      </c>
      <c r="F648" s="80" t="b">
        <v>0</v>
      </c>
      <c r="G648" s="80" t="b">
        <v>0</v>
      </c>
    </row>
    <row r="649" spans="1:7" ht="15">
      <c r="A649" s="105" t="s">
        <v>1193</v>
      </c>
      <c r="B649" s="80">
        <v>2</v>
      </c>
      <c r="C649" s="106">
        <v>0.0013811314741555738</v>
      </c>
      <c r="D649" s="80" t="s">
        <v>719</v>
      </c>
      <c r="E649" s="80" t="b">
        <v>0</v>
      </c>
      <c r="F649" s="80" t="b">
        <v>0</v>
      </c>
      <c r="G649" s="80" t="b">
        <v>0</v>
      </c>
    </row>
    <row r="650" spans="1:7" ht="15">
      <c r="A650" s="105" t="s">
        <v>1196</v>
      </c>
      <c r="B650" s="80">
        <v>2</v>
      </c>
      <c r="C650" s="106">
        <v>0.0013811314741555738</v>
      </c>
      <c r="D650" s="80" t="s">
        <v>719</v>
      </c>
      <c r="E650" s="80" t="b">
        <v>0</v>
      </c>
      <c r="F650" s="80" t="b">
        <v>0</v>
      </c>
      <c r="G650" s="80" t="b">
        <v>0</v>
      </c>
    </row>
    <row r="651" spans="1:7" ht="15">
      <c r="A651" s="105" t="s">
        <v>1172</v>
      </c>
      <c r="B651" s="80">
        <v>2</v>
      </c>
      <c r="C651" s="106">
        <v>0.0013811314741555738</v>
      </c>
      <c r="D651" s="80" t="s">
        <v>719</v>
      </c>
      <c r="E651" s="80" t="b">
        <v>0</v>
      </c>
      <c r="F651" s="80" t="b">
        <v>0</v>
      </c>
      <c r="G651" s="80" t="b">
        <v>0</v>
      </c>
    </row>
    <row r="652" spans="1:7" ht="15">
      <c r="A652" s="105" t="s">
        <v>1140</v>
      </c>
      <c r="B652" s="80">
        <v>2</v>
      </c>
      <c r="C652" s="106">
        <v>0.0013811314741555738</v>
      </c>
      <c r="D652" s="80" t="s">
        <v>719</v>
      </c>
      <c r="E652" s="80" t="b">
        <v>0</v>
      </c>
      <c r="F652" s="80" t="b">
        <v>0</v>
      </c>
      <c r="G652" s="80" t="b">
        <v>0</v>
      </c>
    </row>
    <row r="653" spans="1:7" ht="15">
      <c r="A653" s="105" t="s">
        <v>1184</v>
      </c>
      <c r="B653" s="80">
        <v>2</v>
      </c>
      <c r="C653" s="106">
        <v>0.0013811314741555738</v>
      </c>
      <c r="D653" s="80" t="s">
        <v>719</v>
      </c>
      <c r="E653" s="80" t="b">
        <v>0</v>
      </c>
      <c r="F653" s="80" t="b">
        <v>0</v>
      </c>
      <c r="G653" s="80" t="b">
        <v>0</v>
      </c>
    </row>
    <row r="654" spans="1:7" ht="15">
      <c r="A654" s="105" t="s">
        <v>1191</v>
      </c>
      <c r="B654" s="80">
        <v>2</v>
      </c>
      <c r="C654" s="106">
        <v>0.0016290968742082767</v>
      </c>
      <c r="D654" s="80" t="s">
        <v>719</v>
      </c>
      <c r="E654" s="80" t="b">
        <v>0</v>
      </c>
      <c r="F654" s="80" t="b">
        <v>0</v>
      </c>
      <c r="G654" s="80" t="b">
        <v>0</v>
      </c>
    </row>
    <row r="655" spans="1:7" ht="15">
      <c r="A655" s="105" t="s">
        <v>1139</v>
      </c>
      <c r="B655" s="80">
        <v>2</v>
      </c>
      <c r="C655" s="106">
        <v>0.0013811314741555738</v>
      </c>
      <c r="D655" s="80" t="s">
        <v>719</v>
      </c>
      <c r="E655" s="80" t="b">
        <v>0</v>
      </c>
      <c r="F655" s="80" t="b">
        <v>0</v>
      </c>
      <c r="G655" s="80" t="b">
        <v>0</v>
      </c>
    </row>
    <row r="656" spans="1:7" ht="15">
      <c r="A656" s="105" t="s">
        <v>1192</v>
      </c>
      <c r="B656" s="80">
        <v>2</v>
      </c>
      <c r="C656" s="106">
        <v>0.0016290968742082767</v>
      </c>
      <c r="D656" s="80" t="s">
        <v>719</v>
      </c>
      <c r="E656" s="80" t="b">
        <v>0</v>
      </c>
      <c r="F656" s="80" t="b">
        <v>0</v>
      </c>
      <c r="G656" s="80" t="b">
        <v>0</v>
      </c>
    </row>
    <row r="657" spans="1:7" ht="15">
      <c r="A657" s="105" t="s">
        <v>1177</v>
      </c>
      <c r="B657" s="80">
        <v>2</v>
      </c>
      <c r="C657" s="106">
        <v>0.0013811314741555738</v>
      </c>
      <c r="D657" s="80" t="s">
        <v>719</v>
      </c>
      <c r="E657" s="80" t="b">
        <v>0</v>
      </c>
      <c r="F657" s="80" t="b">
        <v>0</v>
      </c>
      <c r="G657" s="80" t="b">
        <v>0</v>
      </c>
    </row>
    <row r="658" spans="1:7" ht="15">
      <c r="A658" s="105" t="s">
        <v>1179</v>
      </c>
      <c r="B658" s="80">
        <v>2</v>
      </c>
      <c r="C658" s="106">
        <v>0.0013811314741555738</v>
      </c>
      <c r="D658" s="80" t="s">
        <v>719</v>
      </c>
      <c r="E658" s="80" t="b">
        <v>0</v>
      </c>
      <c r="F658" s="80" t="b">
        <v>0</v>
      </c>
      <c r="G658" s="80" t="b">
        <v>0</v>
      </c>
    </row>
    <row r="659" spans="1:7" ht="15">
      <c r="A659" s="105" t="s">
        <v>1096</v>
      </c>
      <c r="B659" s="80">
        <v>2</v>
      </c>
      <c r="C659" s="106">
        <v>0.0013811314741555738</v>
      </c>
      <c r="D659" s="80" t="s">
        <v>719</v>
      </c>
      <c r="E659" s="80" t="b">
        <v>0</v>
      </c>
      <c r="F659" s="80" t="b">
        <v>0</v>
      </c>
      <c r="G659" s="80" t="b">
        <v>0</v>
      </c>
    </row>
    <row r="660" spans="1:7" ht="15">
      <c r="A660" s="105" t="s">
        <v>1178</v>
      </c>
      <c r="B660" s="80">
        <v>2</v>
      </c>
      <c r="C660" s="106">
        <v>0.0013811314741555738</v>
      </c>
      <c r="D660" s="80" t="s">
        <v>719</v>
      </c>
      <c r="E660" s="80" t="b">
        <v>0</v>
      </c>
      <c r="F660" s="80" t="b">
        <v>0</v>
      </c>
      <c r="G660" s="80" t="b">
        <v>0</v>
      </c>
    </row>
    <row r="661" spans="1:7" ht="15">
      <c r="A661" s="105" t="s">
        <v>1185</v>
      </c>
      <c r="B661" s="80">
        <v>2</v>
      </c>
      <c r="C661" s="106">
        <v>0.0016290968742082767</v>
      </c>
      <c r="D661" s="80" t="s">
        <v>719</v>
      </c>
      <c r="E661" s="80" t="b">
        <v>0</v>
      </c>
      <c r="F661" s="80" t="b">
        <v>0</v>
      </c>
      <c r="G661" s="80" t="b">
        <v>0</v>
      </c>
    </row>
    <row r="662" spans="1:7" ht="15">
      <c r="A662" s="105" t="s">
        <v>1133</v>
      </c>
      <c r="B662" s="80">
        <v>2</v>
      </c>
      <c r="C662" s="106">
        <v>0.0013811314741555738</v>
      </c>
      <c r="D662" s="80" t="s">
        <v>719</v>
      </c>
      <c r="E662" s="80" t="b">
        <v>0</v>
      </c>
      <c r="F662" s="80" t="b">
        <v>0</v>
      </c>
      <c r="G662" s="80" t="b">
        <v>0</v>
      </c>
    </row>
    <row r="663" spans="1:7" ht="15">
      <c r="A663" s="105" t="s">
        <v>1182</v>
      </c>
      <c r="B663" s="80">
        <v>2</v>
      </c>
      <c r="C663" s="106">
        <v>0.0013811314741555738</v>
      </c>
      <c r="D663" s="80" t="s">
        <v>719</v>
      </c>
      <c r="E663" s="80" t="b">
        <v>0</v>
      </c>
      <c r="F663" s="80" t="b">
        <v>0</v>
      </c>
      <c r="G663" s="80" t="b">
        <v>0</v>
      </c>
    </row>
    <row r="664" spans="1:7" ht="15">
      <c r="A664" s="105" t="s">
        <v>1141</v>
      </c>
      <c r="B664" s="80">
        <v>2</v>
      </c>
      <c r="C664" s="106">
        <v>0.0013811314741555738</v>
      </c>
      <c r="D664" s="80" t="s">
        <v>719</v>
      </c>
      <c r="E664" s="80" t="b">
        <v>0</v>
      </c>
      <c r="F664" s="80" t="b">
        <v>0</v>
      </c>
      <c r="G664" s="80" t="b">
        <v>0</v>
      </c>
    </row>
    <row r="665" spans="1:7" ht="15">
      <c r="A665" s="105" t="s">
        <v>1142</v>
      </c>
      <c r="B665" s="80">
        <v>2</v>
      </c>
      <c r="C665" s="106">
        <v>0.0013811314741555738</v>
      </c>
      <c r="D665" s="80" t="s">
        <v>719</v>
      </c>
      <c r="E665" s="80" t="b">
        <v>0</v>
      </c>
      <c r="F665" s="80" t="b">
        <v>0</v>
      </c>
      <c r="G665" s="80" t="b">
        <v>0</v>
      </c>
    </row>
    <row r="666" spans="1:7" ht="15">
      <c r="A666" s="105" t="s">
        <v>1097</v>
      </c>
      <c r="B666" s="80">
        <v>2</v>
      </c>
      <c r="C666" s="106">
        <v>0.0013811314741555738</v>
      </c>
      <c r="D666" s="80" t="s">
        <v>719</v>
      </c>
      <c r="E666" s="80" t="b">
        <v>0</v>
      </c>
      <c r="F666" s="80" t="b">
        <v>0</v>
      </c>
      <c r="G666" s="80" t="b">
        <v>0</v>
      </c>
    </row>
    <row r="667" spans="1:7" ht="15">
      <c r="A667" s="105" t="s">
        <v>1047</v>
      </c>
      <c r="B667" s="80">
        <v>2</v>
      </c>
      <c r="C667" s="106">
        <v>0.0013811314741555738</v>
      </c>
      <c r="D667" s="80" t="s">
        <v>719</v>
      </c>
      <c r="E667" s="80" t="b">
        <v>0</v>
      </c>
      <c r="F667" s="80" t="b">
        <v>0</v>
      </c>
      <c r="G667" s="80" t="b">
        <v>0</v>
      </c>
    </row>
    <row r="668" spans="1:7" ht="15">
      <c r="A668" s="105" t="s">
        <v>1160</v>
      </c>
      <c r="B668" s="80">
        <v>2</v>
      </c>
      <c r="C668" s="106">
        <v>0.0013811314741555738</v>
      </c>
      <c r="D668" s="80" t="s">
        <v>719</v>
      </c>
      <c r="E668" s="80" t="b">
        <v>0</v>
      </c>
      <c r="F668" s="80" t="b">
        <v>0</v>
      </c>
      <c r="G668" s="80" t="b">
        <v>0</v>
      </c>
    </row>
    <row r="669" spans="1:7" ht="15">
      <c r="A669" s="105" t="s">
        <v>1166</v>
      </c>
      <c r="B669" s="80">
        <v>2</v>
      </c>
      <c r="C669" s="106">
        <v>0.0013811314741555738</v>
      </c>
      <c r="D669" s="80" t="s">
        <v>719</v>
      </c>
      <c r="E669" s="80" t="b">
        <v>0</v>
      </c>
      <c r="F669" s="80" t="b">
        <v>0</v>
      </c>
      <c r="G669" s="80" t="b">
        <v>0</v>
      </c>
    </row>
    <row r="670" spans="1:7" ht="15">
      <c r="A670" s="105" t="s">
        <v>1163</v>
      </c>
      <c r="B670" s="80">
        <v>2</v>
      </c>
      <c r="C670" s="106">
        <v>0.0013811314741555738</v>
      </c>
      <c r="D670" s="80" t="s">
        <v>719</v>
      </c>
      <c r="E670" s="80" t="b">
        <v>0</v>
      </c>
      <c r="F670" s="80" t="b">
        <v>0</v>
      </c>
      <c r="G670" s="80" t="b">
        <v>0</v>
      </c>
    </row>
    <row r="671" spans="1:7" ht="15">
      <c r="A671" s="105" t="s">
        <v>1155</v>
      </c>
      <c r="B671" s="80">
        <v>2</v>
      </c>
      <c r="C671" s="106">
        <v>0.0013811314741555738</v>
      </c>
      <c r="D671" s="80" t="s">
        <v>719</v>
      </c>
      <c r="E671" s="80" t="b">
        <v>0</v>
      </c>
      <c r="F671" s="80" t="b">
        <v>0</v>
      </c>
      <c r="G671" s="80" t="b">
        <v>0</v>
      </c>
    </row>
    <row r="672" spans="1:7" ht="15">
      <c r="A672" s="105" t="s">
        <v>1093</v>
      </c>
      <c r="B672" s="80">
        <v>2</v>
      </c>
      <c r="C672" s="106">
        <v>0.0013811314741555738</v>
      </c>
      <c r="D672" s="80" t="s">
        <v>719</v>
      </c>
      <c r="E672" s="80" t="b">
        <v>0</v>
      </c>
      <c r="F672" s="80" t="b">
        <v>0</v>
      </c>
      <c r="G672" s="80" t="b">
        <v>0</v>
      </c>
    </row>
    <row r="673" spans="1:7" ht="15">
      <c r="A673" s="105" t="s">
        <v>1173</v>
      </c>
      <c r="B673" s="80">
        <v>2</v>
      </c>
      <c r="C673" s="106">
        <v>0.0016290968742082767</v>
      </c>
      <c r="D673" s="80" t="s">
        <v>719</v>
      </c>
      <c r="E673" s="80" t="b">
        <v>0</v>
      </c>
      <c r="F673" s="80" t="b">
        <v>0</v>
      </c>
      <c r="G673" s="80" t="b">
        <v>0</v>
      </c>
    </row>
    <row r="674" spans="1:7" ht="15">
      <c r="A674" s="105" t="s">
        <v>1174</v>
      </c>
      <c r="B674" s="80">
        <v>2</v>
      </c>
      <c r="C674" s="106">
        <v>0.0016290968742082767</v>
      </c>
      <c r="D674" s="80" t="s">
        <v>719</v>
      </c>
      <c r="E674" s="80" t="b">
        <v>0</v>
      </c>
      <c r="F674" s="80" t="b">
        <v>0</v>
      </c>
      <c r="G674" s="80" t="b">
        <v>0</v>
      </c>
    </row>
    <row r="675" spans="1:7" ht="15">
      <c r="A675" s="105" t="s">
        <v>1154</v>
      </c>
      <c r="B675" s="80">
        <v>2</v>
      </c>
      <c r="C675" s="106">
        <v>0.0013811314741555738</v>
      </c>
      <c r="D675" s="80" t="s">
        <v>719</v>
      </c>
      <c r="E675" s="80" t="b">
        <v>0</v>
      </c>
      <c r="F675" s="80" t="b">
        <v>0</v>
      </c>
      <c r="G675" s="80" t="b">
        <v>0</v>
      </c>
    </row>
    <row r="676" spans="1:7" ht="15">
      <c r="A676" s="105" t="s">
        <v>1171</v>
      </c>
      <c r="B676" s="80">
        <v>2</v>
      </c>
      <c r="C676" s="106">
        <v>0.0013811314741555738</v>
      </c>
      <c r="D676" s="80" t="s">
        <v>719</v>
      </c>
      <c r="E676" s="80" t="b">
        <v>0</v>
      </c>
      <c r="F676" s="80" t="b">
        <v>0</v>
      </c>
      <c r="G676" s="80" t="b">
        <v>0</v>
      </c>
    </row>
    <row r="677" spans="1:7" ht="15">
      <c r="A677" s="105" t="s">
        <v>1176</v>
      </c>
      <c r="B677" s="80">
        <v>2</v>
      </c>
      <c r="C677" s="106">
        <v>0.0016290968742082767</v>
      </c>
      <c r="D677" s="80" t="s">
        <v>719</v>
      </c>
      <c r="E677" s="80" t="b">
        <v>0</v>
      </c>
      <c r="F677" s="80" t="b">
        <v>0</v>
      </c>
      <c r="G677" s="80" t="b">
        <v>0</v>
      </c>
    </row>
    <row r="678" spans="1:7" ht="15">
      <c r="A678" s="105" t="s">
        <v>1167</v>
      </c>
      <c r="B678" s="80">
        <v>2</v>
      </c>
      <c r="C678" s="106">
        <v>0.0013811314741555738</v>
      </c>
      <c r="D678" s="80" t="s">
        <v>719</v>
      </c>
      <c r="E678" s="80" t="b">
        <v>0</v>
      </c>
      <c r="F678" s="80" t="b">
        <v>0</v>
      </c>
      <c r="G678" s="80" t="b">
        <v>0</v>
      </c>
    </row>
    <row r="679" spans="1:7" ht="15">
      <c r="A679" s="105" t="s">
        <v>1103</v>
      </c>
      <c r="B679" s="80">
        <v>2</v>
      </c>
      <c r="C679" s="106">
        <v>0.0013811314741555738</v>
      </c>
      <c r="D679" s="80" t="s">
        <v>719</v>
      </c>
      <c r="E679" s="80" t="b">
        <v>0</v>
      </c>
      <c r="F679" s="80" t="b">
        <v>0</v>
      </c>
      <c r="G679" s="80" t="b">
        <v>0</v>
      </c>
    </row>
    <row r="680" spans="1:7" ht="15">
      <c r="A680" s="105" t="s">
        <v>1104</v>
      </c>
      <c r="B680" s="80">
        <v>2</v>
      </c>
      <c r="C680" s="106">
        <v>0.0013811314741555738</v>
      </c>
      <c r="D680" s="80" t="s">
        <v>719</v>
      </c>
      <c r="E680" s="80" t="b">
        <v>0</v>
      </c>
      <c r="F680" s="80" t="b">
        <v>0</v>
      </c>
      <c r="G680" s="80" t="b">
        <v>0</v>
      </c>
    </row>
    <row r="681" spans="1:7" ht="15">
      <c r="A681" s="105" t="s">
        <v>1116</v>
      </c>
      <c r="B681" s="80">
        <v>2</v>
      </c>
      <c r="C681" s="106">
        <v>0.0013811314741555738</v>
      </c>
      <c r="D681" s="80" t="s">
        <v>719</v>
      </c>
      <c r="E681" s="80" t="b">
        <v>0</v>
      </c>
      <c r="F681" s="80" t="b">
        <v>0</v>
      </c>
      <c r="G681" s="80" t="b">
        <v>0</v>
      </c>
    </row>
    <row r="682" spans="1:7" ht="15">
      <c r="A682" s="105" t="s">
        <v>1117</v>
      </c>
      <c r="B682" s="80">
        <v>2</v>
      </c>
      <c r="C682" s="106">
        <v>0.0013811314741555738</v>
      </c>
      <c r="D682" s="80" t="s">
        <v>719</v>
      </c>
      <c r="E682" s="80" t="b">
        <v>0</v>
      </c>
      <c r="F682" s="80" t="b">
        <v>0</v>
      </c>
      <c r="G682" s="80" t="b">
        <v>0</v>
      </c>
    </row>
    <row r="683" spans="1:7" ht="15">
      <c r="A683" s="105" t="s">
        <v>1118</v>
      </c>
      <c r="B683" s="80">
        <v>2</v>
      </c>
      <c r="C683" s="106">
        <v>0.0013811314741555738</v>
      </c>
      <c r="D683" s="80" t="s">
        <v>719</v>
      </c>
      <c r="E683" s="80" t="b">
        <v>0</v>
      </c>
      <c r="F683" s="80" t="b">
        <v>0</v>
      </c>
      <c r="G683" s="80" t="b">
        <v>0</v>
      </c>
    </row>
    <row r="684" spans="1:7" ht="15">
      <c r="A684" s="105" t="s">
        <v>1119</v>
      </c>
      <c r="B684" s="80">
        <v>2</v>
      </c>
      <c r="C684" s="106">
        <v>0.0013811314741555738</v>
      </c>
      <c r="D684" s="80" t="s">
        <v>719</v>
      </c>
      <c r="E684" s="80" t="b">
        <v>0</v>
      </c>
      <c r="F684" s="80" t="b">
        <v>0</v>
      </c>
      <c r="G684" s="80" t="b">
        <v>0</v>
      </c>
    </row>
    <row r="685" spans="1:7" ht="15">
      <c r="A685" s="105" t="s">
        <v>1120</v>
      </c>
      <c r="B685" s="80">
        <v>2</v>
      </c>
      <c r="C685" s="106">
        <v>0.0013811314741555738</v>
      </c>
      <c r="D685" s="80" t="s">
        <v>719</v>
      </c>
      <c r="E685" s="80" t="b">
        <v>0</v>
      </c>
      <c r="F685" s="80" t="b">
        <v>0</v>
      </c>
      <c r="G685" s="80" t="b">
        <v>0</v>
      </c>
    </row>
    <row r="686" spans="1:7" ht="15">
      <c r="A686" s="105" t="s">
        <v>1121</v>
      </c>
      <c r="B686" s="80">
        <v>2</v>
      </c>
      <c r="C686" s="106">
        <v>0.0013811314741555738</v>
      </c>
      <c r="D686" s="80" t="s">
        <v>719</v>
      </c>
      <c r="E686" s="80" t="b">
        <v>0</v>
      </c>
      <c r="F686" s="80" t="b">
        <v>0</v>
      </c>
      <c r="G686" s="80" t="b">
        <v>0</v>
      </c>
    </row>
    <row r="687" spans="1:7" ht="15">
      <c r="A687" s="105" t="s">
        <v>1122</v>
      </c>
      <c r="B687" s="80">
        <v>2</v>
      </c>
      <c r="C687" s="106">
        <v>0.0013811314741555738</v>
      </c>
      <c r="D687" s="80" t="s">
        <v>719</v>
      </c>
      <c r="E687" s="80" t="b">
        <v>0</v>
      </c>
      <c r="F687" s="80" t="b">
        <v>0</v>
      </c>
      <c r="G687" s="80" t="b">
        <v>0</v>
      </c>
    </row>
    <row r="688" spans="1:7" ht="15">
      <c r="A688" s="105" t="s">
        <v>1123</v>
      </c>
      <c r="B688" s="80">
        <v>2</v>
      </c>
      <c r="C688" s="106">
        <v>0.0013811314741555738</v>
      </c>
      <c r="D688" s="80" t="s">
        <v>719</v>
      </c>
      <c r="E688" s="80" t="b">
        <v>0</v>
      </c>
      <c r="F688" s="80" t="b">
        <v>0</v>
      </c>
      <c r="G688" s="80" t="b">
        <v>0</v>
      </c>
    </row>
    <row r="689" spans="1:7" ht="15">
      <c r="A689" s="105" t="s">
        <v>1124</v>
      </c>
      <c r="B689" s="80">
        <v>2</v>
      </c>
      <c r="C689" s="106">
        <v>0.0013811314741555738</v>
      </c>
      <c r="D689" s="80" t="s">
        <v>719</v>
      </c>
      <c r="E689" s="80" t="b">
        <v>0</v>
      </c>
      <c r="F689" s="80" t="b">
        <v>0</v>
      </c>
      <c r="G689" s="80" t="b">
        <v>0</v>
      </c>
    </row>
    <row r="690" spans="1:7" ht="15">
      <c r="A690" s="105" t="s">
        <v>1125</v>
      </c>
      <c r="B690" s="80">
        <v>2</v>
      </c>
      <c r="C690" s="106">
        <v>0.0013811314741555738</v>
      </c>
      <c r="D690" s="80" t="s">
        <v>719</v>
      </c>
      <c r="E690" s="80" t="b">
        <v>0</v>
      </c>
      <c r="F690" s="80" t="b">
        <v>0</v>
      </c>
      <c r="G690" s="80" t="b">
        <v>0</v>
      </c>
    </row>
    <row r="691" spans="1:7" ht="15">
      <c r="A691" s="105" t="s">
        <v>1126</v>
      </c>
      <c r="B691" s="80">
        <v>2</v>
      </c>
      <c r="C691" s="106">
        <v>0.0013811314741555738</v>
      </c>
      <c r="D691" s="80" t="s">
        <v>719</v>
      </c>
      <c r="E691" s="80" t="b">
        <v>0</v>
      </c>
      <c r="F691" s="80" t="b">
        <v>0</v>
      </c>
      <c r="G691" s="80" t="b">
        <v>0</v>
      </c>
    </row>
    <row r="692" spans="1:7" ht="15">
      <c r="A692" s="105" t="s">
        <v>1127</v>
      </c>
      <c r="B692" s="80">
        <v>2</v>
      </c>
      <c r="C692" s="106">
        <v>0.0013811314741555738</v>
      </c>
      <c r="D692" s="80" t="s">
        <v>719</v>
      </c>
      <c r="E692" s="80" t="b">
        <v>0</v>
      </c>
      <c r="F692" s="80" t="b">
        <v>0</v>
      </c>
      <c r="G692" s="80" t="b">
        <v>0</v>
      </c>
    </row>
    <row r="693" spans="1:7" ht="15">
      <c r="A693" s="105" t="s">
        <v>1128</v>
      </c>
      <c r="B693" s="80">
        <v>2</v>
      </c>
      <c r="C693" s="106">
        <v>0.0013811314741555738</v>
      </c>
      <c r="D693" s="80" t="s">
        <v>719</v>
      </c>
      <c r="E693" s="80" t="b">
        <v>0</v>
      </c>
      <c r="F693" s="80" t="b">
        <v>0</v>
      </c>
      <c r="G693" s="80" t="b">
        <v>0</v>
      </c>
    </row>
    <row r="694" spans="1:7" ht="15">
      <c r="A694" s="105" t="s">
        <v>1149</v>
      </c>
      <c r="B694" s="80">
        <v>2</v>
      </c>
      <c r="C694" s="106">
        <v>0.0013811314741555738</v>
      </c>
      <c r="D694" s="80" t="s">
        <v>719</v>
      </c>
      <c r="E694" s="80" t="b">
        <v>0</v>
      </c>
      <c r="F694" s="80" t="b">
        <v>0</v>
      </c>
      <c r="G694" s="80" t="b">
        <v>0</v>
      </c>
    </row>
    <row r="695" spans="1:7" ht="15">
      <c r="A695" s="105" t="s">
        <v>1150</v>
      </c>
      <c r="B695" s="80">
        <v>2</v>
      </c>
      <c r="C695" s="106">
        <v>0.0013811314741555738</v>
      </c>
      <c r="D695" s="80" t="s">
        <v>719</v>
      </c>
      <c r="E695" s="80" t="b">
        <v>0</v>
      </c>
      <c r="F695" s="80" t="b">
        <v>0</v>
      </c>
      <c r="G695" s="80" t="b">
        <v>0</v>
      </c>
    </row>
    <row r="696" spans="1:7" ht="15">
      <c r="A696" s="105" t="s">
        <v>1165</v>
      </c>
      <c r="B696" s="80">
        <v>2</v>
      </c>
      <c r="C696" s="106">
        <v>0.0016290968742082767</v>
      </c>
      <c r="D696" s="80" t="s">
        <v>719</v>
      </c>
      <c r="E696" s="80" t="b">
        <v>0</v>
      </c>
      <c r="F696" s="80" t="b">
        <v>0</v>
      </c>
      <c r="G696" s="80" t="b">
        <v>0</v>
      </c>
    </row>
    <row r="697" spans="1:7" ht="15">
      <c r="A697" s="105" t="s">
        <v>1157</v>
      </c>
      <c r="B697" s="80">
        <v>2</v>
      </c>
      <c r="C697" s="106">
        <v>0.0013811314741555738</v>
      </c>
      <c r="D697" s="80" t="s">
        <v>719</v>
      </c>
      <c r="E697" s="80" t="b">
        <v>0</v>
      </c>
      <c r="F697" s="80" t="b">
        <v>0</v>
      </c>
      <c r="G697" s="80" t="b">
        <v>0</v>
      </c>
    </row>
    <row r="698" spans="1:7" ht="15">
      <c r="A698" s="105" t="s">
        <v>1098</v>
      </c>
      <c r="B698" s="80">
        <v>2</v>
      </c>
      <c r="C698" s="106">
        <v>0.0013811314741555738</v>
      </c>
      <c r="D698" s="80" t="s">
        <v>719</v>
      </c>
      <c r="E698" s="80" t="b">
        <v>0</v>
      </c>
      <c r="F698" s="80" t="b">
        <v>0</v>
      </c>
      <c r="G698" s="80" t="b">
        <v>0</v>
      </c>
    </row>
    <row r="699" spans="1:7" ht="15">
      <c r="A699" s="105" t="s">
        <v>1168</v>
      </c>
      <c r="B699" s="80">
        <v>2</v>
      </c>
      <c r="C699" s="106">
        <v>0.0016290968742082767</v>
      </c>
      <c r="D699" s="80" t="s">
        <v>719</v>
      </c>
      <c r="E699" s="80" t="b">
        <v>0</v>
      </c>
      <c r="F699" s="80" t="b">
        <v>0</v>
      </c>
      <c r="G699" s="80" t="b">
        <v>0</v>
      </c>
    </row>
    <row r="700" spans="1:7" ht="15">
      <c r="A700" s="105" t="s">
        <v>1161</v>
      </c>
      <c r="B700" s="80">
        <v>2</v>
      </c>
      <c r="C700" s="106">
        <v>0.0013811314741555738</v>
      </c>
      <c r="D700" s="80" t="s">
        <v>719</v>
      </c>
      <c r="E700" s="80" t="b">
        <v>0</v>
      </c>
      <c r="F700" s="80" t="b">
        <v>0</v>
      </c>
      <c r="G700" s="80" t="b">
        <v>0</v>
      </c>
    </row>
    <row r="701" spans="1:7" ht="15">
      <c r="A701" s="105" t="s">
        <v>1162</v>
      </c>
      <c r="B701" s="80">
        <v>2</v>
      </c>
      <c r="C701" s="106">
        <v>0.0013811314741555738</v>
      </c>
      <c r="D701" s="80" t="s">
        <v>719</v>
      </c>
      <c r="E701" s="80" t="b">
        <v>0</v>
      </c>
      <c r="F701" s="80" t="b">
        <v>0</v>
      </c>
      <c r="G701" s="80" t="b">
        <v>0</v>
      </c>
    </row>
    <row r="702" spans="1:7" ht="15">
      <c r="A702" s="105" t="s">
        <v>1091</v>
      </c>
      <c r="B702" s="80">
        <v>2</v>
      </c>
      <c r="C702" s="106">
        <v>0.0013811314741555738</v>
      </c>
      <c r="D702" s="80" t="s">
        <v>719</v>
      </c>
      <c r="E702" s="80" t="b">
        <v>0</v>
      </c>
      <c r="F702" s="80" t="b">
        <v>0</v>
      </c>
      <c r="G702" s="80" t="b">
        <v>0</v>
      </c>
    </row>
    <row r="703" spans="1:7" ht="15">
      <c r="A703" s="105" t="s">
        <v>1156</v>
      </c>
      <c r="B703" s="80">
        <v>2</v>
      </c>
      <c r="C703" s="106">
        <v>0.0016290968742082767</v>
      </c>
      <c r="D703" s="80" t="s">
        <v>719</v>
      </c>
      <c r="E703" s="80" t="b">
        <v>0</v>
      </c>
      <c r="F703" s="80" t="b">
        <v>0</v>
      </c>
      <c r="G703" s="80" t="b">
        <v>0</v>
      </c>
    </row>
    <row r="704" spans="1:7" ht="15">
      <c r="A704" s="105" t="s">
        <v>1102</v>
      </c>
      <c r="B704" s="80">
        <v>2</v>
      </c>
      <c r="C704" s="106">
        <v>0.0013811314741555738</v>
      </c>
      <c r="D704" s="80" t="s">
        <v>719</v>
      </c>
      <c r="E704" s="80" t="b">
        <v>0</v>
      </c>
      <c r="F704" s="80" t="b">
        <v>0</v>
      </c>
      <c r="G704" s="80" t="b">
        <v>0</v>
      </c>
    </row>
    <row r="705" spans="1:7" ht="15">
      <c r="A705" s="105" t="s">
        <v>1094</v>
      </c>
      <c r="B705" s="80">
        <v>2</v>
      </c>
      <c r="C705" s="106">
        <v>0.0013811314741555738</v>
      </c>
      <c r="D705" s="80" t="s">
        <v>719</v>
      </c>
      <c r="E705" s="80" t="b">
        <v>0</v>
      </c>
      <c r="F705" s="80" t="b">
        <v>0</v>
      </c>
      <c r="G705" s="80" t="b">
        <v>0</v>
      </c>
    </row>
    <row r="706" spans="1:7" ht="15">
      <c r="A706" s="105" t="s">
        <v>1152</v>
      </c>
      <c r="B706" s="80">
        <v>2</v>
      </c>
      <c r="C706" s="106">
        <v>0.0016290968742082767</v>
      </c>
      <c r="D706" s="80" t="s">
        <v>719</v>
      </c>
      <c r="E706" s="80" t="b">
        <v>0</v>
      </c>
      <c r="F706" s="80" t="b">
        <v>0</v>
      </c>
      <c r="G706" s="80" t="b">
        <v>0</v>
      </c>
    </row>
    <row r="707" spans="1:7" ht="15">
      <c r="A707" s="105" t="s">
        <v>1153</v>
      </c>
      <c r="B707" s="80">
        <v>2</v>
      </c>
      <c r="C707" s="106">
        <v>0.0016290968742082767</v>
      </c>
      <c r="D707" s="80" t="s">
        <v>719</v>
      </c>
      <c r="E707" s="80" t="b">
        <v>0</v>
      </c>
      <c r="F707" s="80" t="b">
        <v>0</v>
      </c>
      <c r="G707" s="80" t="b">
        <v>0</v>
      </c>
    </row>
    <row r="708" spans="1:7" ht="15">
      <c r="A708" s="105" t="s">
        <v>1089</v>
      </c>
      <c r="B708" s="80">
        <v>2</v>
      </c>
      <c r="C708" s="106">
        <v>0.0013811314741555738</v>
      </c>
      <c r="D708" s="80" t="s">
        <v>719</v>
      </c>
      <c r="E708" s="80" t="b">
        <v>0</v>
      </c>
      <c r="F708" s="80" t="b">
        <v>0</v>
      </c>
      <c r="G708" s="80" t="b">
        <v>0</v>
      </c>
    </row>
    <row r="709" spans="1:7" ht="15">
      <c r="A709" s="105" t="s">
        <v>1090</v>
      </c>
      <c r="B709" s="80">
        <v>2</v>
      </c>
      <c r="C709" s="106">
        <v>0.0013811314741555738</v>
      </c>
      <c r="D709" s="80" t="s">
        <v>719</v>
      </c>
      <c r="E709" s="80" t="b">
        <v>0</v>
      </c>
      <c r="F709" s="80" t="b">
        <v>0</v>
      </c>
      <c r="G709" s="80" t="b">
        <v>0</v>
      </c>
    </row>
    <row r="710" spans="1:7" ht="15">
      <c r="A710" s="105" t="s">
        <v>1092</v>
      </c>
      <c r="B710" s="80">
        <v>2</v>
      </c>
      <c r="C710" s="106">
        <v>0.0013811314741555738</v>
      </c>
      <c r="D710" s="80" t="s">
        <v>719</v>
      </c>
      <c r="E710" s="80" t="b">
        <v>0</v>
      </c>
      <c r="F710" s="80" t="b">
        <v>0</v>
      </c>
      <c r="G710" s="80" t="b">
        <v>0</v>
      </c>
    </row>
    <row r="711" spans="1:7" ht="15">
      <c r="A711" s="105" t="s">
        <v>1130</v>
      </c>
      <c r="B711" s="80">
        <v>2</v>
      </c>
      <c r="C711" s="106">
        <v>0.0013811314741555738</v>
      </c>
      <c r="D711" s="80" t="s">
        <v>719</v>
      </c>
      <c r="E711" s="80" t="b">
        <v>0</v>
      </c>
      <c r="F711" s="80" t="b">
        <v>0</v>
      </c>
      <c r="G711" s="80" t="b">
        <v>0</v>
      </c>
    </row>
    <row r="712" spans="1:7" ht="15">
      <c r="A712" s="105" t="s">
        <v>1134</v>
      </c>
      <c r="B712" s="80">
        <v>2</v>
      </c>
      <c r="C712" s="106">
        <v>0.0016290968742082767</v>
      </c>
      <c r="D712" s="80" t="s">
        <v>719</v>
      </c>
      <c r="E712" s="80" t="b">
        <v>0</v>
      </c>
      <c r="F712" s="80" t="b">
        <v>0</v>
      </c>
      <c r="G712" s="80" t="b">
        <v>0</v>
      </c>
    </row>
    <row r="713" spans="1:7" ht="15">
      <c r="A713" s="105" t="s">
        <v>1135</v>
      </c>
      <c r="B713" s="80">
        <v>2</v>
      </c>
      <c r="C713" s="106">
        <v>0.0016290968742082767</v>
      </c>
      <c r="D713" s="80" t="s">
        <v>719</v>
      </c>
      <c r="E713" s="80" t="b">
        <v>0</v>
      </c>
      <c r="F713" s="80" t="b">
        <v>0</v>
      </c>
      <c r="G713" s="80" t="b">
        <v>0</v>
      </c>
    </row>
    <row r="714" spans="1:7" ht="15">
      <c r="A714" s="105" t="s">
        <v>1136</v>
      </c>
      <c r="B714" s="80">
        <v>2</v>
      </c>
      <c r="C714" s="106">
        <v>0.0016290968742082767</v>
      </c>
      <c r="D714" s="80" t="s">
        <v>719</v>
      </c>
      <c r="E714" s="80" t="b">
        <v>0</v>
      </c>
      <c r="F714" s="80" t="b">
        <v>0</v>
      </c>
      <c r="G714" s="80" t="b">
        <v>0</v>
      </c>
    </row>
    <row r="715" spans="1:7" ht="15">
      <c r="A715" s="105" t="s">
        <v>1137</v>
      </c>
      <c r="B715" s="80">
        <v>2</v>
      </c>
      <c r="C715" s="106">
        <v>0.0016290968742082767</v>
      </c>
      <c r="D715" s="80" t="s">
        <v>719</v>
      </c>
      <c r="E715" s="80" t="b">
        <v>0</v>
      </c>
      <c r="F715" s="80" t="b">
        <v>0</v>
      </c>
      <c r="G715" s="80" t="b">
        <v>0</v>
      </c>
    </row>
    <row r="716" spans="1:7" ht="15">
      <c r="A716" s="105" t="s">
        <v>1138</v>
      </c>
      <c r="B716" s="80">
        <v>2</v>
      </c>
      <c r="C716" s="106">
        <v>0.0016290968742082767</v>
      </c>
      <c r="D716" s="80" t="s">
        <v>719</v>
      </c>
      <c r="E716" s="80" t="b">
        <v>0</v>
      </c>
      <c r="F716" s="80" t="b">
        <v>0</v>
      </c>
      <c r="G716" s="80" t="b">
        <v>0</v>
      </c>
    </row>
    <row r="717" spans="1:7" ht="15">
      <c r="A717" s="105" t="s">
        <v>1129</v>
      </c>
      <c r="B717" s="80">
        <v>2</v>
      </c>
      <c r="C717" s="106">
        <v>0.0013811314741555738</v>
      </c>
      <c r="D717" s="80" t="s">
        <v>719</v>
      </c>
      <c r="E717" s="80" t="b">
        <v>0</v>
      </c>
      <c r="F717" s="80" t="b">
        <v>0</v>
      </c>
      <c r="G717" s="80" t="b">
        <v>0</v>
      </c>
    </row>
    <row r="718" spans="1:7" ht="15">
      <c r="A718" s="105" t="s">
        <v>1105</v>
      </c>
      <c r="B718" s="80">
        <v>2</v>
      </c>
      <c r="C718" s="106">
        <v>0.0013811314741555738</v>
      </c>
      <c r="D718" s="80" t="s">
        <v>719</v>
      </c>
      <c r="E718" s="80" t="b">
        <v>0</v>
      </c>
      <c r="F718" s="80" t="b">
        <v>0</v>
      </c>
      <c r="G718" s="80" t="b">
        <v>0</v>
      </c>
    </row>
    <row r="719" spans="1:7" ht="15">
      <c r="A719" s="105" t="s">
        <v>1106</v>
      </c>
      <c r="B719" s="80">
        <v>2</v>
      </c>
      <c r="C719" s="106">
        <v>0.0013811314741555738</v>
      </c>
      <c r="D719" s="80" t="s">
        <v>719</v>
      </c>
      <c r="E719" s="80" t="b">
        <v>0</v>
      </c>
      <c r="F719" s="80" t="b">
        <v>0</v>
      </c>
      <c r="G719" s="80" t="b">
        <v>0</v>
      </c>
    </row>
    <row r="720" spans="1:7" ht="15">
      <c r="A720" s="105" t="s">
        <v>1107</v>
      </c>
      <c r="B720" s="80">
        <v>2</v>
      </c>
      <c r="C720" s="106">
        <v>0.0013811314741555738</v>
      </c>
      <c r="D720" s="80" t="s">
        <v>719</v>
      </c>
      <c r="E720" s="80" t="b">
        <v>0</v>
      </c>
      <c r="F720" s="80" t="b">
        <v>0</v>
      </c>
      <c r="G720" s="80" t="b">
        <v>0</v>
      </c>
    </row>
    <row r="721" spans="1:7" ht="15">
      <c r="A721" s="105" t="s">
        <v>1108</v>
      </c>
      <c r="B721" s="80">
        <v>2</v>
      </c>
      <c r="C721" s="106">
        <v>0.0013811314741555738</v>
      </c>
      <c r="D721" s="80" t="s">
        <v>719</v>
      </c>
      <c r="E721" s="80" t="b">
        <v>0</v>
      </c>
      <c r="F721" s="80" t="b">
        <v>0</v>
      </c>
      <c r="G721" s="80" t="b">
        <v>0</v>
      </c>
    </row>
    <row r="722" spans="1:7" ht="15">
      <c r="A722" s="105" t="s">
        <v>1109</v>
      </c>
      <c r="B722" s="80">
        <v>2</v>
      </c>
      <c r="C722" s="106">
        <v>0.0013811314741555738</v>
      </c>
      <c r="D722" s="80" t="s">
        <v>719</v>
      </c>
      <c r="E722" s="80" t="b">
        <v>0</v>
      </c>
      <c r="F722" s="80" t="b">
        <v>0</v>
      </c>
      <c r="G722" s="80" t="b">
        <v>0</v>
      </c>
    </row>
    <row r="723" spans="1:7" ht="15">
      <c r="A723" s="105" t="s">
        <v>1110</v>
      </c>
      <c r="B723" s="80">
        <v>2</v>
      </c>
      <c r="C723" s="106">
        <v>0.0013811314741555738</v>
      </c>
      <c r="D723" s="80" t="s">
        <v>719</v>
      </c>
      <c r="E723" s="80" t="b">
        <v>0</v>
      </c>
      <c r="F723" s="80" t="b">
        <v>0</v>
      </c>
      <c r="G723" s="80" t="b">
        <v>0</v>
      </c>
    </row>
    <row r="724" spans="1:7" ht="15">
      <c r="A724" s="105" t="s">
        <v>1111</v>
      </c>
      <c r="B724" s="80">
        <v>2</v>
      </c>
      <c r="C724" s="106">
        <v>0.0013811314741555738</v>
      </c>
      <c r="D724" s="80" t="s">
        <v>719</v>
      </c>
      <c r="E724" s="80" t="b">
        <v>0</v>
      </c>
      <c r="F724" s="80" t="b">
        <v>0</v>
      </c>
      <c r="G724" s="80" t="b">
        <v>0</v>
      </c>
    </row>
    <row r="725" spans="1:7" ht="15">
      <c r="A725" s="105" t="s">
        <v>1112</v>
      </c>
      <c r="B725" s="80">
        <v>2</v>
      </c>
      <c r="C725" s="106">
        <v>0.0013811314741555738</v>
      </c>
      <c r="D725" s="80" t="s">
        <v>719</v>
      </c>
      <c r="E725" s="80" t="b">
        <v>0</v>
      </c>
      <c r="F725" s="80" t="b">
        <v>0</v>
      </c>
      <c r="G725" s="80" t="b">
        <v>0</v>
      </c>
    </row>
    <row r="726" spans="1:7" ht="15">
      <c r="A726" s="105" t="s">
        <v>1113</v>
      </c>
      <c r="B726" s="80">
        <v>2</v>
      </c>
      <c r="C726" s="106">
        <v>0.0013811314741555738</v>
      </c>
      <c r="D726" s="80" t="s">
        <v>719</v>
      </c>
      <c r="E726" s="80" t="b">
        <v>0</v>
      </c>
      <c r="F726" s="80" t="b">
        <v>0</v>
      </c>
      <c r="G726" s="80" t="b">
        <v>0</v>
      </c>
    </row>
    <row r="727" spans="1:7" ht="15">
      <c r="A727" s="105" t="s">
        <v>1114</v>
      </c>
      <c r="B727" s="80">
        <v>2</v>
      </c>
      <c r="C727" s="106">
        <v>0.0013811314741555738</v>
      </c>
      <c r="D727" s="80" t="s">
        <v>719</v>
      </c>
      <c r="E727" s="80" t="b">
        <v>0</v>
      </c>
      <c r="F727" s="80" t="b">
        <v>0</v>
      </c>
      <c r="G727" s="80" t="b">
        <v>0</v>
      </c>
    </row>
    <row r="728" spans="1:7" ht="15">
      <c r="A728" s="105" t="s">
        <v>1088</v>
      </c>
      <c r="B728" s="80">
        <v>2</v>
      </c>
      <c r="C728" s="106">
        <v>0.0013811314741555738</v>
      </c>
      <c r="D728" s="80" t="s">
        <v>719</v>
      </c>
      <c r="E728" s="80" t="b">
        <v>0</v>
      </c>
      <c r="F728" s="80" t="b">
        <v>0</v>
      </c>
      <c r="G728" s="80" t="b">
        <v>0</v>
      </c>
    </row>
    <row r="729" spans="1:7" ht="15">
      <c r="A729" s="105" t="s">
        <v>1276</v>
      </c>
      <c r="B729" s="80">
        <v>2</v>
      </c>
      <c r="C729" s="106">
        <v>0</v>
      </c>
      <c r="D729" s="80" t="s">
        <v>722</v>
      </c>
      <c r="E729" s="80" t="b">
        <v>0</v>
      </c>
      <c r="F729" s="80" t="b">
        <v>0</v>
      </c>
      <c r="G729" s="80" t="b">
        <v>0</v>
      </c>
    </row>
    <row r="730" spans="1:7" ht="15">
      <c r="A730" s="105" t="s">
        <v>914</v>
      </c>
      <c r="B730" s="80">
        <v>3</v>
      </c>
      <c r="C730" s="106">
        <v>0</v>
      </c>
      <c r="D730" s="80" t="s">
        <v>724</v>
      </c>
      <c r="E730" s="80" t="b">
        <v>0</v>
      </c>
      <c r="F730" s="80" t="b">
        <v>0</v>
      </c>
      <c r="G730" s="80" t="b">
        <v>0</v>
      </c>
    </row>
    <row r="731" spans="1:7" ht="15">
      <c r="A731" s="105" t="s">
        <v>948</v>
      </c>
      <c r="B731" s="80">
        <v>2</v>
      </c>
      <c r="C731" s="106">
        <v>0</v>
      </c>
      <c r="D731" s="80" t="s">
        <v>724</v>
      </c>
      <c r="E731" s="80" t="b">
        <v>0</v>
      </c>
      <c r="F731" s="80" t="b">
        <v>0</v>
      </c>
      <c r="G731" s="80" t="b">
        <v>0</v>
      </c>
    </row>
    <row r="732" spans="1:7" ht="15">
      <c r="A732" s="105" t="s">
        <v>961</v>
      </c>
      <c r="B732" s="80">
        <v>2</v>
      </c>
      <c r="C732" s="106">
        <v>0</v>
      </c>
      <c r="D732" s="80" t="s">
        <v>724</v>
      </c>
      <c r="E732" s="80" t="b">
        <v>0</v>
      </c>
      <c r="F732" s="80" t="b">
        <v>0</v>
      </c>
      <c r="G73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A6B3-EE5D-4897-90DE-CEE14677847C}">
  <dimension ref="A1:L6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749</v>
      </c>
      <c r="B1" s="13" t="s">
        <v>750</v>
      </c>
      <c r="C1" s="13" t="s">
        <v>743</v>
      </c>
      <c r="D1" s="13" t="s">
        <v>744</v>
      </c>
      <c r="E1" s="13" t="s">
        <v>751</v>
      </c>
      <c r="F1" s="13" t="s">
        <v>144</v>
      </c>
      <c r="G1" s="13" t="s">
        <v>752</v>
      </c>
      <c r="H1" s="13" t="s">
        <v>753</v>
      </c>
      <c r="I1" s="13" t="s">
        <v>754</v>
      </c>
      <c r="J1" s="13" t="s">
        <v>755</v>
      </c>
      <c r="K1" s="13" t="s">
        <v>756</v>
      </c>
      <c r="L1" s="13" t="s">
        <v>757</v>
      </c>
    </row>
    <row r="2" spans="1:12" ht="15">
      <c r="A2" s="105" t="s">
        <v>917</v>
      </c>
      <c r="B2" s="105" t="s">
        <v>914</v>
      </c>
      <c r="C2" s="105">
        <v>44</v>
      </c>
      <c r="D2" s="107">
        <v>0.006232849517126641</v>
      </c>
      <c r="E2" s="107">
        <v>1.4338866437627376</v>
      </c>
      <c r="F2" s="105" t="s">
        <v>745</v>
      </c>
      <c r="G2" s="105" t="b">
        <v>0</v>
      </c>
      <c r="H2" s="105" t="b">
        <v>0</v>
      </c>
      <c r="I2" s="105" t="b">
        <v>0</v>
      </c>
      <c r="J2" s="105" t="b">
        <v>0</v>
      </c>
      <c r="K2" s="105" t="b">
        <v>0</v>
      </c>
      <c r="L2" s="105" t="b">
        <v>0</v>
      </c>
    </row>
    <row r="3" spans="1:12" ht="15">
      <c r="A3" s="105" t="s">
        <v>914</v>
      </c>
      <c r="B3" s="105" t="s">
        <v>915</v>
      </c>
      <c r="C3" s="80">
        <v>31</v>
      </c>
      <c r="D3" s="106">
        <v>0.006264516285712175</v>
      </c>
      <c r="E3" s="106">
        <v>0.7524224659690963</v>
      </c>
      <c r="F3" s="80" t="s">
        <v>745</v>
      </c>
      <c r="G3" s="80" t="b">
        <v>0</v>
      </c>
      <c r="H3" s="80" t="b">
        <v>0</v>
      </c>
      <c r="I3" s="80" t="b">
        <v>0</v>
      </c>
      <c r="J3" s="80" t="b">
        <v>0</v>
      </c>
      <c r="K3" s="80" t="b">
        <v>0</v>
      </c>
      <c r="L3" s="80" t="b">
        <v>0</v>
      </c>
    </row>
    <row r="4" spans="1:12" ht="15">
      <c r="A4" s="105" t="s">
        <v>915</v>
      </c>
      <c r="B4" s="105" t="s">
        <v>918</v>
      </c>
      <c r="C4" s="80">
        <v>30</v>
      </c>
      <c r="D4" s="106">
        <v>0.00623216621311487</v>
      </c>
      <c r="E4" s="106">
        <v>1.2787895390952553</v>
      </c>
      <c r="F4" s="80" t="s">
        <v>745</v>
      </c>
      <c r="G4" s="80" t="b">
        <v>0</v>
      </c>
      <c r="H4" s="80" t="b">
        <v>0</v>
      </c>
      <c r="I4" s="80" t="b">
        <v>0</v>
      </c>
      <c r="J4" s="80" t="b">
        <v>0</v>
      </c>
      <c r="K4" s="80" t="b">
        <v>0</v>
      </c>
      <c r="L4" s="80" t="b">
        <v>0</v>
      </c>
    </row>
    <row r="5" spans="1:12" ht="15">
      <c r="A5" s="105" t="s">
        <v>918</v>
      </c>
      <c r="B5" s="105" t="s">
        <v>916</v>
      </c>
      <c r="C5" s="80">
        <v>29</v>
      </c>
      <c r="D5" s="106">
        <v>0.0061940635919468705</v>
      </c>
      <c r="E5" s="106">
        <v>1.3208891989853841</v>
      </c>
      <c r="F5" s="80" t="s">
        <v>745</v>
      </c>
      <c r="G5" s="80" t="b">
        <v>0</v>
      </c>
      <c r="H5" s="80" t="b">
        <v>0</v>
      </c>
      <c r="I5" s="80" t="b">
        <v>0</v>
      </c>
      <c r="J5" s="80" t="b">
        <v>0</v>
      </c>
      <c r="K5" s="80" t="b">
        <v>0</v>
      </c>
      <c r="L5" s="80" t="b">
        <v>0</v>
      </c>
    </row>
    <row r="6" spans="1:12" ht="15">
      <c r="A6" s="105" t="s">
        <v>920</v>
      </c>
      <c r="B6" s="105" t="s">
        <v>919</v>
      </c>
      <c r="C6" s="80">
        <v>27</v>
      </c>
      <c r="D6" s="106">
        <v>0.006458331253816045</v>
      </c>
      <c r="E6" s="106">
        <v>1.9361186190654311</v>
      </c>
      <c r="F6" s="80" t="s">
        <v>745</v>
      </c>
      <c r="G6" s="80" t="b">
        <v>0</v>
      </c>
      <c r="H6" s="80" t="b">
        <v>0</v>
      </c>
      <c r="I6" s="80" t="b">
        <v>0</v>
      </c>
      <c r="J6" s="80" t="b">
        <v>0</v>
      </c>
      <c r="K6" s="80" t="b">
        <v>0</v>
      </c>
      <c r="L6" s="80" t="b">
        <v>0</v>
      </c>
    </row>
    <row r="7" spans="1:12" ht="15">
      <c r="A7" s="105" t="s">
        <v>921</v>
      </c>
      <c r="B7" s="105" t="s">
        <v>923</v>
      </c>
      <c r="C7" s="80">
        <v>24</v>
      </c>
      <c r="D7" s="106">
        <v>0.005909785537910789</v>
      </c>
      <c r="E7" s="106">
        <v>1.9853366417356129</v>
      </c>
      <c r="F7" s="80" t="s">
        <v>745</v>
      </c>
      <c r="G7" s="80" t="b">
        <v>0</v>
      </c>
      <c r="H7" s="80" t="b">
        <v>0</v>
      </c>
      <c r="I7" s="80" t="b">
        <v>0</v>
      </c>
      <c r="J7" s="80" t="b">
        <v>0</v>
      </c>
      <c r="K7" s="80" t="b">
        <v>0</v>
      </c>
      <c r="L7" s="80" t="b">
        <v>0</v>
      </c>
    </row>
    <row r="8" spans="1:12" ht="15">
      <c r="A8" s="105" t="s">
        <v>919</v>
      </c>
      <c r="B8" s="105" t="s">
        <v>924</v>
      </c>
      <c r="C8" s="80">
        <v>19</v>
      </c>
      <c r="D8" s="106">
        <v>0.005444450370240862</v>
      </c>
      <c r="E8" s="106">
        <v>1.892652925284341</v>
      </c>
      <c r="F8" s="80" t="s">
        <v>745</v>
      </c>
      <c r="G8" s="80" t="b">
        <v>0</v>
      </c>
      <c r="H8" s="80" t="b">
        <v>0</v>
      </c>
      <c r="I8" s="80" t="b">
        <v>0</v>
      </c>
      <c r="J8" s="80" t="b">
        <v>0</v>
      </c>
      <c r="K8" s="80" t="b">
        <v>0</v>
      </c>
      <c r="L8" s="80" t="b">
        <v>0</v>
      </c>
    </row>
    <row r="9" spans="1:12" ht="15">
      <c r="A9" s="105" t="s">
        <v>926</v>
      </c>
      <c r="B9" s="105" t="s">
        <v>921</v>
      </c>
      <c r="C9" s="80">
        <v>18</v>
      </c>
      <c r="D9" s="106">
        <v>0.0053258223711324945</v>
      </c>
      <c r="E9" s="106">
        <v>1.96185554588609</v>
      </c>
      <c r="F9" s="80" t="s">
        <v>745</v>
      </c>
      <c r="G9" s="80" t="b">
        <v>0</v>
      </c>
      <c r="H9" s="80" t="b">
        <v>0</v>
      </c>
      <c r="I9" s="80" t="b">
        <v>0</v>
      </c>
      <c r="J9" s="80" t="b">
        <v>0</v>
      </c>
      <c r="K9" s="80" t="b">
        <v>0</v>
      </c>
      <c r="L9" s="80" t="b">
        <v>0</v>
      </c>
    </row>
    <row r="10" spans="1:12" ht="15">
      <c r="A10" s="105" t="s">
        <v>931</v>
      </c>
      <c r="B10" s="105" t="s">
        <v>916</v>
      </c>
      <c r="C10" s="80">
        <v>15</v>
      </c>
      <c r="D10" s="106">
        <v>0.004910064010395225</v>
      </c>
      <c r="E10" s="106">
        <v>1.3867649782534717</v>
      </c>
      <c r="F10" s="80" t="s">
        <v>745</v>
      </c>
      <c r="G10" s="80" t="b">
        <v>0</v>
      </c>
      <c r="H10" s="80" t="b">
        <v>0</v>
      </c>
      <c r="I10" s="80" t="b">
        <v>0</v>
      </c>
      <c r="J10" s="80" t="b">
        <v>0</v>
      </c>
      <c r="K10" s="80" t="b">
        <v>0</v>
      </c>
      <c r="L10" s="80" t="b">
        <v>0</v>
      </c>
    </row>
    <row r="11" spans="1:12" ht="15">
      <c r="A11" s="105" t="s">
        <v>916</v>
      </c>
      <c r="B11" s="105" t="s">
        <v>928</v>
      </c>
      <c r="C11" s="80">
        <v>15</v>
      </c>
      <c r="D11" s="106">
        <v>0.004910064010395225</v>
      </c>
      <c r="E11" s="106">
        <v>1.6213488119871213</v>
      </c>
      <c r="F11" s="80" t="s">
        <v>745</v>
      </c>
      <c r="G11" s="80" t="b">
        <v>0</v>
      </c>
      <c r="H11" s="80" t="b">
        <v>0</v>
      </c>
      <c r="I11" s="80" t="b">
        <v>0</v>
      </c>
      <c r="J11" s="80" t="b">
        <v>0</v>
      </c>
      <c r="K11" s="80" t="b">
        <v>0</v>
      </c>
      <c r="L11" s="80" t="b">
        <v>0</v>
      </c>
    </row>
    <row r="12" spans="1:12" ht="15">
      <c r="A12" s="105" t="s">
        <v>934</v>
      </c>
      <c r="B12" s="105" t="s">
        <v>927</v>
      </c>
      <c r="C12" s="80">
        <v>14</v>
      </c>
      <c r="D12" s="106">
        <v>0.004749387167463119</v>
      </c>
      <c r="E12" s="106">
        <v>2.1528277290293767</v>
      </c>
      <c r="F12" s="80" t="s">
        <v>745</v>
      </c>
      <c r="G12" s="80" t="b">
        <v>0</v>
      </c>
      <c r="H12" s="80" t="b">
        <v>0</v>
      </c>
      <c r="I12" s="80" t="b">
        <v>0</v>
      </c>
      <c r="J12" s="80" t="b">
        <v>0</v>
      </c>
      <c r="K12" s="80" t="b">
        <v>0</v>
      </c>
      <c r="L12" s="80" t="b">
        <v>0</v>
      </c>
    </row>
    <row r="13" spans="1:12" ht="15">
      <c r="A13" s="105" t="s">
        <v>928</v>
      </c>
      <c r="B13" s="105" t="s">
        <v>929</v>
      </c>
      <c r="C13" s="80">
        <v>13</v>
      </c>
      <c r="D13" s="106">
        <v>0.004576375216532032</v>
      </c>
      <c r="E13" s="106">
        <v>2.036322159957939</v>
      </c>
      <c r="F13" s="80" t="s">
        <v>745</v>
      </c>
      <c r="G13" s="80" t="b">
        <v>0</v>
      </c>
      <c r="H13" s="80" t="b">
        <v>0</v>
      </c>
      <c r="I13" s="80" t="b">
        <v>0</v>
      </c>
      <c r="J13" s="80" t="b">
        <v>0</v>
      </c>
      <c r="K13" s="80" t="b">
        <v>0</v>
      </c>
      <c r="L13" s="80" t="b">
        <v>0</v>
      </c>
    </row>
    <row r="14" spans="1:12" ht="15">
      <c r="A14" s="105" t="s">
        <v>914</v>
      </c>
      <c r="B14" s="105" t="s">
        <v>916</v>
      </c>
      <c r="C14" s="80">
        <v>12</v>
      </c>
      <c r="D14" s="106">
        <v>0.004390077492025627</v>
      </c>
      <c r="E14" s="106">
        <v>0.39706493489328365</v>
      </c>
      <c r="F14" s="80" t="s">
        <v>745</v>
      </c>
      <c r="G14" s="80" t="b">
        <v>0</v>
      </c>
      <c r="H14" s="80" t="b">
        <v>0</v>
      </c>
      <c r="I14" s="80" t="b">
        <v>0</v>
      </c>
      <c r="J14" s="80" t="b">
        <v>0</v>
      </c>
      <c r="K14" s="80" t="b">
        <v>0</v>
      </c>
      <c r="L14" s="80" t="b">
        <v>0</v>
      </c>
    </row>
    <row r="15" spans="1:12" ht="15">
      <c r="A15" s="105" t="s">
        <v>741</v>
      </c>
      <c r="B15" s="105" t="s">
        <v>914</v>
      </c>
      <c r="C15" s="80">
        <v>12</v>
      </c>
      <c r="D15" s="106">
        <v>0.004570237496265912</v>
      </c>
      <c r="E15" s="106">
        <v>1.3089479071544377</v>
      </c>
      <c r="F15" s="80" t="s">
        <v>745</v>
      </c>
      <c r="G15" s="80" t="b">
        <v>0</v>
      </c>
      <c r="H15" s="80" t="b">
        <v>0</v>
      </c>
      <c r="I15" s="80" t="b">
        <v>0</v>
      </c>
      <c r="J15" s="80" t="b">
        <v>0</v>
      </c>
      <c r="K15" s="80" t="b">
        <v>0</v>
      </c>
      <c r="L15" s="80" t="b">
        <v>0</v>
      </c>
    </row>
    <row r="16" spans="1:12" ht="15">
      <c r="A16" s="105" t="s">
        <v>927</v>
      </c>
      <c r="B16" s="105" t="s">
        <v>926</v>
      </c>
      <c r="C16" s="80">
        <v>12</v>
      </c>
      <c r="D16" s="106">
        <v>0.004390077492025627</v>
      </c>
      <c r="E16" s="106">
        <v>1.9532553741241723</v>
      </c>
      <c r="F16" s="80" t="s">
        <v>745</v>
      </c>
      <c r="G16" s="80" t="b">
        <v>0</v>
      </c>
      <c r="H16" s="80" t="b">
        <v>0</v>
      </c>
      <c r="I16" s="80" t="b">
        <v>0</v>
      </c>
      <c r="J16" s="80" t="b">
        <v>0</v>
      </c>
      <c r="K16" s="80" t="b">
        <v>0</v>
      </c>
      <c r="L16" s="80" t="b">
        <v>0</v>
      </c>
    </row>
    <row r="17" spans="1:12" ht="15">
      <c r="A17" s="105" t="s">
        <v>923</v>
      </c>
      <c r="B17" s="105" t="s">
        <v>917</v>
      </c>
      <c r="C17" s="80">
        <v>11</v>
      </c>
      <c r="D17" s="106">
        <v>0.004189384371577086</v>
      </c>
      <c r="E17" s="106">
        <v>1.4194888230620952</v>
      </c>
      <c r="F17" s="80" t="s">
        <v>745</v>
      </c>
      <c r="G17" s="80" t="b">
        <v>0</v>
      </c>
      <c r="H17" s="80" t="b">
        <v>0</v>
      </c>
      <c r="I17" s="80" t="b">
        <v>0</v>
      </c>
      <c r="J17" s="80" t="b">
        <v>0</v>
      </c>
      <c r="K17" s="80" t="b">
        <v>0</v>
      </c>
      <c r="L17" s="80" t="b">
        <v>0</v>
      </c>
    </row>
    <row r="18" spans="1:12" ht="15">
      <c r="A18" s="105" t="s">
        <v>924</v>
      </c>
      <c r="B18" s="105" t="s">
        <v>934</v>
      </c>
      <c r="C18" s="80">
        <v>11</v>
      </c>
      <c r="D18" s="106">
        <v>0.004189384371577086</v>
      </c>
      <c r="E18" s="106">
        <v>1.956322005153718</v>
      </c>
      <c r="F18" s="80" t="s">
        <v>745</v>
      </c>
      <c r="G18" s="80" t="b">
        <v>0</v>
      </c>
      <c r="H18" s="80" t="b">
        <v>0</v>
      </c>
      <c r="I18" s="80" t="b">
        <v>0</v>
      </c>
      <c r="J18" s="80" t="b">
        <v>0</v>
      </c>
      <c r="K18" s="80" t="b">
        <v>0</v>
      </c>
      <c r="L18" s="80" t="b">
        <v>0</v>
      </c>
    </row>
    <row r="19" spans="1:12" ht="15">
      <c r="A19" s="105" t="s">
        <v>945</v>
      </c>
      <c r="B19" s="105" t="s">
        <v>931</v>
      </c>
      <c r="C19" s="80">
        <v>10</v>
      </c>
      <c r="D19" s="106">
        <v>0.003972983710766786</v>
      </c>
      <c r="E19" s="106">
        <v>2.179156667751726</v>
      </c>
      <c r="F19" s="80" t="s">
        <v>745</v>
      </c>
      <c r="G19" s="80" t="b">
        <v>0</v>
      </c>
      <c r="H19" s="80" t="b">
        <v>0</v>
      </c>
      <c r="I19" s="80" t="b">
        <v>0</v>
      </c>
      <c r="J19" s="80" t="b">
        <v>0</v>
      </c>
      <c r="K19" s="80" t="b">
        <v>0</v>
      </c>
      <c r="L19" s="80" t="b">
        <v>0</v>
      </c>
    </row>
    <row r="20" spans="1:12" ht="15">
      <c r="A20" s="105" t="s">
        <v>929</v>
      </c>
      <c r="B20" s="105" t="s">
        <v>925</v>
      </c>
      <c r="C20" s="80">
        <v>10</v>
      </c>
      <c r="D20" s="106">
        <v>0.003972983710766786</v>
      </c>
      <c r="E20" s="106">
        <v>1.8517977333653952</v>
      </c>
      <c r="F20" s="80" t="s">
        <v>745</v>
      </c>
      <c r="G20" s="80" t="b">
        <v>0</v>
      </c>
      <c r="H20" s="80" t="b">
        <v>0</v>
      </c>
      <c r="I20" s="80" t="b">
        <v>0</v>
      </c>
      <c r="J20" s="80" t="b">
        <v>0</v>
      </c>
      <c r="K20" s="80" t="b">
        <v>0</v>
      </c>
      <c r="L20" s="80" t="b">
        <v>0</v>
      </c>
    </row>
    <row r="21" spans="1:12" ht="15">
      <c r="A21" s="105" t="s">
        <v>914</v>
      </c>
      <c r="B21" s="105" t="s">
        <v>939</v>
      </c>
      <c r="C21" s="80">
        <v>9</v>
      </c>
      <c r="D21" s="106">
        <v>0.003739299727868921</v>
      </c>
      <c r="E21" s="106">
        <v>1.1992164616806937</v>
      </c>
      <c r="F21" s="80" t="s">
        <v>745</v>
      </c>
      <c r="G21" s="80" t="b">
        <v>0</v>
      </c>
      <c r="H21" s="80" t="b">
        <v>0</v>
      </c>
      <c r="I21" s="80" t="b">
        <v>0</v>
      </c>
      <c r="J21" s="80" t="b">
        <v>0</v>
      </c>
      <c r="K21" s="80" t="b">
        <v>0</v>
      </c>
      <c r="L21" s="80" t="b">
        <v>0</v>
      </c>
    </row>
    <row r="22" spans="1:12" ht="15">
      <c r="A22" s="105" t="s">
        <v>947</v>
      </c>
      <c r="B22" s="105" t="s">
        <v>935</v>
      </c>
      <c r="C22" s="80">
        <v>9</v>
      </c>
      <c r="D22" s="106">
        <v>0.003739299727868921</v>
      </c>
      <c r="E22" s="106">
        <v>2.2693332981008134</v>
      </c>
      <c r="F22" s="80" t="s">
        <v>745</v>
      </c>
      <c r="G22" s="80" t="b">
        <v>0</v>
      </c>
      <c r="H22" s="80" t="b">
        <v>0</v>
      </c>
      <c r="I22" s="80" t="b">
        <v>0</v>
      </c>
      <c r="J22" s="80" t="b">
        <v>0</v>
      </c>
      <c r="K22" s="80" t="b">
        <v>0</v>
      </c>
      <c r="L22" s="80" t="b">
        <v>0</v>
      </c>
    </row>
    <row r="23" spans="1:12" ht="15">
      <c r="A23" s="105" t="s">
        <v>952</v>
      </c>
      <c r="B23" s="105" t="s">
        <v>936</v>
      </c>
      <c r="C23" s="80">
        <v>8</v>
      </c>
      <c r="D23" s="106">
        <v>0.003486404491086393</v>
      </c>
      <c r="E23" s="106">
        <v>2.3040954043600257</v>
      </c>
      <c r="F23" s="80" t="s">
        <v>745</v>
      </c>
      <c r="G23" s="80" t="b">
        <v>0</v>
      </c>
      <c r="H23" s="80" t="b">
        <v>0</v>
      </c>
      <c r="I23" s="80" t="b">
        <v>0</v>
      </c>
      <c r="J23" s="80" t="b">
        <v>0</v>
      </c>
      <c r="K23" s="80" t="b">
        <v>0</v>
      </c>
      <c r="L23" s="80" t="b">
        <v>0</v>
      </c>
    </row>
    <row r="24" spans="1:12" ht="15">
      <c r="A24" s="105" t="s">
        <v>925</v>
      </c>
      <c r="B24" s="105" t="s">
        <v>917</v>
      </c>
      <c r="C24" s="80">
        <v>8</v>
      </c>
      <c r="D24" s="106">
        <v>0.003486404491086393</v>
      </c>
      <c r="E24" s="106">
        <v>1.3418839652494254</v>
      </c>
      <c r="F24" s="80" t="s">
        <v>745</v>
      </c>
      <c r="G24" s="80" t="b">
        <v>0</v>
      </c>
      <c r="H24" s="80" t="b">
        <v>0</v>
      </c>
      <c r="I24" s="80" t="b">
        <v>0</v>
      </c>
      <c r="J24" s="80" t="b">
        <v>0</v>
      </c>
      <c r="K24" s="80" t="b">
        <v>0</v>
      </c>
      <c r="L24" s="80" t="b">
        <v>0</v>
      </c>
    </row>
    <row r="25" spans="1:12" ht="15">
      <c r="A25" s="105" t="s">
        <v>923</v>
      </c>
      <c r="B25" s="105" t="s">
        <v>945</v>
      </c>
      <c r="C25" s="80">
        <v>8</v>
      </c>
      <c r="D25" s="106">
        <v>0.003486404491086393</v>
      </c>
      <c r="E25" s="106">
        <v>1.924638801382001</v>
      </c>
      <c r="F25" s="80" t="s">
        <v>745</v>
      </c>
      <c r="G25" s="80" t="b">
        <v>0</v>
      </c>
      <c r="H25" s="80" t="b">
        <v>0</v>
      </c>
      <c r="I25" s="80" t="b">
        <v>0</v>
      </c>
      <c r="J25" s="80" t="b">
        <v>0</v>
      </c>
      <c r="K25" s="80" t="b">
        <v>0</v>
      </c>
      <c r="L25" s="80" t="b">
        <v>0</v>
      </c>
    </row>
    <row r="26" spans="1:12" ht="15">
      <c r="A26" s="105" t="s">
        <v>919</v>
      </c>
      <c r="B26" s="105" t="s">
        <v>933</v>
      </c>
      <c r="C26" s="80">
        <v>7</v>
      </c>
      <c r="D26" s="106">
        <v>0.003211884672189195</v>
      </c>
      <c r="E26" s="106">
        <v>1.63508862340145</v>
      </c>
      <c r="F26" s="80" t="s">
        <v>745</v>
      </c>
      <c r="G26" s="80" t="b">
        <v>0</v>
      </c>
      <c r="H26" s="80" t="b">
        <v>0</v>
      </c>
      <c r="I26" s="80" t="b">
        <v>0</v>
      </c>
      <c r="J26" s="80" t="b">
        <v>0</v>
      </c>
      <c r="K26" s="80" t="b">
        <v>0</v>
      </c>
      <c r="L26" s="80" t="b">
        <v>0</v>
      </c>
    </row>
    <row r="27" spans="1:12" ht="15">
      <c r="A27" s="105" t="s">
        <v>930</v>
      </c>
      <c r="B27" s="105" t="s">
        <v>947</v>
      </c>
      <c r="C27" s="80">
        <v>7</v>
      </c>
      <c r="D27" s="106">
        <v>0.003211884672189195</v>
      </c>
      <c r="E27" s="106">
        <v>2.0700121983266575</v>
      </c>
      <c r="F27" s="80" t="s">
        <v>745</v>
      </c>
      <c r="G27" s="80" t="b">
        <v>0</v>
      </c>
      <c r="H27" s="80" t="b">
        <v>0</v>
      </c>
      <c r="I27" s="80" t="b">
        <v>0</v>
      </c>
      <c r="J27" s="80" t="b">
        <v>0</v>
      </c>
      <c r="K27" s="80" t="b">
        <v>0</v>
      </c>
      <c r="L27" s="80" t="b">
        <v>0</v>
      </c>
    </row>
    <row r="28" spans="1:12" ht="15">
      <c r="A28" s="105" t="s">
        <v>956</v>
      </c>
      <c r="B28" s="105" t="s">
        <v>957</v>
      </c>
      <c r="C28" s="80">
        <v>7</v>
      </c>
      <c r="D28" s="106">
        <v>0.0033980696254725844</v>
      </c>
      <c r="E28" s="106">
        <v>2.5381786103933934</v>
      </c>
      <c r="F28" s="80" t="s">
        <v>745</v>
      </c>
      <c r="G28" s="80" t="b">
        <v>0</v>
      </c>
      <c r="H28" s="80" t="b">
        <v>0</v>
      </c>
      <c r="I28" s="80" t="b">
        <v>0</v>
      </c>
      <c r="J28" s="80" t="b">
        <v>0</v>
      </c>
      <c r="K28" s="80" t="b">
        <v>0</v>
      </c>
      <c r="L28" s="80" t="b">
        <v>0</v>
      </c>
    </row>
    <row r="29" spans="1:12" ht="15">
      <c r="A29" s="105" t="s">
        <v>954</v>
      </c>
      <c r="B29" s="105" t="s">
        <v>959</v>
      </c>
      <c r="C29" s="80">
        <v>7</v>
      </c>
      <c r="D29" s="106">
        <v>0.003211884672189195</v>
      </c>
      <c r="E29" s="106">
        <v>2.4801866634157066</v>
      </c>
      <c r="F29" s="80" t="s">
        <v>745</v>
      </c>
      <c r="G29" s="80" t="b">
        <v>0</v>
      </c>
      <c r="H29" s="80" t="b">
        <v>0</v>
      </c>
      <c r="I29" s="80" t="b">
        <v>0</v>
      </c>
      <c r="J29" s="80" t="b">
        <v>0</v>
      </c>
      <c r="K29" s="80" t="b">
        <v>0</v>
      </c>
      <c r="L29" s="80" t="b">
        <v>0</v>
      </c>
    </row>
    <row r="30" spans="1:12" ht="15">
      <c r="A30" s="105" t="s">
        <v>948</v>
      </c>
      <c r="B30" s="105" t="s">
        <v>961</v>
      </c>
      <c r="C30" s="80">
        <v>7</v>
      </c>
      <c r="D30" s="106">
        <v>0.00388779501815823</v>
      </c>
      <c r="E30" s="106">
        <v>2.4290341409683256</v>
      </c>
      <c r="F30" s="80" t="s">
        <v>745</v>
      </c>
      <c r="G30" s="80" t="b">
        <v>0</v>
      </c>
      <c r="H30" s="80" t="b">
        <v>0</v>
      </c>
      <c r="I30" s="80" t="b">
        <v>0</v>
      </c>
      <c r="J30" s="80" t="b">
        <v>0</v>
      </c>
      <c r="K30" s="80" t="b">
        <v>0</v>
      </c>
      <c r="L30" s="80" t="b">
        <v>0</v>
      </c>
    </row>
    <row r="31" spans="1:12" ht="15">
      <c r="A31" s="105" t="s">
        <v>930</v>
      </c>
      <c r="B31" s="105" t="s">
        <v>946</v>
      </c>
      <c r="C31" s="80">
        <v>6</v>
      </c>
      <c r="D31" s="106">
        <v>0.002912631107547929</v>
      </c>
      <c r="E31" s="106">
        <v>2.0030654086960444</v>
      </c>
      <c r="F31" s="80" t="s">
        <v>745</v>
      </c>
      <c r="G31" s="80" t="b">
        <v>0</v>
      </c>
      <c r="H31" s="80" t="b">
        <v>0</v>
      </c>
      <c r="I31" s="80" t="b">
        <v>0</v>
      </c>
      <c r="J31" s="80" t="b">
        <v>0</v>
      </c>
      <c r="K31" s="80" t="b">
        <v>0</v>
      </c>
      <c r="L31" s="80" t="b">
        <v>0</v>
      </c>
    </row>
    <row r="32" spans="1:12" ht="15">
      <c r="A32" s="105" t="s">
        <v>971</v>
      </c>
      <c r="B32" s="105" t="s">
        <v>917</v>
      </c>
      <c r="C32" s="80">
        <v>6</v>
      </c>
      <c r="D32" s="106">
        <v>0.002912631107547929</v>
      </c>
      <c r="E32" s="106">
        <v>1.739823973921463</v>
      </c>
      <c r="F32" s="80" t="s">
        <v>745</v>
      </c>
      <c r="G32" s="80" t="b">
        <v>0</v>
      </c>
      <c r="H32" s="80" t="b">
        <v>0</v>
      </c>
      <c r="I32" s="80" t="b">
        <v>0</v>
      </c>
      <c r="J32" s="80" t="b">
        <v>0</v>
      </c>
      <c r="K32" s="80" t="b">
        <v>0</v>
      </c>
      <c r="L32" s="80" t="b">
        <v>0</v>
      </c>
    </row>
    <row r="33" spans="1:12" ht="15">
      <c r="A33" s="105" t="s">
        <v>972</v>
      </c>
      <c r="B33" s="105" t="s">
        <v>940</v>
      </c>
      <c r="C33" s="80">
        <v>6</v>
      </c>
      <c r="D33" s="106">
        <v>0.002912631107547929</v>
      </c>
      <c r="E33" s="106">
        <v>2.3418839652494254</v>
      </c>
      <c r="F33" s="80" t="s">
        <v>745</v>
      </c>
      <c r="G33" s="80" t="b">
        <v>0</v>
      </c>
      <c r="H33" s="80" t="b">
        <v>0</v>
      </c>
      <c r="I33" s="80" t="b">
        <v>0</v>
      </c>
      <c r="J33" s="80" t="b">
        <v>0</v>
      </c>
      <c r="K33" s="80" t="b">
        <v>0</v>
      </c>
      <c r="L33" s="80" t="b">
        <v>0</v>
      </c>
    </row>
    <row r="34" spans="1:12" ht="15">
      <c r="A34" s="105" t="s">
        <v>959</v>
      </c>
      <c r="B34" s="105" t="s">
        <v>973</v>
      </c>
      <c r="C34" s="80">
        <v>6</v>
      </c>
      <c r="D34" s="106">
        <v>0.002912631107547929</v>
      </c>
      <c r="E34" s="106">
        <v>2.5381786103933934</v>
      </c>
      <c r="F34" s="80" t="s">
        <v>745</v>
      </c>
      <c r="G34" s="80" t="b">
        <v>0</v>
      </c>
      <c r="H34" s="80" t="b">
        <v>0</v>
      </c>
      <c r="I34" s="80" t="b">
        <v>0</v>
      </c>
      <c r="J34" s="80" t="b">
        <v>0</v>
      </c>
      <c r="K34" s="80" t="b">
        <v>0</v>
      </c>
      <c r="L34" s="80" t="b">
        <v>0</v>
      </c>
    </row>
    <row r="35" spans="1:12" ht="15">
      <c r="A35" s="105" t="s">
        <v>916</v>
      </c>
      <c r="B35" s="105" t="s">
        <v>914</v>
      </c>
      <c r="C35" s="80">
        <v>5</v>
      </c>
      <c r="D35" s="106">
        <v>0.00258448548999599</v>
      </c>
      <c r="E35" s="106">
        <v>0.42528647200082004</v>
      </c>
      <c r="F35" s="80" t="s">
        <v>745</v>
      </c>
      <c r="G35" s="80" t="b">
        <v>0</v>
      </c>
      <c r="H35" s="80" t="b">
        <v>0</v>
      </c>
      <c r="I35" s="80" t="b">
        <v>0</v>
      </c>
      <c r="J35" s="80" t="b">
        <v>0</v>
      </c>
      <c r="K35" s="80" t="b">
        <v>0</v>
      </c>
      <c r="L35" s="80" t="b">
        <v>0</v>
      </c>
    </row>
    <row r="36" spans="1:12" ht="15">
      <c r="A36" s="105" t="s">
        <v>964</v>
      </c>
      <c r="B36" s="105" t="s">
        <v>949</v>
      </c>
      <c r="C36" s="80">
        <v>5</v>
      </c>
      <c r="D36" s="106">
        <v>0.00258448548999599</v>
      </c>
      <c r="E36" s="106">
        <v>2.401005417368082</v>
      </c>
      <c r="F36" s="80" t="s">
        <v>745</v>
      </c>
      <c r="G36" s="80" t="b">
        <v>0</v>
      </c>
      <c r="H36" s="80" t="b">
        <v>0</v>
      </c>
      <c r="I36" s="80" t="b">
        <v>0</v>
      </c>
      <c r="J36" s="80" t="b">
        <v>0</v>
      </c>
      <c r="K36" s="80" t="b">
        <v>0</v>
      </c>
      <c r="L36" s="80" t="b">
        <v>0</v>
      </c>
    </row>
    <row r="37" spans="1:12" ht="15">
      <c r="A37" s="105" t="s">
        <v>950</v>
      </c>
      <c r="B37" s="105" t="s">
        <v>916</v>
      </c>
      <c r="C37" s="80">
        <v>5</v>
      </c>
      <c r="D37" s="106">
        <v>0.00258448548999599</v>
      </c>
      <c r="E37" s="106">
        <v>1.2106737191977905</v>
      </c>
      <c r="F37" s="80" t="s">
        <v>745</v>
      </c>
      <c r="G37" s="80" t="b">
        <v>0</v>
      </c>
      <c r="H37" s="80" t="b">
        <v>0</v>
      </c>
      <c r="I37" s="80" t="b">
        <v>0</v>
      </c>
      <c r="J37" s="80" t="b">
        <v>0</v>
      </c>
      <c r="K37" s="80" t="b">
        <v>0</v>
      </c>
      <c r="L37" s="80" t="b">
        <v>0</v>
      </c>
    </row>
    <row r="38" spans="1:12" ht="15">
      <c r="A38" s="105" t="s">
        <v>914</v>
      </c>
      <c r="B38" s="105" t="s">
        <v>979</v>
      </c>
      <c r="C38" s="80">
        <v>5</v>
      </c>
      <c r="D38" s="106">
        <v>0.00258448548999599</v>
      </c>
      <c r="E38" s="106">
        <v>1.286366637399594</v>
      </c>
      <c r="F38" s="80" t="s">
        <v>745</v>
      </c>
      <c r="G38" s="80" t="b">
        <v>0</v>
      </c>
      <c r="H38" s="80" t="b">
        <v>0</v>
      </c>
      <c r="I38" s="80" t="b">
        <v>0</v>
      </c>
      <c r="J38" s="80" t="b">
        <v>0</v>
      </c>
      <c r="K38" s="80" t="b">
        <v>0</v>
      </c>
      <c r="L38" s="80" t="b">
        <v>0</v>
      </c>
    </row>
    <row r="39" spans="1:12" ht="15">
      <c r="A39" s="105" t="s">
        <v>979</v>
      </c>
      <c r="B39" s="105" t="s">
        <v>980</v>
      </c>
      <c r="C39" s="80">
        <v>5</v>
      </c>
      <c r="D39" s="106">
        <v>0.00258448548999599</v>
      </c>
      <c r="E39" s="106">
        <v>2.6843066460716316</v>
      </c>
      <c r="F39" s="80" t="s">
        <v>745</v>
      </c>
      <c r="G39" s="80" t="b">
        <v>0</v>
      </c>
      <c r="H39" s="80" t="b">
        <v>0</v>
      </c>
      <c r="I39" s="80" t="b">
        <v>0</v>
      </c>
      <c r="J39" s="80" t="b">
        <v>0</v>
      </c>
      <c r="K39" s="80" t="b">
        <v>0</v>
      </c>
      <c r="L39" s="80" t="b">
        <v>0</v>
      </c>
    </row>
    <row r="40" spans="1:12" ht="15">
      <c r="A40" s="105" t="s">
        <v>988</v>
      </c>
      <c r="B40" s="105" t="s">
        <v>989</v>
      </c>
      <c r="C40" s="80">
        <v>5</v>
      </c>
      <c r="D40" s="106">
        <v>0.00258448548999599</v>
      </c>
      <c r="E40" s="106">
        <v>2.6843066460716316</v>
      </c>
      <c r="F40" s="80" t="s">
        <v>745</v>
      </c>
      <c r="G40" s="80" t="b">
        <v>0</v>
      </c>
      <c r="H40" s="80" t="b">
        <v>0</v>
      </c>
      <c r="I40" s="80" t="b">
        <v>0</v>
      </c>
      <c r="J40" s="80" t="b">
        <v>0</v>
      </c>
      <c r="K40" s="80" t="b">
        <v>0</v>
      </c>
      <c r="L40" s="80" t="b">
        <v>0</v>
      </c>
    </row>
    <row r="41" spans="1:12" ht="15">
      <c r="A41" s="105" t="s">
        <v>973</v>
      </c>
      <c r="B41" s="105" t="s">
        <v>925</v>
      </c>
      <c r="C41" s="80">
        <v>5</v>
      </c>
      <c r="D41" s="106">
        <v>0.00258448548999599</v>
      </c>
      <c r="E41" s="106">
        <v>2.0030654086960444</v>
      </c>
      <c r="F41" s="80" t="s">
        <v>745</v>
      </c>
      <c r="G41" s="80" t="b">
        <v>0</v>
      </c>
      <c r="H41" s="80" t="b">
        <v>0</v>
      </c>
      <c r="I41" s="80" t="b">
        <v>0</v>
      </c>
      <c r="J41" s="80" t="b">
        <v>0</v>
      </c>
      <c r="K41" s="80" t="b">
        <v>0</v>
      </c>
      <c r="L41" s="80" t="b">
        <v>0</v>
      </c>
    </row>
    <row r="42" spans="1:12" ht="15">
      <c r="A42" s="105" t="s">
        <v>916</v>
      </c>
      <c r="B42" s="105" t="s">
        <v>956</v>
      </c>
      <c r="C42" s="80">
        <v>5</v>
      </c>
      <c r="D42" s="106">
        <v>0.00258448548999599</v>
      </c>
      <c r="E42" s="106">
        <v>1.529578438631476</v>
      </c>
      <c r="F42" s="80" t="s">
        <v>745</v>
      </c>
      <c r="G42" s="80" t="b">
        <v>0</v>
      </c>
      <c r="H42" s="80" t="b">
        <v>0</v>
      </c>
      <c r="I42" s="80" t="b">
        <v>0</v>
      </c>
      <c r="J42" s="80" t="b">
        <v>0</v>
      </c>
      <c r="K42" s="80" t="b">
        <v>0</v>
      </c>
      <c r="L42" s="80" t="b">
        <v>0</v>
      </c>
    </row>
    <row r="43" spans="1:12" ht="15">
      <c r="A43" s="105" t="s">
        <v>946</v>
      </c>
      <c r="B43" s="105" t="s">
        <v>931</v>
      </c>
      <c r="C43" s="80">
        <v>4</v>
      </c>
      <c r="D43" s="106">
        <v>0.0022215971532332742</v>
      </c>
      <c r="E43" s="106">
        <v>1.826974149640363</v>
      </c>
      <c r="F43" s="80" t="s">
        <v>745</v>
      </c>
      <c r="G43" s="80" t="b">
        <v>0</v>
      </c>
      <c r="H43" s="80" t="b">
        <v>0</v>
      </c>
      <c r="I43" s="80" t="b">
        <v>0</v>
      </c>
      <c r="J43" s="80" t="b">
        <v>0</v>
      </c>
      <c r="K43" s="80" t="b">
        <v>0</v>
      </c>
      <c r="L43" s="80" t="b">
        <v>0</v>
      </c>
    </row>
    <row r="44" spans="1:12" ht="15">
      <c r="A44" s="105" t="s">
        <v>928</v>
      </c>
      <c r="B44" s="105" t="s">
        <v>918</v>
      </c>
      <c r="C44" s="80">
        <v>4</v>
      </c>
      <c r="D44" s="106">
        <v>0.0022215971532332742</v>
      </c>
      <c r="E44" s="106">
        <v>1.1985852195900515</v>
      </c>
      <c r="F44" s="80" t="s">
        <v>745</v>
      </c>
      <c r="G44" s="80" t="b">
        <v>0</v>
      </c>
      <c r="H44" s="80" t="b">
        <v>0</v>
      </c>
      <c r="I44" s="80" t="b">
        <v>0</v>
      </c>
      <c r="J44" s="80" t="b">
        <v>0</v>
      </c>
      <c r="K44" s="80" t="b">
        <v>0</v>
      </c>
      <c r="L44" s="80" t="b">
        <v>0</v>
      </c>
    </row>
    <row r="45" spans="1:12" ht="15">
      <c r="A45" s="105" t="s">
        <v>918</v>
      </c>
      <c r="B45" s="105" t="s">
        <v>1004</v>
      </c>
      <c r="C45" s="80">
        <v>4</v>
      </c>
      <c r="D45" s="106">
        <v>0.0022215971532332742</v>
      </c>
      <c r="E45" s="106">
        <v>1.826974149640363</v>
      </c>
      <c r="F45" s="80" t="s">
        <v>745</v>
      </c>
      <c r="G45" s="80" t="b">
        <v>0</v>
      </c>
      <c r="H45" s="80" t="b">
        <v>0</v>
      </c>
      <c r="I45" s="80" t="b">
        <v>0</v>
      </c>
      <c r="J45" s="80" t="b">
        <v>0</v>
      </c>
      <c r="K45" s="80" t="b">
        <v>0</v>
      </c>
      <c r="L45" s="80" t="b">
        <v>0</v>
      </c>
    </row>
    <row r="46" spans="1:12" ht="15">
      <c r="A46" s="105" t="s">
        <v>955</v>
      </c>
      <c r="B46" s="105" t="s">
        <v>1007</v>
      </c>
      <c r="C46" s="80">
        <v>4</v>
      </c>
      <c r="D46" s="106">
        <v>0.0022215971532332742</v>
      </c>
      <c r="E46" s="106">
        <v>2.5381786103933934</v>
      </c>
      <c r="F46" s="80" t="s">
        <v>745</v>
      </c>
      <c r="G46" s="80" t="b">
        <v>0</v>
      </c>
      <c r="H46" s="80" t="b">
        <v>0</v>
      </c>
      <c r="I46" s="80" t="b">
        <v>0</v>
      </c>
      <c r="J46" s="80" t="b">
        <v>0</v>
      </c>
      <c r="K46" s="80" t="b">
        <v>0</v>
      </c>
      <c r="L46" s="80" t="b">
        <v>0</v>
      </c>
    </row>
    <row r="47" spans="1:12" ht="15">
      <c r="A47" s="105" t="s">
        <v>1008</v>
      </c>
      <c r="B47" s="105" t="s">
        <v>982</v>
      </c>
      <c r="C47" s="80">
        <v>4</v>
      </c>
      <c r="D47" s="106">
        <v>0.0022215971532332742</v>
      </c>
      <c r="E47" s="106">
        <v>2.6843066460716316</v>
      </c>
      <c r="F47" s="80" t="s">
        <v>745</v>
      </c>
      <c r="G47" s="80" t="b">
        <v>0</v>
      </c>
      <c r="H47" s="80" t="b">
        <v>0</v>
      </c>
      <c r="I47" s="80" t="b">
        <v>0</v>
      </c>
      <c r="J47" s="80" t="b">
        <v>0</v>
      </c>
      <c r="K47" s="80" t="b">
        <v>0</v>
      </c>
      <c r="L47" s="80" t="b">
        <v>0</v>
      </c>
    </row>
    <row r="48" spans="1:12" ht="15">
      <c r="A48" s="105" t="s">
        <v>983</v>
      </c>
      <c r="B48" s="105" t="s">
        <v>915</v>
      </c>
      <c r="C48" s="80">
        <v>4</v>
      </c>
      <c r="D48" s="106">
        <v>0.002420148979388697</v>
      </c>
      <c r="E48" s="106">
        <v>1.2610607721348237</v>
      </c>
      <c r="F48" s="80" t="s">
        <v>745</v>
      </c>
      <c r="G48" s="80" t="b">
        <v>0</v>
      </c>
      <c r="H48" s="80" t="b">
        <v>0</v>
      </c>
      <c r="I48" s="80" t="b">
        <v>0</v>
      </c>
      <c r="J48" s="80" t="b">
        <v>0</v>
      </c>
      <c r="K48" s="80" t="b">
        <v>0</v>
      </c>
      <c r="L48" s="80" t="b">
        <v>0</v>
      </c>
    </row>
    <row r="49" spans="1:12" ht="15">
      <c r="A49" s="105" t="s">
        <v>933</v>
      </c>
      <c r="B49" s="105" t="s">
        <v>926</v>
      </c>
      <c r="C49" s="80">
        <v>4</v>
      </c>
      <c r="D49" s="106">
        <v>0.0022215971532332742</v>
      </c>
      <c r="E49" s="106">
        <v>1.5604550051045458</v>
      </c>
      <c r="F49" s="80" t="s">
        <v>745</v>
      </c>
      <c r="G49" s="80" t="b">
        <v>0</v>
      </c>
      <c r="H49" s="80" t="b">
        <v>0</v>
      </c>
      <c r="I49" s="80" t="b">
        <v>0</v>
      </c>
      <c r="J49" s="80" t="b">
        <v>0</v>
      </c>
      <c r="K49" s="80" t="b">
        <v>0</v>
      </c>
      <c r="L49" s="80" t="b">
        <v>0</v>
      </c>
    </row>
    <row r="50" spans="1:12" ht="15">
      <c r="A50" s="105" t="s">
        <v>937</v>
      </c>
      <c r="B50" s="105" t="s">
        <v>968</v>
      </c>
      <c r="C50" s="80">
        <v>4</v>
      </c>
      <c r="D50" s="106">
        <v>0.002420148979388697</v>
      </c>
      <c r="E50" s="106">
        <v>2.1280041453043443</v>
      </c>
      <c r="F50" s="80" t="s">
        <v>745</v>
      </c>
      <c r="G50" s="80" t="b">
        <v>0</v>
      </c>
      <c r="H50" s="80" t="b">
        <v>0</v>
      </c>
      <c r="I50" s="80" t="b">
        <v>0</v>
      </c>
      <c r="J50" s="80" t="b">
        <v>0</v>
      </c>
      <c r="K50" s="80" t="b">
        <v>0</v>
      </c>
      <c r="L50" s="80" t="b">
        <v>0</v>
      </c>
    </row>
    <row r="51" spans="1:12" ht="15">
      <c r="A51" s="105" t="s">
        <v>969</v>
      </c>
      <c r="B51" s="105" t="s">
        <v>985</v>
      </c>
      <c r="C51" s="80">
        <v>4</v>
      </c>
      <c r="D51" s="106">
        <v>0.0022215971532332742</v>
      </c>
      <c r="E51" s="106">
        <v>2.5082153870159503</v>
      </c>
      <c r="F51" s="80" t="s">
        <v>745</v>
      </c>
      <c r="G51" s="80" t="b">
        <v>0</v>
      </c>
      <c r="H51" s="80" t="b">
        <v>0</v>
      </c>
      <c r="I51" s="80" t="b">
        <v>0</v>
      </c>
      <c r="J51" s="80" t="b">
        <v>0</v>
      </c>
      <c r="K51" s="80" t="b">
        <v>0</v>
      </c>
      <c r="L51" s="80" t="b">
        <v>0</v>
      </c>
    </row>
    <row r="52" spans="1:12" ht="15">
      <c r="A52" s="105" t="s">
        <v>939</v>
      </c>
      <c r="B52" s="105" t="s">
        <v>835</v>
      </c>
      <c r="C52" s="80">
        <v>4</v>
      </c>
      <c r="D52" s="106">
        <v>0.0022215971532332742</v>
      </c>
      <c r="E52" s="106">
        <v>1.8647627105297628</v>
      </c>
      <c r="F52" s="80" t="s">
        <v>745</v>
      </c>
      <c r="G52" s="80" t="b">
        <v>0</v>
      </c>
      <c r="H52" s="80" t="b">
        <v>0</v>
      </c>
      <c r="I52" s="80" t="b">
        <v>0</v>
      </c>
      <c r="J52" s="80" t="b">
        <v>0</v>
      </c>
      <c r="K52" s="80" t="b">
        <v>0</v>
      </c>
      <c r="L52" s="80" t="b">
        <v>0</v>
      </c>
    </row>
    <row r="53" spans="1:12" ht="15">
      <c r="A53" s="105" t="s">
        <v>935</v>
      </c>
      <c r="B53" s="105" t="s">
        <v>938</v>
      </c>
      <c r="C53" s="80">
        <v>4</v>
      </c>
      <c r="D53" s="106">
        <v>0.0022215971532332742</v>
      </c>
      <c r="E53" s="106">
        <v>1.792212043381151</v>
      </c>
      <c r="F53" s="80" t="s">
        <v>745</v>
      </c>
      <c r="G53" s="80" t="b">
        <v>0</v>
      </c>
      <c r="H53" s="80" t="b">
        <v>0</v>
      </c>
      <c r="I53" s="80" t="b">
        <v>0</v>
      </c>
      <c r="J53" s="80" t="b">
        <v>0</v>
      </c>
      <c r="K53" s="80" t="b">
        <v>0</v>
      </c>
      <c r="L53" s="80" t="b">
        <v>0</v>
      </c>
    </row>
    <row r="54" spans="1:12" ht="15">
      <c r="A54" s="105" t="s">
        <v>975</v>
      </c>
      <c r="B54" s="105" t="s">
        <v>1021</v>
      </c>
      <c r="C54" s="80">
        <v>4</v>
      </c>
      <c r="D54" s="106">
        <v>0.0022215971532332742</v>
      </c>
      <c r="E54" s="106">
        <v>2.6051254000240065</v>
      </c>
      <c r="F54" s="80" t="s">
        <v>745</v>
      </c>
      <c r="G54" s="80" t="b">
        <v>0</v>
      </c>
      <c r="H54" s="80" t="b">
        <v>0</v>
      </c>
      <c r="I54" s="80" t="b">
        <v>0</v>
      </c>
      <c r="J54" s="80" t="b">
        <v>0</v>
      </c>
      <c r="K54" s="80" t="b">
        <v>0</v>
      </c>
      <c r="L54" s="80" t="b">
        <v>0</v>
      </c>
    </row>
    <row r="55" spans="1:12" ht="15">
      <c r="A55" s="105" t="s">
        <v>1021</v>
      </c>
      <c r="B55" s="105" t="s">
        <v>914</v>
      </c>
      <c r="C55" s="80">
        <v>4</v>
      </c>
      <c r="D55" s="106">
        <v>0.0022215971532332742</v>
      </c>
      <c r="E55" s="106">
        <v>1.4338866437627376</v>
      </c>
      <c r="F55" s="80" t="s">
        <v>745</v>
      </c>
      <c r="G55" s="80" t="b">
        <v>0</v>
      </c>
      <c r="H55" s="80" t="b">
        <v>0</v>
      </c>
      <c r="I55" s="80" t="b">
        <v>0</v>
      </c>
      <c r="J55" s="80" t="b">
        <v>0</v>
      </c>
      <c r="K55" s="80" t="b">
        <v>0</v>
      </c>
      <c r="L55" s="80" t="b">
        <v>0</v>
      </c>
    </row>
    <row r="56" spans="1:12" ht="15">
      <c r="A56" s="105" t="s">
        <v>914</v>
      </c>
      <c r="B56" s="105" t="s">
        <v>1022</v>
      </c>
      <c r="C56" s="80">
        <v>4</v>
      </c>
      <c r="D56" s="106">
        <v>0.0022215971532332742</v>
      </c>
      <c r="E56" s="106">
        <v>1.286366637399594</v>
      </c>
      <c r="F56" s="80" t="s">
        <v>745</v>
      </c>
      <c r="G56" s="80" t="b">
        <v>0</v>
      </c>
      <c r="H56" s="80" t="b">
        <v>0</v>
      </c>
      <c r="I56" s="80" t="b">
        <v>0</v>
      </c>
      <c r="J56" s="80" t="b">
        <v>0</v>
      </c>
      <c r="K56" s="80" t="b">
        <v>0</v>
      </c>
      <c r="L56" s="80" t="b">
        <v>0</v>
      </c>
    </row>
    <row r="57" spans="1:12" ht="15">
      <c r="A57" s="105" t="s">
        <v>1022</v>
      </c>
      <c r="B57" s="105" t="s">
        <v>1023</v>
      </c>
      <c r="C57" s="80">
        <v>4</v>
      </c>
      <c r="D57" s="106">
        <v>0.0022215971532332742</v>
      </c>
      <c r="E57" s="106">
        <v>2.781216659079688</v>
      </c>
      <c r="F57" s="80" t="s">
        <v>745</v>
      </c>
      <c r="G57" s="80" t="b">
        <v>0</v>
      </c>
      <c r="H57" s="80" t="b">
        <v>0</v>
      </c>
      <c r="I57" s="80" t="b">
        <v>0</v>
      </c>
      <c r="J57" s="80" t="b">
        <v>0</v>
      </c>
      <c r="K57" s="80" t="b">
        <v>0</v>
      </c>
      <c r="L57" s="80" t="b">
        <v>0</v>
      </c>
    </row>
    <row r="58" spans="1:12" ht="15">
      <c r="A58" s="105" t="s">
        <v>1023</v>
      </c>
      <c r="B58" s="105" t="s">
        <v>1024</v>
      </c>
      <c r="C58" s="80">
        <v>4</v>
      </c>
      <c r="D58" s="106">
        <v>0.0022215971532332742</v>
      </c>
      <c r="E58" s="106">
        <v>2.781216659079688</v>
      </c>
      <c r="F58" s="80" t="s">
        <v>745</v>
      </c>
      <c r="G58" s="80" t="b">
        <v>0</v>
      </c>
      <c r="H58" s="80" t="b">
        <v>0</v>
      </c>
      <c r="I58" s="80" t="b">
        <v>0</v>
      </c>
      <c r="J58" s="80" t="b">
        <v>0</v>
      </c>
      <c r="K58" s="80" t="b">
        <v>0</v>
      </c>
      <c r="L58" s="80" t="b">
        <v>0</v>
      </c>
    </row>
    <row r="59" spans="1:12" ht="15">
      <c r="A59" s="105" t="s">
        <v>1024</v>
      </c>
      <c r="B59" s="105" t="s">
        <v>1025</v>
      </c>
      <c r="C59" s="80">
        <v>4</v>
      </c>
      <c r="D59" s="106">
        <v>0.0022215971532332742</v>
      </c>
      <c r="E59" s="106">
        <v>2.781216659079688</v>
      </c>
      <c r="F59" s="80" t="s">
        <v>745</v>
      </c>
      <c r="G59" s="80" t="b">
        <v>0</v>
      </c>
      <c r="H59" s="80" t="b">
        <v>0</v>
      </c>
      <c r="I59" s="80" t="b">
        <v>0</v>
      </c>
      <c r="J59" s="80" t="b">
        <v>0</v>
      </c>
      <c r="K59" s="80" t="b">
        <v>0</v>
      </c>
      <c r="L59" s="80" t="b">
        <v>0</v>
      </c>
    </row>
    <row r="60" spans="1:12" ht="15">
      <c r="A60" s="105" t="s">
        <v>1025</v>
      </c>
      <c r="B60" s="105" t="s">
        <v>1026</v>
      </c>
      <c r="C60" s="80">
        <v>4</v>
      </c>
      <c r="D60" s="106">
        <v>0.0022215971532332742</v>
      </c>
      <c r="E60" s="106">
        <v>2.781216659079688</v>
      </c>
      <c r="F60" s="80" t="s">
        <v>745</v>
      </c>
      <c r="G60" s="80" t="b">
        <v>0</v>
      </c>
      <c r="H60" s="80" t="b">
        <v>0</v>
      </c>
      <c r="I60" s="80" t="b">
        <v>0</v>
      </c>
      <c r="J60" s="80" t="b">
        <v>0</v>
      </c>
      <c r="K60" s="80" t="b">
        <v>0</v>
      </c>
      <c r="L60" s="80" t="b">
        <v>0</v>
      </c>
    </row>
    <row r="61" spans="1:12" ht="15">
      <c r="A61" s="105" t="s">
        <v>1026</v>
      </c>
      <c r="B61" s="105" t="s">
        <v>950</v>
      </c>
      <c r="C61" s="80">
        <v>4</v>
      </c>
      <c r="D61" s="106">
        <v>0.0022215971532332742</v>
      </c>
      <c r="E61" s="106">
        <v>2.4801866634157066</v>
      </c>
      <c r="F61" s="80" t="s">
        <v>745</v>
      </c>
      <c r="G61" s="80" t="b">
        <v>0</v>
      </c>
      <c r="H61" s="80" t="b">
        <v>0</v>
      </c>
      <c r="I61" s="80" t="b">
        <v>0</v>
      </c>
      <c r="J61" s="80" t="b">
        <v>0</v>
      </c>
      <c r="K61" s="80" t="b">
        <v>0</v>
      </c>
      <c r="L61" s="80" t="b">
        <v>0</v>
      </c>
    </row>
    <row r="62" spans="1:12" ht="15">
      <c r="A62" s="105" t="s">
        <v>916</v>
      </c>
      <c r="B62" s="105" t="s">
        <v>993</v>
      </c>
      <c r="C62" s="80">
        <v>4</v>
      </c>
      <c r="D62" s="106">
        <v>0.0022215971532332742</v>
      </c>
      <c r="E62" s="106">
        <v>1.5787964613016576</v>
      </c>
      <c r="F62" s="80" t="s">
        <v>745</v>
      </c>
      <c r="G62" s="80" t="b">
        <v>0</v>
      </c>
      <c r="H62" s="80" t="b">
        <v>0</v>
      </c>
      <c r="I62" s="80" t="b">
        <v>0</v>
      </c>
      <c r="J62" s="80" t="b">
        <v>0</v>
      </c>
      <c r="K62" s="80" t="b">
        <v>0</v>
      </c>
      <c r="L62" s="80" t="b">
        <v>0</v>
      </c>
    </row>
    <row r="63" spans="1:12" ht="15">
      <c r="A63" s="105" t="s">
        <v>914</v>
      </c>
      <c r="B63" s="105" t="s">
        <v>954</v>
      </c>
      <c r="C63" s="80">
        <v>4</v>
      </c>
      <c r="D63" s="106">
        <v>0.0022215971532332742</v>
      </c>
      <c r="E63" s="106">
        <v>1.0433285887132995</v>
      </c>
      <c r="F63" s="80" t="s">
        <v>745</v>
      </c>
      <c r="G63" s="80" t="b">
        <v>0</v>
      </c>
      <c r="H63" s="80" t="b">
        <v>0</v>
      </c>
      <c r="I63" s="80" t="b">
        <v>0</v>
      </c>
      <c r="J63" s="80" t="b">
        <v>0</v>
      </c>
      <c r="K63" s="80" t="b">
        <v>0</v>
      </c>
      <c r="L63" s="80" t="b">
        <v>0</v>
      </c>
    </row>
    <row r="64" spans="1:12" ht="15">
      <c r="A64" s="105" t="s">
        <v>953</v>
      </c>
      <c r="B64" s="105" t="s">
        <v>941</v>
      </c>
      <c r="C64" s="80">
        <v>4</v>
      </c>
      <c r="D64" s="106">
        <v>0.002699992060923351</v>
      </c>
      <c r="E64" s="106">
        <v>2.040853969585444</v>
      </c>
      <c r="F64" s="80" t="s">
        <v>745</v>
      </c>
      <c r="G64" s="80" t="b">
        <v>0</v>
      </c>
      <c r="H64" s="80" t="b">
        <v>0</v>
      </c>
      <c r="I64" s="80" t="b">
        <v>0</v>
      </c>
      <c r="J64" s="80" t="b">
        <v>0</v>
      </c>
      <c r="K64" s="80" t="b">
        <v>0</v>
      </c>
      <c r="L64" s="80" t="b">
        <v>0</v>
      </c>
    </row>
    <row r="65" spans="1:12" ht="15">
      <c r="A65" s="105" t="s">
        <v>835</v>
      </c>
      <c r="B65" s="105" t="s">
        <v>948</v>
      </c>
      <c r="C65" s="80">
        <v>4</v>
      </c>
      <c r="D65" s="106">
        <v>0.0022215971532332742</v>
      </c>
      <c r="E65" s="106">
        <v>1.826974149640363</v>
      </c>
      <c r="F65" s="80" t="s">
        <v>745</v>
      </c>
      <c r="G65" s="80" t="b">
        <v>0</v>
      </c>
      <c r="H65" s="80" t="b">
        <v>0</v>
      </c>
      <c r="I65" s="80" t="b">
        <v>0</v>
      </c>
      <c r="J65" s="80" t="b">
        <v>0</v>
      </c>
      <c r="K65" s="80" t="b">
        <v>0</v>
      </c>
      <c r="L65" s="80" t="b">
        <v>0</v>
      </c>
    </row>
    <row r="66" spans="1:12" ht="15">
      <c r="A66" s="105" t="s">
        <v>937</v>
      </c>
      <c r="B66" s="105" t="s">
        <v>1036</v>
      </c>
      <c r="C66" s="80">
        <v>4</v>
      </c>
      <c r="D66" s="106">
        <v>0.002699992060923351</v>
      </c>
      <c r="E66" s="106">
        <v>2.3040954043600257</v>
      </c>
      <c r="F66" s="80" t="s">
        <v>745</v>
      </c>
      <c r="G66" s="80" t="b">
        <v>0</v>
      </c>
      <c r="H66" s="80" t="b">
        <v>0</v>
      </c>
      <c r="I66" s="80" t="b">
        <v>0</v>
      </c>
      <c r="J66" s="80" t="b">
        <v>0</v>
      </c>
      <c r="K66" s="80" t="b">
        <v>0</v>
      </c>
      <c r="L66" s="80" t="b">
        <v>0</v>
      </c>
    </row>
    <row r="67" spans="1:12" ht="15">
      <c r="A67" s="105" t="s">
        <v>835</v>
      </c>
      <c r="B67" s="105" t="s">
        <v>1003</v>
      </c>
      <c r="C67" s="80">
        <v>3</v>
      </c>
      <c r="D67" s="106">
        <v>0.002024994045692513</v>
      </c>
      <c r="E67" s="106">
        <v>2.054217931143426</v>
      </c>
      <c r="F67" s="80" t="s">
        <v>745</v>
      </c>
      <c r="G67" s="80" t="b">
        <v>0</v>
      </c>
      <c r="H67" s="80" t="b">
        <v>0</v>
      </c>
      <c r="I67" s="80" t="b">
        <v>0</v>
      </c>
      <c r="J67" s="80" t="b">
        <v>0</v>
      </c>
      <c r="K67" s="80" t="b">
        <v>0</v>
      </c>
      <c r="L67" s="80" t="b">
        <v>0</v>
      </c>
    </row>
    <row r="68" spans="1:12" ht="15">
      <c r="A68" s="105" t="s">
        <v>914</v>
      </c>
      <c r="B68" s="105" t="s">
        <v>1039</v>
      </c>
      <c r="C68" s="80">
        <v>3</v>
      </c>
      <c r="D68" s="106">
        <v>0.0018151117345415228</v>
      </c>
      <c r="E68" s="106">
        <v>1.286366637399594</v>
      </c>
      <c r="F68" s="80" t="s">
        <v>745</v>
      </c>
      <c r="G68" s="80" t="b">
        <v>0</v>
      </c>
      <c r="H68" s="80" t="b">
        <v>0</v>
      </c>
      <c r="I68" s="80" t="b">
        <v>0</v>
      </c>
      <c r="J68" s="80" t="b">
        <v>0</v>
      </c>
      <c r="K68" s="80" t="b">
        <v>0</v>
      </c>
      <c r="L68" s="80" t="b">
        <v>0</v>
      </c>
    </row>
    <row r="69" spans="1:12" ht="15">
      <c r="A69" s="105" t="s">
        <v>1039</v>
      </c>
      <c r="B69" s="105" t="s">
        <v>920</v>
      </c>
      <c r="C69" s="80">
        <v>3</v>
      </c>
      <c r="D69" s="106">
        <v>0.0018151117345415228</v>
      </c>
      <c r="E69" s="106">
        <v>1.9519128862486632</v>
      </c>
      <c r="F69" s="80" t="s">
        <v>745</v>
      </c>
      <c r="G69" s="80" t="b">
        <v>0</v>
      </c>
      <c r="H69" s="80" t="b">
        <v>0</v>
      </c>
      <c r="I69" s="80" t="b">
        <v>0</v>
      </c>
      <c r="J69" s="80" t="b">
        <v>0</v>
      </c>
      <c r="K69" s="80" t="b">
        <v>0</v>
      </c>
      <c r="L69" s="80" t="b">
        <v>0</v>
      </c>
    </row>
    <row r="70" spans="1:12" ht="15">
      <c r="A70" s="105" t="s">
        <v>966</v>
      </c>
      <c r="B70" s="105" t="s">
        <v>1006</v>
      </c>
      <c r="C70" s="80">
        <v>3</v>
      </c>
      <c r="D70" s="106">
        <v>0.0018151117345415228</v>
      </c>
      <c r="E70" s="106">
        <v>2.4801866634157066</v>
      </c>
      <c r="F70" s="80" t="s">
        <v>745</v>
      </c>
      <c r="G70" s="80" t="b">
        <v>0</v>
      </c>
      <c r="H70" s="80" t="b">
        <v>0</v>
      </c>
      <c r="I70" s="80" t="b">
        <v>0</v>
      </c>
      <c r="J70" s="80" t="b">
        <v>0</v>
      </c>
      <c r="K70" s="80" t="b">
        <v>0</v>
      </c>
      <c r="L70" s="80" t="b">
        <v>0</v>
      </c>
    </row>
    <row r="71" spans="1:12" ht="15">
      <c r="A71" s="105" t="s">
        <v>1006</v>
      </c>
      <c r="B71" s="105" t="s">
        <v>936</v>
      </c>
      <c r="C71" s="80">
        <v>3</v>
      </c>
      <c r="D71" s="106">
        <v>0.0018151117345415228</v>
      </c>
      <c r="E71" s="106">
        <v>2.179156667751726</v>
      </c>
      <c r="F71" s="80" t="s">
        <v>745</v>
      </c>
      <c r="G71" s="80" t="b">
        <v>0</v>
      </c>
      <c r="H71" s="80" t="b">
        <v>0</v>
      </c>
      <c r="I71" s="80" t="b">
        <v>0</v>
      </c>
      <c r="J71" s="80" t="b">
        <v>0</v>
      </c>
      <c r="K71" s="80" t="b">
        <v>0</v>
      </c>
      <c r="L71" s="80" t="b">
        <v>0</v>
      </c>
    </row>
    <row r="72" spans="1:12" ht="15">
      <c r="A72" s="105" t="s">
        <v>981</v>
      </c>
      <c r="B72" s="105" t="s">
        <v>1044</v>
      </c>
      <c r="C72" s="80">
        <v>3</v>
      </c>
      <c r="D72" s="106">
        <v>0.0018151117345415228</v>
      </c>
      <c r="E72" s="106">
        <v>2.6843066460716316</v>
      </c>
      <c r="F72" s="80" t="s">
        <v>745</v>
      </c>
      <c r="G72" s="80" t="b">
        <v>0</v>
      </c>
      <c r="H72" s="80" t="b">
        <v>0</v>
      </c>
      <c r="I72" s="80" t="b">
        <v>0</v>
      </c>
      <c r="J72" s="80" t="b">
        <v>0</v>
      </c>
      <c r="K72" s="80" t="b">
        <v>0</v>
      </c>
      <c r="L72" s="80" t="b">
        <v>0</v>
      </c>
    </row>
    <row r="73" spans="1:12" ht="15">
      <c r="A73" s="105" t="s">
        <v>1048</v>
      </c>
      <c r="B73" s="105" t="s">
        <v>1049</v>
      </c>
      <c r="C73" s="80">
        <v>3</v>
      </c>
      <c r="D73" s="106">
        <v>0.0018151117345415228</v>
      </c>
      <c r="E73" s="106">
        <v>2.9061553956879878</v>
      </c>
      <c r="F73" s="80" t="s">
        <v>745</v>
      </c>
      <c r="G73" s="80" t="b">
        <v>0</v>
      </c>
      <c r="H73" s="80" t="b">
        <v>0</v>
      </c>
      <c r="I73" s="80" t="b">
        <v>0</v>
      </c>
      <c r="J73" s="80" t="b">
        <v>0</v>
      </c>
      <c r="K73" s="80" t="b">
        <v>0</v>
      </c>
      <c r="L73" s="80" t="b">
        <v>0</v>
      </c>
    </row>
    <row r="74" spans="1:12" ht="15">
      <c r="A74" s="105" t="s">
        <v>1049</v>
      </c>
      <c r="B74" s="105" t="s">
        <v>1010</v>
      </c>
      <c r="C74" s="80">
        <v>3</v>
      </c>
      <c r="D74" s="106">
        <v>0.0018151117345415228</v>
      </c>
      <c r="E74" s="106">
        <v>2.781216659079688</v>
      </c>
      <c r="F74" s="80" t="s">
        <v>745</v>
      </c>
      <c r="G74" s="80" t="b">
        <v>0</v>
      </c>
      <c r="H74" s="80" t="b">
        <v>0</v>
      </c>
      <c r="I74" s="80" t="b">
        <v>0</v>
      </c>
      <c r="J74" s="80" t="b">
        <v>0</v>
      </c>
      <c r="K74" s="80" t="b">
        <v>0</v>
      </c>
      <c r="L74" s="80" t="b">
        <v>0</v>
      </c>
    </row>
    <row r="75" spans="1:12" ht="15">
      <c r="A75" s="105" t="s">
        <v>1010</v>
      </c>
      <c r="B75" s="105" t="s">
        <v>983</v>
      </c>
      <c r="C75" s="80">
        <v>3</v>
      </c>
      <c r="D75" s="106">
        <v>0.0018151117345415228</v>
      </c>
      <c r="E75" s="106">
        <v>2.5593679094633317</v>
      </c>
      <c r="F75" s="80" t="s">
        <v>745</v>
      </c>
      <c r="G75" s="80" t="b">
        <v>0</v>
      </c>
      <c r="H75" s="80" t="b">
        <v>0</v>
      </c>
      <c r="I75" s="80" t="b">
        <v>0</v>
      </c>
      <c r="J75" s="80" t="b">
        <v>0</v>
      </c>
      <c r="K75" s="80" t="b">
        <v>0</v>
      </c>
      <c r="L75" s="80" t="b">
        <v>0</v>
      </c>
    </row>
    <row r="76" spans="1:12" ht="15">
      <c r="A76" s="105" t="s">
        <v>915</v>
      </c>
      <c r="B76" s="105" t="s">
        <v>1050</v>
      </c>
      <c r="C76" s="80">
        <v>3</v>
      </c>
      <c r="D76" s="106">
        <v>0.0018151117345415228</v>
      </c>
      <c r="E76" s="106">
        <v>1.3579707851428802</v>
      </c>
      <c r="F76" s="80" t="s">
        <v>745</v>
      </c>
      <c r="G76" s="80" t="b">
        <v>0</v>
      </c>
      <c r="H76" s="80" t="b">
        <v>0</v>
      </c>
      <c r="I76" s="80" t="b">
        <v>0</v>
      </c>
      <c r="J76" s="80" t="b">
        <v>0</v>
      </c>
      <c r="K76" s="80" t="b">
        <v>0</v>
      </c>
      <c r="L76" s="80" t="b">
        <v>0</v>
      </c>
    </row>
    <row r="77" spans="1:12" ht="15">
      <c r="A77" s="105" t="s">
        <v>1050</v>
      </c>
      <c r="B77" s="105" t="s">
        <v>920</v>
      </c>
      <c r="C77" s="80">
        <v>3</v>
      </c>
      <c r="D77" s="106">
        <v>0.0018151117345415228</v>
      </c>
      <c r="E77" s="106">
        <v>1.9519128862486632</v>
      </c>
      <c r="F77" s="80" t="s">
        <v>745</v>
      </c>
      <c r="G77" s="80" t="b">
        <v>0</v>
      </c>
      <c r="H77" s="80" t="b">
        <v>0</v>
      </c>
      <c r="I77" s="80" t="b">
        <v>0</v>
      </c>
      <c r="J77" s="80" t="b">
        <v>0</v>
      </c>
      <c r="K77" s="80" t="b">
        <v>0</v>
      </c>
      <c r="L77" s="80" t="b">
        <v>0</v>
      </c>
    </row>
    <row r="78" spans="1:12" ht="15">
      <c r="A78" s="105" t="s">
        <v>1051</v>
      </c>
      <c r="B78" s="105" t="s">
        <v>1052</v>
      </c>
      <c r="C78" s="80">
        <v>3</v>
      </c>
      <c r="D78" s="106">
        <v>0.002024994045692513</v>
      </c>
      <c r="E78" s="106">
        <v>2.9061553956879878</v>
      </c>
      <c r="F78" s="80" t="s">
        <v>745</v>
      </c>
      <c r="G78" s="80" t="b">
        <v>0</v>
      </c>
      <c r="H78" s="80" t="b">
        <v>0</v>
      </c>
      <c r="I78" s="80" t="b">
        <v>0</v>
      </c>
      <c r="J78" s="80" t="b">
        <v>0</v>
      </c>
      <c r="K78" s="80" t="b">
        <v>0</v>
      </c>
      <c r="L78" s="80" t="b">
        <v>0</v>
      </c>
    </row>
    <row r="79" spans="1:12" ht="15">
      <c r="A79" s="105" t="s">
        <v>1012</v>
      </c>
      <c r="B79" s="105" t="s">
        <v>915</v>
      </c>
      <c r="C79" s="80">
        <v>3</v>
      </c>
      <c r="D79" s="106">
        <v>0.0018151117345415228</v>
      </c>
      <c r="E79" s="106">
        <v>1.2330320485345803</v>
      </c>
      <c r="F79" s="80" t="s">
        <v>745</v>
      </c>
      <c r="G79" s="80" t="b">
        <v>0</v>
      </c>
      <c r="H79" s="80" t="b">
        <v>0</v>
      </c>
      <c r="I79" s="80" t="b">
        <v>0</v>
      </c>
      <c r="J79" s="80" t="b">
        <v>0</v>
      </c>
      <c r="K79" s="80" t="b">
        <v>0</v>
      </c>
      <c r="L79" s="80" t="b">
        <v>0</v>
      </c>
    </row>
    <row r="80" spans="1:12" ht="15">
      <c r="A80" s="105" t="s">
        <v>915</v>
      </c>
      <c r="B80" s="105" t="s">
        <v>1053</v>
      </c>
      <c r="C80" s="80">
        <v>3</v>
      </c>
      <c r="D80" s="106">
        <v>0.0018151117345415228</v>
      </c>
      <c r="E80" s="106">
        <v>1.3579707851428802</v>
      </c>
      <c r="F80" s="80" t="s">
        <v>745</v>
      </c>
      <c r="G80" s="80" t="b">
        <v>0</v>
      </c>
      <c r="H80" s="80" t="b">
        <v>0</v>
      </c>
      <c r="I80" s="80" t="b">
        <v>0</v>
      </c>
      <c r="J80" s="80" t="b">
        <v>0</v>
      </c>
      <c r="K80" s="80" t="b">
        <v>0</v>
      </c>
      <c r="L80" s="80" t="b">
        <v>0</v>
      </c>
    </row>
    <row r="81" spans="1:12" ht="15">
      <c r="A81" s="105" t="s">
        <v>1053</v>
      </c>
      <c r="B81" s="105" t="s">
        <v>1054</v>
      </c>
      <c r="C81" s="80">
        <v>3</v>
      </c>
      <c r="D81" s="106">
        <v>0.0018151117345415228</v>
      </c>
      <c r="E81" s="106">
        <v>2.9061553956879878</v>
      </c>
      <c r="F81" s="80" t="s">
        <v>745</v>
      </c>
      <c r="G81" s="80" t="b">
        <v>0</v>
      </c>
      <c r="H81" s="80" t="b">
        <v>0</v>
      </c>
      <c r="I81" s="80" t="b">
        <v>0</v>
      </c>
      <c r="J81" s="80" t="b">
        <v>0</v>
      </c>
      <c r="K81" s="80" t="b">
        <v>0</v>
      </c>
      <c r="L81" s="80" t="b">
        <v>0</v>
      </c>
    </row>
    <row r="82" spans="1:12" ht="15">
      <c r="A82" s="105" t="s">
        <v>1054</v>
      </c>
      <c r="B82" s="105" t="s">
        <v>1055</v>
      </c>
      <c r="C82" s="80">
        <v>3</v>
      </c>
      <c r="D82" s="106">
        <v>0.0018151117345415228</v>
      </c>
      <c r="E82" s="106">
        <v>2.9061553956879878</v>
      </c>
      <c r="F82" s="80" t="s">
        <v>745</v>
      </c>
      <c r="G82" s="80" t="b">
        <v>0</v>
      </c>
      <c r="H82" s="80" t="b">
        <v>0</v>
      </c>
      <c r="I82" s="80" t="b">
        <v>0</v>
      </c>
      <c r="J82" s="80" t="b">
        <v>0</v>
      </c>
      <c r="K82" s="80" t="b">
        <v>0</v>
      </c>
      <c r="L82" s="80" t="b">
        <v>0</v>
      </c>
    </row>
    <row r="83" spans="1:12" ht="15">
      <c r="A83" s="105" t="s">
        <v>1055</v>
      </c>
      <c r="B83" s="105" t="s">
        <v>741</v>
      </c>
      <c r="C83" s="80">
        <v>3</v>
      </c>
      <c r="D83" s="106">
        <v>0.0018151117345415228</v>
      </c>
      <c r="E83" s="106">
        <v>2.5381786103933934</v>
      </c>
      <c r="F83" s="80" t="s">
        <v>745</v>
      </c>
      <c r="G83" s="80" t="b">
        <v>0</v>
      </c>
      <c r="H83" s="80" t="b">
        <v>0</v>
      </c>
      <c r="I83" s="80" t="b">
        <v>0</v>
      </c>
      <c r="J83" s="80" t="b">
        <v>0</v>
      </c>
      <c r="K83" s="80" t="b">
        <v>0</v>
      </c>
      <c r="L83" s="80" t="b">
        <v>0</v>
      </c>
    </row>
    <row r="84" spans="1:12" ht="15">
      <c r="A84" s="105" t="s">
        <v>915</v>
      </c>
      <c r="B84" s="105" t="s">
        <v>984</v>
      </c>
      <c r="C84" s="80">
        <v>3</v>
      </c>
      <c r="D84" s="106">
        <v>0.0018151117345415228</v>
      </c>
      <c r="E84" s="106">
        <v>1.1361220355265238</v>
      </c>
      <c r="F84" s="80" t="s">
        <v>745</v>
      </c>
      <c r="G84" s="80" t="b">
        <v>0</v>
      </c>
      <c r="H84" s="80" t="b">
        <v>0</v>
      </c>
      <c r="I84" s="80" t="b">
        <v>0</v>
      </c>
      <c r="J84" s="80" t="b">
        <v>0</v>
      </c>
      <c r="K84" s="80" t="b">
        <v>0</v>
      </c>
      <c r="L84" s="80" t="b">
        <v>0</v>
      </c>
    </row>
    <row r="85" spans="1:12" ht="15">
      <c r="A85" s="105" t="s">
        <v>984</v>
      </c>
      <c r="B85" s="105" t="s">
        <v>922</v>
      </c>
      <c r="C85" s="80">
        <v>3</v>
      </c>
      <c r="D85" s="106">
        <v>0.0018151117345415228</v>
      </c>
      <c r="E85" s="106">
        <v>1.781216659079688</v>
      </c>
      <c r="F85" s="80" t="s">
        <v>745</v>
      </c>
      <c r="G85" s="80" t="b">
        <v>0</v>
      </c>
      <c r="H85" s="80" t="b">
        <v>0</v>
      </c>
      <c r="I85" s="80" t="b">
        <v>0</v>
      </c>
      <c r="J85" s="80" t="b">
        <v>0</v>
      </c>
      <c r="K85" s="80" t="b">
        <v>0</v>
      </c>
      <c r="L85" s="80" t="b">
        <v>0</v>
      </c>
    </row>
    <row r="86" spans="1:12" ht="15">
      <c r="A86" s="105" t="s">
        <v>922</v>
      </c>
      <c r="B86" s="105" t="s">
        <v>969</v>
      </c>
      <c r="C86" s="80">
        <v>3</v>
      </c>
      <c r="D86" s="106">
        <v>0.0018151117345415228</v>
      </c>
      <c r="E86" s="106">
        <v>1.7020354130320632</v>
      </c>
      <c r="F86" s="80" t="s">
        <v>745</v>
      </c>
      <c r="G86" s="80" t="b">
        <v>0</v>
      </c>
      <c r="H86" s="80" t="b">
        <v>0</v>
      </c>
      <c r="I86" s="80" t="b">
        <v>0</v>
      </c>
      <c r="J86" s="80" t="b">
        <v>0</v>
      </c>
      <c r="K86" s="80" t="b">
        <v>0</v>
      </c>
      <c r="L86" s="80" t="b">
        <v>0</v>
      </c>
    </row>
    <row r="87" spans="1:12" ht="15">
      <c r="A87" s="105" t="s">
        <v>1007</v>
      </c>
      <c r="B87" s="105" t="s">
        <v>986</v>
      </c>
      <c r="C87" s="80">
        <v>3</v>
      </c>
      <c r="D87" s="106">
        <v>0.0018151117345415228</v>
      </c>
      <c r="E87" s="106">
        <v>2.5593679094633317</v>
      </c>
      <c r="F87" s="80" t="s">
        <v>745</v>
      </c>
      <c r="G87" s="80" t="b">
        <v>0</v>
      </c>
      <c r="H87" s="80" t="b">
        <v>0</v>
      </c>
      <c r="I87" s="80" t="b">
        <v>0</v>
      </c>
      <c r="J87" s="80" t="b">
        <v>0</v>
      </c>
      <c r="K87" s="80" t="b">
        <v>0</v>
      </c>
      <c r="L87" s="80" t="b">
        <v>0</v>
      </c>
    </row>
    <row r="88" spans="1:12" ht="15">
      <c r="A88" s="105" t="s">
        <v>924</v>
      </c>
      <c r="B88" s="105" t="s">
        <v>926</v>
      </c>
      <c r="C88" s="80">
        <v>3</v>
      </c>
      <c r="D88" s="106">
        <v>0.0018151117345415228</v>
      </c>
      <c r="E88" s="106">
        <v>1.2594250094405646</v>
      </c>
      <c r="F88" s="80" t="s">
        <v>745</v>
      </c>
      <c r="G88" s="80" t="b">
        <v>0</v>
      </c>
      <c r="H88" s="80" t="b">
        <v>0</v>
      </c>
      <c r="I88" s="80" t="b">
        <v>0</v>
      </c>
      <c r="J88" s="80" t="b">
        <v>0</v>
      </c>
      <c r="K88" s="80" t="b">
        <v>0</v>
      </c>
      <c r="L88" s="80" t="b">
        <v>0</v>
      </c>
    </row>
    <row r="89" spans="1:12" ht="15">
      <c r="A89" s="105" t="s">
        <v>914</v>
      </c>
      <c r="B89" s="105" t="s">
        <v>1017</v>
      </c>
      <c r="C89" s="80">
        <v>3</v>
      </c>
      <c r="D89" s="106">
        <v>0.0018151117345415228</v>
      </c>
      <c r="E89" s="106">
        <v>1.161427900791294</v>
      </c>
      <c r="F89" s="80" t="s">
        <v>745</v>
      </c>
      <c r="G89" s="80" t="b">
        <v>0</v>
      </c>
      <c r="H89" s="80" t="b">
        <v>0</v>
      </c>
      <c r="I89" s="80" t="b">
        <v>0</v>
      </c>
      <c r="J89" s="80" t="b">
        <v>0</v>
      </c>
      <c r="K89" s="80" t="b">
        <v>0</v>
      </c>
      <c r="L89" s="80" t="b">
        <v>0</v>
      </c>
    </row>
    <row r="90" spans="1:12" ht="15">
      <c r="A90" s="105" t="s">
        <v>1061</v>
      </c>
      <c r="B90" s="105" t="s">
        <v>1062</v>
      </c>
      <c r="C90" s="80">
        <v>3</v>
      </c>
      <c r="D90" s="106">
        <v>0.0018151117345415228</v>
      </c>
      <c r="E90" s="106">
        <v>2.9061553956879878</v>
      </c>
      <c r="F90" s="80" t="s">
        <v>745</v>
      </c>
      <c r="G90" s="80" t="b">
        <v>0</v>
      </c>
      <c r="H90" s="80" t="b">
        <v>0</v>
      </c>
      <c r="I90" s="80" t="b">
        <v>0</v>
      </c>
      <c r="J90" s="80" t="b">
        <v>0</v>
      </c>
      <c r="K90" s="80" t="b">
        <v>0</v>
      </c>
      <c r="L90" s="80" t="b">
        <v>0</v>
      </c>
    </row>
    <row r="91" spans="1:12" ht="15">
      <c r="A91" s="105" t="s">
        <v>914</v>
      </c>
      <c r="B91" s="105" t="s">
        <v>972</v>
      </c>
      <c r="C91" s="80">
        <v>3</v>
      </c>
      <c r="D91" s="106">
        <v>0.0018151117345415228</v>
      </c>
      <c r="E91" s="106">
        <v>0.9853366417356128</v>
      </c>
      <c r="F91" s="80" t="s">
        <v>745</v>
      </c>
      <c r="G91" s="80" t="b">
        <v>0</v>
      </c>
      <c r="H91" s="80" t="b">
        <v>0</v>
      </c>
      <c r="I91" s="80" t="b">
        <v>0</v>
      </c>
      <c r="J91" s="80" t="b">
        <v>0</v>
      </c>
      <c r="K91" s="80" t="b">
        <v>0</v>
      </c>
      <c r="L91" s="80" t="b">
        <v>0</v>
      </c>
    </row>
    <row r="92" spans="1:12" ht="15">
      <c r="A92" s="105" t="s">
        <v>914</v>
      </c>
      <c r="B92" s="105" t="s">
        <v>1066</v>
      </c>
      <c r="C92" s="80">
        <v>3</v>
      </c>
      <c r="D92" s="106">
        <v>0.0018151117345415228</v>
      </c>
      <c r="E92" s="106">
        <v>1.286366637399594</v>
      </c>
      <c r="F92" s="80" t="s">
        <v>745</v>
      </c>
      <c r="G92" s="80" t="b">
        <v>0</v>
      </c>
      <c r="H92" s="80" t="b">
        <v>0</v>
      </c>
      <c r="I92" s="80" t="b">
        <v>0</v>
      </c>
      <c r="J92" s="80" t="b">
        <v>0</v>
      </c>
      <c r="K92" s="80" t="b">
        <v>0</v>
      </c>
      <c r="L92" s="80" t="b">
        <v>0</v>
      </c>
    </row>
    <row r="93" spans="1:12" ht="15">
      <c r="A93" s="105" t="s">
        <v>1066</v>
      </c>
      <c r="B93" s="105" t="s">
        <v>920</v>
      </c>
      <c r="C93" s="80">
        <v>3</v>
      </c>
      <c r="D93" s="106">
        <v>0.0018151117345415228</v>
      </c>
      <c r="E93" s="106">
        <v>1.9519128862486632</v>
      </c>
      <c r="F93" s="80" t="s">
        <v>745</v>
      </c>
      <c r="G93" s="80" t="b">
        <v>0</v>
      </c>
      <c r="H93" s="80" t="b">
        <v>0</v>
      </c>
      <c r="I93" s="80" t="b">
        <v>0</v>
      </c>
      <c r="J93" s="80" t="b">
        <v>0</v>
      </c>
      <c r="K93" s="80" t="b">
        <v>0</v>
      </c>
      <c r="L93" s="80" t="b">
        <v>0</v>
      </c>
    </row>
    <row r="94" spans="1:12" ht="15">
      <c r="A94" s="105" t="s">
        <v>914</v>
      </c>
      <c r="B94" s="105" t="s">
        <v>1020</v>
      </c>
      <c r="C94" s="80">
        <v>3</v>
      </c>
      <c r="D94" s="106">
        <v>0.0018151117345415228</v>
      </c>
      <c r="E94" s="106">
        <v>1.161427900791294</v>
      </c>
      <c r="F94" s="80" t="s">
        <v>745</v>
      </c>
      <c r="G94" s="80" t="b">
        <v>0</v>
      </c>
      <c r="H94" s="80" t="b">
        <v>0</v>
      </c>
      <c r="I94" s="80" t="b">
        <v>0</v>
      </c>
      <c r="J94" s="80" t="b">
        <v>0</v>
      </c>
      <c r="K94" s="80" t="b">
        <v>0</v>
      </c>
      <c r="L94" s="80" t="b">
        <v>0</v>
      </c>
    </row>
    <row r="95" spans="1:12" ht="15">
      <c r="A95" s="105" t="s">
        <v>1020</v>
      </c>
      <c r="B95" s="105" t="s">
        <v>920</v>
      </c>
      <c r="C95" s="80">
        <v>3</v>
      </c>
      <c r="D95" s="106">
        <v>0.0018151117345415228</v>
      </c>
      <c r="E95" s="106">
        <v>1.826974149640363</v>
      </c>
      <c r="F95" s="80" t="s">
        <v>745</v>
      </c>
      <c r="G95" s="80" t="b">
        <v>0</v>
      </c>
      <c r="H95" s="80" t="b">
        <v>0</v>
      </c>
      <c r="I95" s="80" t="b">
        <v>0</v>
      </c>
      <c r="J95" s="80" t="b">
        <v>0</v>
      </c>
      <c r="K95" s="80" t="b">
        <v>0</v>
      </c>
      <c r="L95" s="80" t="b">
        <v>0</v>
      </c>
    </row>
    <row r="96" spans="1:12" ht="15">
      <c r="A96" s="105" t="s">
        <v>1027</v>
      </c>
      <c r="B96" s="105" t="s">
        <v>971</v>
      </c>
      <c r="C96" s="80">
        <v>3</v>
      </c>
      <c r="D96" s="106">
        <v>0.0018151117345415228</v>
      </c>
      <c r="E96" s="106">
        <v>2.4801866634157066</v>
      </c>
      <c r="F96" s="80" t="s">
        <v>745</v>
      </c>
      <c r="G96" s="80" t="b">
        <v>0</v>
      </c>
      <c r="H96" s="80" t="b">
        <v>0</v>
      </c>
      <c r="I96" s="80" t="b">
        <v>0</v>
      </c>
      <c r="J96" s="80" t="b">
        <v>0</v>
      </c>
      <c r="K96" s="80" t="b">
        <v>0</v>
      </c>
      <c r="L96" s="80" t="b">
        <v>0</v>
      </c>
    </row>
    <row r="97" spans="1:12" ht="15">
      <c r="A97" s="105" t="s">
        <v>1070</v>
      </c>
      <c r="B97" s="105" t="s">
        <v>975</v>
      </c>
      <c r="C97" s="80">
        <v>3</v>
      </c>
      <c r="D97" s="106">
        <v>0.0018151117345415228</v>
      </c>
      <c r="E97" s="106">
        <v>2.6051254000240065</v>
      </c>
      <c r="F97" s="80" t="s">
        <v>745</v>
      </c>
      <c r="G97" s="80" t="b">
        <v>0</v>
      </c>
      <c r="H97" s="80" t="b">
        <v>0</v>
      </c>
      <c r="I97" s="80" t="b">
        <v>0</v>
      </c>
      <c r="J97" s="80" t="b">
        <v>0</v>
      </c>
      <c r="K97" s="80" t="b">
        <v>0</v>
      </c>
      <c r="L97" s="80" t="b">
        <v>0</v>
      </c>
    </row>
    <row r="98" spans="1:12" ht="15">
      <c r="A98" s="105" t="s">
        <v>993</v>
      </c>
      <c r="B98" s="105" t="s">
        <v>914</v>
      </c>
      <c r="C98" s="80">
        <v>3</v>
      </c>
      <c r="D98" s="106">
        <v>0.0018151117345415228</v>
      </c>
      <c r="E98" s="106">
        <v>1.2120378941463812</v>
      </c>
      <c r="F98" s="80" t="s">
        <v>745</v>
      </c>
      <c r="G98" s="80" t="b">
        <v>0</v>
      </c>
      <c r="H98" s="80" t="b">
        <v>0</v>
      </c>
      <c r="I98" s="80" t="b">
        <v>0</v>
      </c>
      <c r="J98" s="80" t="b">
        <v>0</v>
      </c>
      <c r="K98" s="80" t="b">
        <v>0</v>
      </c>
      <c r="L98" s="80" t="b">
        <v>0</v>
      </c>
    </row>
    <row r="99" spans="1:12" ht="15">
      <c r="A99" s="105" t="s">
        <v>925</v>
      </c>
      <c r="B99" s="105" t="s">
        <v>952</v>
      </c>
      <c r="C99" s="80">
        <v>3</v>
      </c>
      <c r="D99" s="106">
        <v>0.0018151117345415228</v>
      </c>
      <c r="E99" s="106">
        <v>1.6562779224713882</v>
      </c>
      <c r="F99" s="80" t="s">
        <v>745</v>
      </c>
      <c r="G99" s="80" t="b">
        <v>0</v>
      </c>
      <c r="H99" s="80" t="b">
        <v>0</v>
      </c>
      <c r="I99" s="80" t="b">
        <v>0</v>
      </c>
      <c r="J99" s="80" t="b">
        <v>0</v>
      </c>
      <c r="K99" s="80" t="b">
        <v>0</v>
      </c>
      <c r="L99" s="80" t="b">
        <v>0</v>
      </c>
    </row>
    <row r="100" spans="1:12" ht="15">
      <c r="A100" s="105" t="s">
        <v>936</v>
      </c>
      <c r="B100" s="105" t="s">
        <v>930</v>
      </c>
      <c r="C100" s="80">
        <v>3</v>
      </c>
      <c r="D100" s="106">
        <v>0.0018151117345415228</v>
      </c>
      <c r="E100" s="106">
        <v>1.5770966764237633</v>
      </c>
      <c r="F100" s="80" t="s">
        <v>745</v>
      </c>
      <c r="G100" s="80" t="b">
        <v>0</v>
      </c>
      <c r="H100" s="80" t="b">
        <v>0</v>
      </c>
      <c r="I100" s="80" t="b">
        <v>0</v>
      </c>
      <c r="J100" s="80" t="b">
        <v>0</v>
      </c>
      <c r="K100" s="80" t="b">
        <v>0</v>
      </c>
      <c r="L100" s="80" t="b">
        <v>0</v>
      </c>
    </row>
    <row r="101" spans="1:12" ht="15">
      <c r="A101" s="105" t="s">
        <v>996</v>
      </c>
      <c r="B101" s="105" t="s">
        <v>941</v>
      </c>
      <c r="C101" s="80">
        <v>3</v>
      </c>
      <c r="D101" s="106">
        <v>0.0018151117345415228</v>
      </c>
      <c r="E101" s="106">
        <v>2.120035215633069</v>
      </c>
      <c r="F101" s="80" t="s">
        <v>745</v>
      </c>
      <c r="G101" s="80" t="b">
        <v>0</v>
      </c>
      <c r="H101" s="80" t="b">
        <v>0</v>
      </c>
      <c r="I101" s="80" t="b">
        <v>0</v>
      </c>
      <c r="J101" s="80" t="b">
        <v>0</v>
      </c>
      <c r="K101" s="80" t="b">
        <v>0</v>
      </c>
      <c r="L101" s="80" t="b">
        <v>0</v>
      </c>
    </row>
    <row r="102" spans="1:12" ht="15">
      <c r="A102" s="105" t="s">
        <v>1030</v>
      </c>
      <c r="B102" s="105" t="s">
        <v>1013</v>
      </c>
      <c r="C102" s="80">
        <v>3</v>
      </c>
      <c r="D102" s="106">
        <v>0.0018151117345415228</v>
      </c>
      <c r="E102" s="106">
        <v>2.656277922471388</v>
      </c>
      <c r="F102" s="80" t="s">
        <v>745</v>
      </c>
      <c r="G102" s="80" t="b">
        <v>0</v>
      </c>
      <c r="H102" s="80" t="b">
        <v>0</v>
      </c>
      <c r="I102" s="80" t="b">
        <v>0</v>
      </c>
      <c r="J102" s="80" t="b">
        <v>0</v>
      </c>
      <c r="K102" s="80" t="b">
        <v>0</v>
      </c>
      <c r="L102" s="80" t="b">
        <v>0</v>
      </c>
    </row>
    <row r="103" spans="1:12" ht="15">
      <c r="A103" s="105" t="s">
        <v>976</v>
      </c>
      <c r="B103" s="105" t="s">
        <v>943</v>
      </c>
      <c r="C103" s="80">
        <v>3</v>
      </c>
      <c r="D103" s="106">
        <v>0.0018151117345415228</v>
      </c>
      <c r="E103" s="106">
        <v>2.082246654743669</v>
      </c>
      <c r="F103" s="80" t="s">
        <v>745</v>
      </c>
      <c r="G103" s="80" t="b">
        <v>0</v>
      </c>
      <c r="H103" s="80" t="b">
        <v>0</v>
      </c>
      <c r="I103" s="80" t="b">
        <v>0</v>
      </c>
      <c r="J103" s="80" t="b">
        <v>0</v>
      </c>
      <c r="K103" s="80" t="b">
        <v>0</v>
      </c>
      <c r="L103" s="80" t="b">
        <v>0</v>
      </c>
    </row>
    <row r="104" spans="1:12" ht="15">
      <c r="A104" s="105" t="s">
        <v>1077</v>
      </c>
      <c r="B104" s="105" t="s">
        <v>930</v>
      </c>
      <c r="C104" s="80">
        <v>3</v>
      </c>
      <c r="D104" s="106">
        <v>0.0018151117345415228</v>
      </c>
      <c r="E104" s="106">
        <v>2.179156667751726</v>
      </c>
      <c r="F104" s="80" t="s">
        <v>745</v>
      </c>
      <c r="G104" s="80" t="b">
        <v>0</v>
      </c>
      <c r="H104" s="80" t="b">
        <v>0</v>
      </c>
      <c r="I104" s="80" t="b">
        <v>0</v>
      </c>
      <c r="J104" s="80" t="b">
        <v>0</v>
      </c>
      <c r="K104" s="80" t="b">
        <v>0</v>
      </c>
      <c r="L104" s="80" t="b">
        <v>0</v>
      </c>
    </row>
    <row r="105" spans="1:12" ht="15">
      <c r="A105" s="105" t="s">
        <v>961</v>
      </c>
      <c r="B105" s="105" t="s">
        <v>1080</v>
      </c>
      <c r="C105" s="80">
        <v>3</v>
      </c>
      <c r="D105" s="106">
        <v>0.0018151117345415228</v>
      </c>
      <c r="E105" s="106">
        <v>2.5381786103933934</v>
      </c>
      <c r="F105" s="80" t="s">
        <v>745</v>
      </c>
      <c r="G105" s="80" t="b">
        <v>0</v>
      </c>
      <c r="H105" s="80" t="b">
        <v>0</v>
      </c>
      <c r="I105" s="80" t="b">
        <v>0</v>
      </c>
      <c r="J105" s="80" t="b">
        <v>0</v>
      </c>
      <c r="K105" s="80" t="b">
        <v>0</v>
      </c>
      <c r="L105" s="80" t="b">
        <v>0</v>
      </c>
    </row>
    <row r="106" spans="1:12" ht="15">
      <c r="A106" s="105" t="s">
        <v>1080</v>
      </c>
      <c r="B106" s="105" t="s">
        <v>1081</v>
      </c>
      <c r="C106" s="80">
        <v>3</v>
      </c>
      <c r="D106" s="106">
        <v>0.0018151117345415228</v>
      </c>
      <c r="E106" s="106">
        <v>2.9061553956879878</v>
      </c>
      <c r="F106" s="80" t="s">
        <v>745</v>
      </c>
      <c r="G106" s="80" t="b">
        <v>0</v>
      </c>
      <c r="H106" s="80" t="b">
        <v>0</v>
      </c>
      <c r="I106" s="80" t="b">
        <v>0</v>
      </c>
      <c r="J106" s="80" t="b">
        <v>0</v>
      </c>
      <c r="K106" s="80" t="b">
        <v>0</v>
      </c>
      <c r="L106" s="80" t="b">
        <v>0</v>
      </c>
    </row>
    <row r="107" spans="1:12" ht="15">
      <c r="A107" s="105" t="s">
        <v>1081</v>
      </c>
      <c r="B107" s="105" t="s">
        <v>944</v>
      </c>
      <c r="C107" s="80">
        <v>3</v>
      </c>
      <c r="D107" s="106">
        <v>0.0018151117345415228</v>
      </c>
      <c r="E107" s="106">
        <v>2.3832766504076504</v>
      </c>
      <c r="F107" s="80" t="s">
        <v>745</v>
      </c>
      <c r="G107" s="80" t="b">
        <v>0</v>
      </c>
      <c r="H107" s="80" t="b">
        <v>0</v>
      </c>
      <c r="I107" s="80" t="b">
        <v>0</v>
      </c>
      <c r="J107" s="80" t="b">
        <v>0</v>
      </c>
      <c r="K107" s="80" t="b">
        <v>0</v>
      </c>
      <c r="L107" s="80" t="b">
        <v>0</v>
      </c>
    </row>
    <row r="108" spans="1:12" ht="15">
      <c r="A108" s="105" t="s">
        <v>944</v>
      </c>
      <c r="B108" s="105" t="s">
        <v>914</v>
      </c>
      <c r="C108" s="80">
        <v>3</v>
      </c>
      <c r="D108" s="106">
        <v>0.0018151117345415228</v>
      </c>
      <c r="E108" s="106">
        <v>0.9110078984824</v>
      </c>
      <c r="F108" s="80" t="s">
        <v>745</v>
      </c>
      <c r="G108" s="80" t="b">
        <v>0</v>
      </c>
      <c r="H108" s="80" t="b">
        <v>0</v>
      </c>
      <c r="I108" s="80" t="b">
        <v>0</v>
      </c>
      <c r="J108" s="80" t="b">
        <v>0</v>
      </c>
      <c r="K108" s="80" t="b">
        <v>0</v>
      </c>
      <c r="L108" s="80" t="b">
        <v>0</v>
      </c>
    </row>
    <row r="109" spans="1:12" ht="15">
      <c r="A109" s="105" t="s">
        <v>914</v>
      </c>
      <c r="B109" s="105" t="s">
        <v>1082</v>
      </c>
      <c r="C109" s="80">
        <v>3</v>
      </c>
      <c r="D109" s="106">
        <v>0.0018151117345415228</v>
      </c>
      <c r="E109" s="106">
        <v>1.286366637399594</v>
      </c>
      <c r="F109" s="80" t="s">
        <v>745</v>
      </c>
      <c r="G109" s="80" t="b">
        <v>0</v>
      </c>
      <c r="H109" s="80" t="b">
        <v>0</v>
      </c>
      <c r="I109" s="80" t="b">
        <v>0</v>
      </c>
      <c r="J109" s="80" t="b">
        <v>0</v>
      </c>
      <c r="K109" s="80" t="b">
        <v>0</v>
      </c>
      <c r="L109" s="80" t="b">
        <v>0</v>
      </c>
    </row>
    <row r="110" spans="1:12" ht="15">
      <c r="A110" s="105" t="s">
        <v>1082</v>
      </c>
      <c r="B110" s="105" t="s">
        <v>948</v>
      </c>
      <c r="C110" s="80">
        <v>3</v>
      </c>
      <c r="D110" s="106">
        <v>0.0018151117345415228</v>
      </c>
      <c r="E110" s="106">
        <v>2.4290341409683256</v>
      </c>
      <c r="F110" s="80" t="s">
        <v>745</v>
      </c>
      <c r="G110" s="80" t="b">
        <v>0</v>
      </c>
      <c r="H110" s="80" t="b">
        <v>0</v>
      </c>
      <c r="I110" s="80" t="b">
        <v>0</v>
      </c>
      <c r="J110" s="80" t="b">
        <v>0</v>
      </c>
      <c r="K110" s="80" t="b">
        <v>0</v>
      </c>
      <c r="L110" s="80" t="b">
        <v>0</v>
      </c>
    </row>
    <row r="111" spans="1:12" ht="15">
      <c r="A111" s="105" t="s">
        <v>961</v>
      </c>
      <c r="B111" s="105" t="s">
        <v>1035</v>
      </c>
      <c r="C111" s="80">
        <v>3</v>
      </c>
      <c r="D111" s="106">
        <v>0.0018151117345415228</v>
      </c>
      <c r="E111" s="106">
        <v>2.4132398737850935</v>
      </c>
      <c r="F111" s="80" t="s">
        <v>745</v>
      </c>
      <c r="G111" s="80" t="b">
        <v>0</v>
      </c>
      <c r="H111" s="80" t="b">
        <v>0</v>
      </c>
      <c r="I111" s="80" t="b">
        <v>0</v>
      </c>
      <c r="J111" s="80" t="b">
        <v>0</v>
      </c>
      <c r="K111" s="80" t="b">
        <v>0</v>
      </c>
      <c r="L111" s="80" t="b">
        <v>0</v>
      </c>
    </row>
    <row r="112" spans="1:12" ht="15">
      <c r="A112" s="105" t="s">
        <v>1035</v>
      </c>
      <c r="B112" s="105" t="s">
        <v>998</v>
      </c>
      <c r="C112" s="80">
        <v>3</v>
      </c>
      <c r="D112" s="106">
        <v>0.0018151117345415228</v>
      </c>
      <c r="E112" s="106">
        <v>2.5593679094633317</v>
      </c>
      <c r="F112" s="80" t="s">
        <v>745</v>
      </c>
      <c r="G112" s="80" t="b">
        <v>0</v>
      </c>
      <c r="H112" s="80" t="b">
        <v>0</v>
      </c>
      <c r="I112" s="80" t="b">
        <v>0</v>
      </c>
      <c r="J112" s="80" t="b">
        <v>0</v>
      </c>
      <c r="K112" s="80" t="b">
        <v>0</v>
      </c>
      <c r="L112" s="80" t="b">
        <v>0</v>
      </c>
    </row>
    <row r="113" spans="1:12" ht="15">
      <c r="A113" s="105" t="s">
        <v>998</v>
      </c>
      <c r="B113" s="105" t="s">
        <v>921</v>
      </c>
      <c r="C113" s="80">
        <v>3</v>
      </c>
      <c r="D113" s="106">
        <v>0.0018151117345415228</v>
      </c>
      <c r="E113" s="106">
        <v>1.7634878921192565</v>
      </c>
      <c r="F113" s="80" t="s">
        <v>745</v>
      </c>
      <c r="G113" s="80" t="b">
        <v>0</v>
      </c>
      <c r="H113" s="80" t="b">
        <v>0</v>
      </c>
      <c r="I113" s="80" t="b">
        <v>0</v>
      </c>
      <c r="J113" s="80" t="b">
        <v>0</v>
      </c>
      <c r="K113" s="80" t="b">
        <v>0</v>
      </c>
      <c r="L113" s="80" t="b">
        <v>0</v>
      </c>
    </row>
    <row r="114" spans="1:12" ht="15">
      <c r="A114" s="105" t="s">
        <v>974</v>
      </c>
      <c r="B114" s="105" t="s">
        <v>999</v>
      </c>
      <c r="C114" s="80">
        <v>3</v>
      </c>
      <c r="D114" s="106">
        <v>0.0018151117345415228</v>
      </c>
      <c r="E114" s="106">
        <v>2.3832766504076504</v>
      </c>
      <c r="F114" s="80" t="s">
        <v>745</v>
      </c>
      <c r="G114" s="80" t="b">
        <v>0</v>
      </c>
      <c r="H114" s="80" t="b">
        <v>0</v>
      </c>
      <c r="I114" s="80" t="b">
        <v>0</v>
      </c>
      <c r="J114" s="80" t="b">
        <v>0</v>
      </c>
      <c r="K114" s="80" t="b">
        <v>0</v>
      </c>
      <c r="L114" s="80" t="b">
        <v>0</v>
      </c>
    </row>
    <row r="115" spans="1:12" ht="15">
      <c r="A115" s="105" t="s">
        <v>999</v>
      </c>
      <c r="B115" s="105" t="s">
        <v>952</v>
      </c>
      <c r="C115" s="80">
        <v>3</v>
      </c>
      <c r="D115" s="106">
        <v>0.0018151117345415228</v>
      </c>
      <c r="E115" s="106">
        <v>2.2583379137993504</v>
      </c>
      <c r="F115" s="80" t="s">
        <v>745</v>
      </c>
      <c r="G115" s="80" t="b">
        <v>0</v>
      </c>
      <c r="H115" s="80" t="b">
        <v>0</v>
      </c>
      <c r="I115" s="80" t="b">
        <v>0</v>
      </c>
      <c r="J115" s="80" t="b">
        <v>0</v>
      </c>
      <c r="K115" s="80" t="b">
        <v>0</v>
      </c>
      <c r="L115" s="80" t="b">
        <v>0</v>
      </c>
    </row>
    <row r="116" spans="1:12" ht="15">
      <c r="A116" s="105" t="s">
        <v>943</v>
      </c>
      <c r="B116" s="105" t="s">
        <v>995</v>
      </c>
      <c r="C116" s="80">
        <v>3</v>
      </c>
      <c r="D116" s="106">
        <v>0.0018151117345415228</v>
      </c>
      <c r="E116" s="106">
        <v>2.161427900791294</v>
      </c>
      <c r="F116" s="80" t="s">
        <v>745</v>
      </c>
      <c r="G116" s="80" t="b">
        <v>0</v>
      </c>
      <c r="H116" s="80" t="b">
        <v>0</v>
      </c>
      <c r="I116" s="80" t="b">
        <v>0</v>
      </c>
      <c r="J116" s="80" t="b">
        <v>0</v>
      </c>
      <c r="K116" s="80" t="b">
        <v>0</v>
      </c>
      <c r="L116" s="80" t="b">
        <v>0</v>
      </c>
    </row>
    <row r="117" spans="1:12" ht="15">
      <c r="A117" s="105" t="s">
        <v>930</v>
      </c>
      <c r="B117" s="105" t="s">
        <v>1087</v>
      </c>
      <c r="C117" s="80">
        <v>2</v>
      </c>
      <c r="D117" s="106">
        <v>0.0013499960304616755</v>
      </c>
      <c r="E117" s="106">
        <v>2.179156667751726</v>
      </c>
      <c r="F117" s="80" t="s">
        <v>745</v>
      </c>
      <c r="G117" s="80" t="b">
        <v>0</v>
      </c>
      <c r="H117" s="80" t="b">
        <v>0</v>
      </c>
      <c r="I117" s="80" t="b">
        <v>0</v>
      </c>
      <c r="J117" s="80" t="b">
        <v>0</v>
      </c>
      <c r="K117" s="80" t="b">
        <v>0</v>
      </c>
      <c r="L117" s="80" t="b">
        <v>0</v>
      </c>
    </row>
    <row r="118" spans="1:12" ht="15">
      <c r="A118" s="105" t="s">
        <v>1089</v>
      </c>
      <c r="B118" s="105" t="s">
        <v>1090</v>
      </c>
      <c r="C118" s="80">
        <v>2</v>
      </c>
      <c r="D118" s="106">
        <v>0.0013499960304616755</v>
      </c>
      <c r="E118" s="106">
        <v>3.082246654743669</v>
      </c>
      <c r="F118" s="80" t="s">
        <v>745</v>
      </c>
      <c r="G118" s="80" t="b">
        <v>0</v>
      </c>
      <c r="H118" s="80" t="b">
        <v>0</v>
      </c>
      <c r="I118" s="80" t="b">
        <v>0</v>
      </c>
      <c r="J118" s="80" t="b">
        <v>0</v>
      </c>
      <c r="K118" s="80" t="b">
        <v>0</v>
      </c>
      <c r="L118" s="80" t="b">
        <v>0</v>
      </c>
    </row>
    <row r="119" spans="1:12" ht="15">
      <c r="A119" s="105" t="s">
        <v>977</v>
      </c>
      <c r="B119" s="105" t="s">
        <v>1000</v>
      </c>
      <c r="C119" s="80">
        <v>2</v>
      </c>
      <c r="D119" s="106">
        <v>0.0013499960304616755</v>
      </c>
      <c r="E119" s="106">
        <v>2.3832766504076504</v>
      </c>
      <c r="F119" s="80" t="s">
        <v>745</v>
      </c>
      <c r="G119" s="80" t="b">
        <v>0</v>
      </c>
      <c r="H119" s="80" t="b">
        <v>0</v>
      </c>
      <c r="I119" s="80" t="b">
        <v>0</v>
      </c>
      <c r="J119" s="80" t="b">
        <v>0</v>
      </c>
      <c r="K119" s="80" t="b">
        <v>0</v>
      </c>
      <c r="L119" s="80" t="b">
        <v>0</v>
      </c>
    </row>
    <row r="120" spans="1:12" ht="15">
      <c r="A120" s="105" t="s">
        <v>914</v>
      </c>
      <c r="B120" s="105" t="s">
        <v>1092</v>
      </c>
      <c r="C120" s="80">
        <v>2</v>
      </c>
      <c r="D120" s="106">
        <v>0.0013499960304616755</v>
      </c>
      <c r="E120" s="106">
        <v>1.286366637399594</v>
      </c>
      <c r="F120" s="80" t="s">
        <v>745</v>
      </c>
      <c r="G120" s="80" t="b">
        <v>0</v>
      </c>
      <c r="H120" s="80" t="b">
        <v>0</v>
      </c>
      <c r="I120" s="80" t="b">
        <v>0</v>
      </c>
      <c r="J120" s="80" t="b">
        <v>0</v>
      </c>
      <c r="K120" s="80" t="b">
        <v>0</v>
      </c>
      <c r="L120" s="80" t="b">
        <v>0</v>
      </c>
    </row>
    <row r="121" spans="1:12" ht="15">
      <c r="A121" s="105" t="s">
        <v>914</v>
      </c>
      <c r="B121" s="105" t="s">
        <v>920</v>
      </c>
      <c r="C121" s="80">
        <v>2</v>
      </c>
      <c r="D121" s="106">
        <v>0.0013499960304616755</v>
      </c>
      <c r="E121" s="106">
        <v>0.15603286890458787</v>
      </c>
      <c r="F121" s="80" t="s">
        <v>745</v>
      </c>
      <c r="G121" s="80" t="b">
        <v>0</v>
      </c>
      <c r="H121" s="80" t="b">
        <v>0</v>
      </c>
      <c r="I121" s="80" t="b">
        <v>0</v>
      </c>
      <c r="J121" s="80" t="b">
        <v>0</v>
      </c>
      <c r="K121" s="80" t="b">
        <v>0</v>
      </c>
      <c r="L121" s="80" t="b">
        <v>0</v>
      </c>
    </row>
    <row r="122" spans="1:12" ht="15">
      <c r="A122" s="105" t="s">
        <v>924</v>
      </c>
      <c r="B122" s="105" t="s">
        <v>917</v>
      </c>
      <c r="C122" s="80">
        <v>2</v>
      </c>
      <c r="D122" s="106">
        <v>0.0013499960304616755</v>
      </c>
      <c r="E122" s="106">
        <v>0.7186346748515248</v>
      </c>
      <c r="F122" s="80" t="s">
        <v>745</v>
      </c>
      <c r="G122" s="80" t="b">
        <v>0</v>
      </c>
      <c r="H122" s="80" t="b">
        <v>0</v>
      </c>
      <c r="I122" s="80" t="b">
        <v>0</v>
      </c>
      <c r="J122" s="80" t="b">
        <v>0</v>
      </c>
      <c r="K122" s="80" t="b">
        <v>0</v>
      </c>
      <c r="L122" s="80" t="b">
        <v>0</v>
      </c>
    </row>
    <row r="123" spans="1:12" ht="15">
      <c r="A123" s="105" t="s">
        <v>1099</v>
      </c>
      <c r="B123" s="105" t="s">
        <v>1100</v>
      </c>
      <c r="C123" s="80">
        <v>2</v>
      </c>
      <c r="D123" s="106">
        <v>0.0013499960304616755</v>
      </c>
      <c r="E123" s="106">
        <v>3.082246654743669</v>
      </c>
      <c r="F123" s="80" t="s">
        <v>745</v>
      </c>
      <c r="G123" s="80" t="b">
        <v>0</v>
      </c>
      <c r="H123" s="80" t="b">
        <v>0</v>
      </c>
      <c r="I123" s="80" t="b">
        <v>0</v>
      </c>
      <c r="J123" s="80" t="b">
        <v>0</v>
      </c>
      <c r="K123" s="80" t="b">
        <v>0</v>
      </c>
      <c r="L123" s="80" t="b">
        <v>0</v>
      </c>
    </row>
    <row r="124" spans="1:12" ht="15">
      <c r="A124" s="105" t="s">
        <v>1100</v>
      </c>
      <c r="B124" s="105" t="s">
        <v>1101</v>
      </c>
      <c r="C124" s="80">
        <v>2</v>
      </c>
      <c r="D124" s="106">
        <v>0.0013499960304616755</v>
      </c>
      <c r="E124" s="106">
        <v>3.082246654743669</v>
      </c>
      <c r="F124" s="80" t="s">
        <v>745</v>
      </c>
      <c r="G124" s="80" t="b">
        <v>0</v>
      </c>
      <c r="H124" s="80" t="b">
        <v>0</v>
      </c>
      <c r="I124" s="80" t="b">
        <v>0</v>
      </c>
      <c r="J124" s="80" t="b">
        <v>0</v>
      </c>
      <c r="K124" s="80" t="b">
        <v>0</v>
      </c>
      <c r="L124" s="80" t="b">
        <v>0</v>
      </c>
    </row>
    <row r="125" spans="1:12" ht="15">
      <c r="A125" s="105" t="s">
        <v>915</v>
      </c>
      <c r="B125" s="105" t="s">
        <v>1001</v>
      </c>
      <c r="C125" s="80">
        <v>2</v>
      </c>
      <c r="D125" s="106">
        <v>0.0013499960304616755</v>
      </c>
      <c r="E125" s="106">
        <v>1.056940789478899</v>
      </c>
      <c r="F125" s="80" t="s">
        <v>745</v>
      </c>
      <c r="G125" s="80" t="b">
        <v>0</v>
      </c>
      <c r="H125" s="80" t="b">
        <v>0</v>
      </c>
      <c r="I125" s="80" t="b">
        <v>0</v>
      </c>
      <c r="J125" s="80" t="b">
        <v>0</v>
      </c>
      <c r="K125" s="80" t="b">
        <v>0</v>
      </c>
      <c r="L125" s="80" t="b">
        <v>0</v>
      </c>
    </row>
    <row r="126" spans="1:12" ht="15">
      <c r="A126" s="105" t="s">
        <v>914</v>
      </c>
      <c r="B126" s="105" t="s">
        <v>1103</v>
      </c>
      <c r="C126" s="80">
        <v>2</v>
      </c>
      <c r="D126" s="106">
        <v>0.0013499960304616755</v>
      </c>
      <c r="E126" s="106">
        <v>1.286366637399594</v>
      </c>
      <c r="F126" s="80" t="s">
        <v>745</v>
      </c>
      <c r="G126" s="80" t="b">
        <v>0</v>
      </c>
      <c r="H126" s="80" t="b">
        <v>0</v>
      </c>
      <c r="I126" s="80" t="b">
        <v>0</v>
      </c>
      <c r="J126" s="80" t="b">
        <v>0</v>
      </c>
      <c r="K126" s="80" t="b">
        <v>0</v>
      </c>
      <c r="L126" s="80" t="b">
        <v>0</v>
      </c>
    </row>
    <row r="127" spans="1:12" ht="15">
      <c r="A127" s="105" t="s">
        <v>1103</v>
      </c>
      <c r="B127" s="105" t="s">
        <v>1104</v>
      </c>
      <c r="C127" s="80">
        <v>2</v>
      </c>
      <c r="D127" s="106">
        <v>0.0013499960304616755</v>
      </c>
      <c r="E127" s="106">
        <v>3.082246654743669</v>
      </c>
      <c r="F127" s="80" t="s">
        <v>745</v>
      </c>
      <c r="G127" s="80" t="b">
        <v>0</v>
      </c>
      <c r="H127" s="80" t="b">
        <v>0</v>
      </c>
      <c r="I127" s="80" t="b">
        <v>0</v>
      </c>
      <c r="J127" s="80" t="b">
        <v>0</v>
      </c>
      <c r="K127" s="80" t="b">
        <v>0</v>
      </c>
      <c r="L127" s="80" t="b">
        <v>0</v>
      </c>
    </row>
    <row r="128" spans="1:12" ht="15">
      <c r="A128" s="105" t="s">
        <v>1104</v>
      </c>
      <c r="B128" s="105" t="s">
        <v>1037</v>
      </c>
      <c r="C128" s="80">
        <v>2</v>
      </c>
      <c r="D128" s="106">
        <v>0.0013499960304616755</v>
      </c>
      <c r="E128" s="106">
        <v>2.9061553956879878</v>
      </c>
      <c r="F128" s="80" t="s">
        <v>745</v>
      </c>
      <c r="G128" s="80" t="b">
        <v>0</v>
      </c>
      <c r="H128" s="80" t="b">
        <v>0</v>
      </c>
      <c r="I128" s="80" t="b">
        <v>0</v>
      </c>
      <c r="J128" s="80" t="b">
        <v>0</v>
      </c>
      <c r="K128" s="80" t="b">
        <v>0</v>
      </c>
      <c r="L128" s="80" t="b">
        <v>0</v>
      </c>
    </row>
    <row r="129" spans="1:12" ht="15">
      <c r="A129" s="105" t="s">
        <v>1037</v>
      </c>
      <c r="B129" s="105" t="s">
        <v>920</v>
      </c>
      <c r="C129" s="80">
        <v>2</v>
      </c>
      <c r="D129" s="106">
        <v>0.0013499960304616755</v>
      </c>
      <c r="E129" s="106">
        <v>1.7758216271929819</v>
      </c>
      <c r="F129" s="80" t="s">
        <v>745</v>
      </c>
      <c r="G129" s="80" t="b">
        <v>0</v>
      </c>
      <c r="H129" s="80" t="b">
        <v>0</v>
      </c>
      <c r="I129" s="80" t="b">
        <v>0</v>
      </c>
      <c r="J129" s="80" t="b">
        <v>0</v>
      </c>
      <c r="K129" s="80" t="b">
        <v>0</v>
      </c>
      <c r="L129" s="80" t="b">
        <v>0</v>
      </c>
    </row>
    <row r="130" spans="1:12" ht="15">
      <c r="A130" s="105" t="s">
        <v>942</v>
      </c>
      <c r="B130" s="105" t="s">
        <v>1105</v>
      </c>
      <c r="C130" s="80">
        <v>2</v>
      </c>
      <c r="D130" s="106">
        <v>0.0013499960304616755</v>
      </c>
      <c r="E130" s="106">
        <v>2.3832766504076504</v>
      </c>
      <c r="F130" s="80" t="s">
        <v>745</v>
      </c>
      <c r="G130" s="80" t="b">
        <v>0</v>
      </c>
      <c r="H130" s="80" t="b">
        <v>0</v>
      </c>
      <c r="I130" s="80" t="b">
        <v>0</v>
      </c>
      <c r="J130" s="80" t="b">
        <v>0</v>
      </c>
      <c r="K130" s="80" t="b">
        <v>0</v>
      </c>
      <c r="L130" s="80" t="b">
        <v>0</v>
      </c>
    </row>
    <row r="131" spans="1:12" ht="15">
      <c r="A131" s="105" t="s">
        <v>1105</v>
      </c>
      <c r="B131" s="105" t="s">
        <v>964</v>
      </c>
      <c r="C131" s="80">
        <v>2</v>
      </c>
      <c r="D131" s="106">
        <v>0.0013499960304616755</v>
      </c>
      <c r="E131" s="106">
        <v>2.6843066460716316</v>
      </c>
      <c r="F131" s="80" t="s">
        <v>745</v>
      </c>
      <c r="G131" s="80" t="b">
        <v>0</v>
      </c>
      <c r="H131" s="80" t="b">
        <v>0</v>
      </c>
      <c r="I131" s="80" t="b">
        <v>0</v>
      </c>
      <c r="J131" s="80" t="b">
        <v>0</v>
      </c>
      <c r="K131" s="80" t="b">
        <v>0</v>
      </c>
      <c r="L131" s="80" t="b">
        <v>0</v>
      </c>
    </row>
    <row r="132" spans="1:12" ht="15">
      <c r="A132" s="105" t="s">
        <v>949</v>
      </c>
      <c r="B132" s="105" t="s">
        <v>1106</v>
      </c>
      <c r="C132" s="80">
        <v>2</v>
      </c>
      <c r="D132" s="106">
        <v>0.0013499960304616755</v>
      </c>
      <c r="E132" s="106">
        <v>2.4801866634157066</v>
      </c>
      <c r="F132" s="80" t="s">
        <v>745</v>
      </c>
      <c r="G132" s="80" t="b">
        <v>0</v>
      </c>
      <c r="H132" s="80" t="b">
        <v>0</v>
      </c>
      <c r="I132" s="80" t="b">
        <v>0</v>
      </c>
      <c r="J132" s="80" t="b">
        <v>0</v>
      </c>
      <c r="K132" s="80" t="b">
        <v>0</v>
      </c>
      <c r="L132" s="80" t="b">
        <v>0</v>
      </c>
    </row>
    <row r="133" spans="1:12" ht="15">
      <c r="A133" s="105" t="s">
        <v>1106</v>
      </c>
      <c r="B133" s="105" t="s">
        <v>1107</v>
      </c>
      <c r="C133" s="80">
        <v>2</v>
      </c>
      <c r="D133" s="106">
        <v>0.0013499960304616755</v>
      </c>
      <c r="E133" s="106">
        <v>3.082246654743669</v>
      </c>
      <c r="F133" s="80" t="s">
        <v>745</v>
      </c>
      <c r="G133" s="80" t="b">
        <v>0</v>
      </c>
      <c r="H133" s="80" t="b">
        <v>0</v>
      </c>
      <c r="I133" s="80" t="b">
        <v>0</v>
      </c>
      <c r="J133" s="80" t="b">
        <v>0</v>
      </c>
      <c r="K133" s="80" t="b">
        <v>0</v>
      </c>
      <c r="L133" s="80" t="b">
        <v>0</v>
      </c>
    </row>
    <row r="134" spans="1:12" ht="15">
      <c r="A134" s="105" t="s">
        <v>1107</v>
      </c>
      <c r="B134" s="105" t="s">
        <v>942</v>
      </c>
      <c r="C134" s="80">
        <v>2</v>
      </c>
      <c r="D134" s="106">
        <v>0.0013499960304616755</v>
      </c>
      <c r="E134" s="106">
        <v>2.4801866634157066</v>
      </c>
      <c r="F134" s="80" t="s">
        <v>745</v>
      </c>
      <c r="G134" s="80" t="b">
        <v>0</v>
      </c>
      <c r="H134" s="80" t="b">
        <v>0</v>
      </c>
      <c r="I134" s="80" t="b">
        <v>0</v>
      </c>
      <c r="J134" s="80" t="b">
        <v>0</v>
      </c>
      <c r="K134" s="80" t="b">
        <v>0</v>
      </c>
      <c r="L134" s="80" t="b">
        <v>0</v>
      </c>
    </row>
    <row r="135" spans="1:12" ht="15">
      <c r="A135" s="105" t="s">
        <v>942</v>
      </c>
      <c r="B135" s="105" t="s">
        <v>915</v>
      </c>
      <c r="C135" s="80">
        <v>2</v>
      </c>
      <c r="D135" s="106">
        <v>0.0013499960304616755</v>
      </c>
      <c r="E135" s="106">
        <v>0.6590007808068612</v>
      </c>
      <c r="F135" s="80" t="s">
        <v>745</v>
      </c>
      <c r="G135" s="80" t="b">
        <v>0</v>
      </c>
      <c r="H135" s="80" t="b">
        <v>0</v>
      </c>
      <c r="I135" s="80" t="b">
        <v>0</v>
      </c>
      <c r="J135" s="80" t="b">
        <v>0</v>
      </c>
      <c r="K135" s="80" t="b">
        <v>0</v>
      </c>
      <c r="L135" s="80" t="b">
        <v>0</v>
      </c>
    </row>
    <row r="136" spans="1:12" ht="15">
      <c r="A136" s="105" t="s">
        <v>918</v>
      </c>
      <c r="B136" s="105" t="s">
        <v>1108</v>
      </c>
      <c r="C136" s="80">
        <v>2</v>
      </c>
      <c r="D136" s="106">
        <v>0.0013499960304616755</v>
      </c>
      <c r="E136" s="106">
        <v>1.826974149640363</v>
      </c>
      <c r="F136" s="80" t="s">
        <v>745</v>
      </c>
      <c r="G136" s="80" t="b">
        <v>0</v>
      </c>
      <c r="H136" s="80" t="b">
        <v>0</v>
      </c>
      <c r="I136" s="80" t="b">
        <v>0</v>
      </c>
      <c r="J136" s="80" t="b">
        <v>0</v>
      </c>
      <c r="K136" s="80" t="b">
        <v>0</v>
      </c>
      <c r="L136" s="80" t="b">
        <v>0</v>
      </c>
    </row>
    <row r="137" spans="1:12" ht="15">
      <c r="A137" s="105" t="s">
        <v>1108</v>
      </c>
      <c r="B137" s="105" t="s">
        <v>1002</v>
      </c>
      <c r="C137" s="80">
        <v>2</v>
      </c>
      <c r="D137" s="106">
        <v>0.0013499960304616755</v>
      </c>
      <c r="E137" s="106">
        <v>2.781216659079688</v>
      </c>
      <c r="F137" s="80" t="s">
        <v>745</v>
      </c>
      <c r="G137" s="80" t="b">
        <v>0</v>
      </c>
      <c r="H137" s="80" t="b">
        <v>0</v>
      </c>
      <c r="I137" s="80" t="b">
        <v>0</v>
      </c>
      <c r="J137" s="80" t="b">
        <v>0</v>
      </c>
      <c r="K137" s="80" t="b">
        <v>0</v>
      </c>
      <c r="L137" s="80" t="b">
        <v>0</v>
      </c>
    </row>
    <row r="138" spans="1:12" ht="15">
      <c r="A138" s="105" t="s">
        <v>1002</v>
      </c>
      <c r="B138" s="105" t="s">
        <v>1038</v>
      </c>
      <c r="C138" s="80">
        <v>2</v>
      </c>
      <c r="D138" s="106">
        <v>0.0013499960304616755</v>
      </c>
      <c r="E138" s="106">
        <v>2.6051254000240065</v>
      </c>
      <c r="F138" s="80" t="s">
        <v>745</v>
      </c>
      <c r="G138" s="80" t="b">
        <v>0</v>
      </c>
      <c r="H138" s="80" t="b">
        <v>0</v>
      </c>
      <c r="I138" s="80" t="b">
        <v>0</v>
      </c>
      <c r="J138" s="80" t="b">
        <v>0</v>
      </c>
      <c r="K138" s="80" t="b">
        <v>0</v>
      </c>
      <c r="L138" s="80" t="b">
        <v>0</v>
      </c>
    </row>
    <row r="139" spans="1:12" ht="15">
      <c r="A139" s="105" t="s">
        <v>1038</v>
      </c>
      <c r="B139" s="105" t="s">
        <v>1109</v>
      </c>
      <c r="C139" s="80">
        <v>2</v>
      </c>
      <c r="D139" s="106">
        <v>0.0013499960304616755</v>
      </c>
      <c r="E139" s="106">
        <v>2.9061553956879878</v>
      </c>
      <c r="F139" s="80" t="s">
        <v>745</v>
      </c>
      <c r="G139" s="80" t="b">
        <v>0</v>
      </c>
      <c r="H139" s="80" t="b">
        <v>0</v>
      </c>
      <c r="I139" s="80" t="b">
        <v>0</v>
      </c>
      <c r="J139" s="80" t="b">
        <v>0</v>
      </c>
      <c r="K139" s="80" t="b">
        <v>0</v>
      </c>
      <c r="L139" s="80" t="b">
        <v>0</v>
      </c>
    </row>
    <row r="140" spans="1:12" ht="15">
      <c r="A140" s="105" t="s">
        <v>1109</v>
      </c>
      <c r="B140" s="105" t="s">
        <v>1110</v>
      </c>
      <c r="C140" s="80">
        <v>2</v>
      </c>
      <c r="D140" s="106">
        <v>0.0013499960304616755</v>
      </c>
      <c r="E140" s="106">
        <v>3.082246654743669</v>
      </c>
      <c r="F140" s="80" t="s">
        <v>745</v>
      </c>
      <c r="G140" s="80" t="b">
        <v>0</v>
      </c>
      <c r="H140" s="80" t="b">
        <v>0</v>
      </c>
      <c r="I140" s="80" t="b">
        <v>0</v>
      </c>
      <c r="J140" s="80" t="b">
        <v>0</v>
      </c>
      <c r="K140" s="80" t="b">
        <v>0</v>
      </c>
      <c r="L140" s="80" t="b">
        <v>0</v>
      </c>
    </row>
    <row r="141" spans="1:12" ht="15">
      <c r="A141" s="105" t="s">
        <v>1110</v>
      </c>
      <c r="B141" s="105" t="s">
        <v>915</v>
      </c>
      <c r="C141" s="80">
        <v>2</v>
      </c>
      <c r="D141" s="106">
        <v>0.0013499960304616755</v>
      </c>
      <c r="E141" s="106">
        <v>1.3579707851428802</v>
      </c>
      <c r="F141" s="80" t="s">
        <v>745</v>
      </c>
      <c r="G141" s="80" t="b">
        <v>0</v>
      </c>
      <c r="H141" s="80" t="b">
        <v>0</v>
      </c>
      <c r="I141" s="80" t="b">
        <v>0</v>
      </c>
      <c r="J141" s="80" t="b">
        <v>0</v>
      </c>
      <c r="K141" s="80" t="b">
        <v>0</v>
      </c>
      <c r="L141" s="80" t="b">
        <v>0</v>
      </c>
    </row>
    <row r="142" spans="1:12" ht="15">
      <c r="A142" s="105" t="s">
        <v>915</v>
      </c>
      <c r="B142" s="105" t="s">
        <v>1111</v>
      </c>
      <c r="C142" s="80">
        <v>2</v>
      </c>
      <c r="D142" s="106">
        <v>0.0013499960304616755</v>
      </c>
      <c r="E142" s="106">
        <v>1.3579707851428802</v>
      </c>
      <c r="F142" s="80" t="s">
        <v>745</v>
      </c>
      <c r="G142" s="80" t="b">
        <v>0</v>
      </c>
      <c r="H142" s="80" t="b">
        <v>0</v>
      </c>
      <c r="I142" s="80" t="b">
        <v>0</v>
      </c>
      <c r="J142" s="80" t="b">
        <v>0</v>
      </c>
      <c r="K142" s="80" t="b">
        <v>0</v>
      </c>
      <c r="L142" s="80" t="b">
        <v>0</v>
      </c>
    </row>
    <row r="143" spans="1:12" ht="15">
      <c r="A143" s="105" t="s">
        <v>1111</v>
      </c>
      <c r="B143" s="105" t="s">
        <v>920</v>
      </c>
      <c r="C143" s="80">
        <v>2</v>
      </c>
      <c r="D143" s="106">
        <v>0.0013499960304616755</v>
      </c>
      <c r="E143" s="106">
        <v>1.951912886248663</v>
      </c>
      <c r="F143" s="80" t="s">
        <v>745</v>
      </c>
      <c r="G143" s="80" t="b">
        <v>0</v>
      </c>
      <c r="H143" s="80" t="b">
        <v>0</v>
      </c>
      <c r="I143" s="80" t="b">
        <v>0</v>
      </c>
      <c r="J143" s="80" t="b">
        <v>0</v>
      </c>
      <c r="K143" s="80" t="b">
        <v>0</v>
      </c>
      <c r="L143" s="80" t="b">
        <v>0</v>
      </c>
    </row>
    <row r="144" spans="1:12" ht="15">
      <c r="A144" s="105" t="s">
        <v>933</v>
      </c>
      <c r="B144" s="105" t="s">
        <v>1112</v>
      </c>
      <c r="C144" s="80">
        <v>2</v>
      </c>
      <c r="D144" s="106">
        <v>0.0013499960304616755</v>
      </c>
      <c r="E144" s="106">
        <v>2.237148614729412</v>
      </c>
      <c r="F144" s="80" t="s">
        <v>745</v>
      </c>
      <c r="G144" s="80" t="b">
        <v>0</v>
      </c>
      <c r="H144" s="80" t="b">
        <v>0</v>
      </c>
      <c r="I144" s="80" t="b">
        <v>0</v>
      </c>
      <c r="J144" s="80" t="b">
        <v>0</v>
      </c>
      <c r="K144" s="80" t="b">
        <v>0</v>
      </c>
      <c r="L144" s="80" t="b">
        <v>0</v>
      </c>
    </row>
    <row r="145" spans="1:12" ht="15">
      <c r="A145" s="105" t="s">
        <v>1112</v>
      </c>
      <c r="B145" s="105" t="s">
        <v>1113</v>
      </c>
      <c r="C145" s="80">
        <v>2</v>
      </c>
      <c r="D145" s="106">
        <v>0.0013499960304616755</v>
      </c>
      <c r="E145" s="106">
        <v>3.082246654743669</v>
      </c>
      <c r="F145" s="80" t="s">
        <v>745</v>
      </c>
      <c r="G145" s="80" t="b">
        <v>0</v>
      </c>
      <c r="H145" s="80" t="b">
        <v>0</v>
      </c>
      <c r="I145" s="80" t="b">
        <v>0</v>
      </c>
      <c r="J145" s="80" t="b">
        <v>0</v>
      </c>
      <c r="K145" s="80" t="b">
        <v>0</v>
      </c>
      <c r="L145" s="80" t="b">
        <v>0</v>
      </c>
    </row>
    <row r="146" spans="1:12" ht="15">
      <c r="A146" s="105" t="s">
        <v>1113</v>
      </c>
      <c r="B146" s="105" t="s">
        <v>965</v>
      </c>
      <c r="C146" s="80">
        <v>2</v>
      </c>
      <c r="D146" s="106">
        <v>0.0013499960304616755</v>
      </c>
      <c r="E146" s="106">
        <v>2.6051254000240065</v>
      </c>
      <c r="F146" s="80" t="s">
        <v>745</v>
      </c>
      <c r="G146" s="80" t="b">
        <v>0</v>
      </c>
      <c r="H146" s="80" t="b">
        <v>0</v>
      </c>
      <c r="I146" s="80" t="b">
        <v>0</v>
      </c>
      <c r="J146" s="80" t="b">
        <v>0</v>
      </c>
      <c r="K146" s="80" t="b">
        <v>0</v>
      </c>
      <c r="L146" s="80" t="b">
        <v>0</v>
      </c>
    </row>
    <row r="147" spans="1:12" ht="15">
      <c r="A147" s="105" t="s">
        <v>965</v>
      </c>
      <c r="B147" s="105" t="s">
        <v>1114</v>
      </c>
      <c r="C147" s="80">
        <v>2</v>
      </c>
      <c r="D147" s="106">
        <v>0.0013499960304616755</v>
      </c>
      <c r="E147" s="106">
        <v>2.6051254000240065</v>
      </c>
      <c r="F147" s="80" t="s">
        <v>745</v>
      </c>
      <c r="G147" s="80" t="b">
        <v>0</v>
      </c>
      <c r="H147" s="80" t="b">
        <v>0</v>
      </c>
      <c r="I147" s="80" t="b">
        <v>0</v>
      </c>
      <c r="J147" s="80" t="b">
        <v>0</v>
      </c>
      <c r="K147" s="80" t="b">
        <v>0</v>
      </c>
      <c r="L147" s="80" t="b">
        <v>0</v>
      </c>
    </row>
    <row r="148" spans="1:12" ht="15">
      <c r="A148" s="105" t="s">
        <v>1114</v>
      </c>
      <c r="B148" s="105" t="s">
        <v>930</v>
      </c>
      <c r="C148" s="80">
        <v>2</v>
      </c>
      <c r="D148" s="106">
        <v>0.0013499960304616755</v>
      </c>
      <c r="E148" s="106">
        <v>2.179156667751726</v>
      </c>
      <c r="F148" s="80" t="s">
        <v>745</v>
      </c>
      <c r="G148" s="80" t="b">
        <v>0</v>
      </c>
      <c r="H148" s="80" t="b">
        <v>0</v>
      </c>
      <c r="I148" s="80" t="b">
        <v>0</v>
      </c>
      <c r="J148" s="80" t="b">
        <v>0</v>
      </c>
      <c r="K148" s="80" t="b">
        <v>0</v>
      </c>
      <c r="L148" s="80" t="b">
        <v>0</v>
      </c>
    </row>
    <row r="149" spans="1:12" ht="15">
      <c r="A149" s="105" t="s">
        <v>1115</v>
      </c>
      <c r="B149" s="105" t="s">
        <v>951</v>
      </c>
      <c r="C149" s="80">
        <v>2</v>
      </c>
      <c r="D149" s="106">
        <v>0.0013499960304616755</v>
      </c>
      <c r="E149" s="106">
        <v>2.4801866634157066</v>
      </c>
      <c r="F149" s="80" t="s">
        <v>745</v>
      </c>
      <c r="G149" s="80" t="b">
        <v>0</v>
      </c>
      <c r="H149" s="80" t="b">
        <v>0</v>
      </c>
      <c r="I149" s="80" t="b">
        <v>0</v>
      </c>
      <c r="J149" s="80" t="b">
        <v>0</v>
      </c>
      <c r="K149" s="80" t="b">
        <v>0</v>
      </c>
      <c r="L149" s="80" t="b">
        <v>0</v>
      </c>
    </row>
    <row r="150" spans="1:12" ht="15">
      <c r="A150" s="105" t="s">
        <v>951</v>
      </c>
      <c r="B150" s="105" t="s">
        <v>933</v>
      </c>
      <c r="C150" s="80">
        <v>2</v>
      </c>
      <c r="D150" s="106">
        <v>0.0013499960304616755</v>
      </c>
      <c r="E150" s="106">
        <v>1.63508862340145</v>
      </c>
      <c r="F150" s="80" t="s">
        <v>745</v>
      </c>
      <c r="G150" s="80" t="b">
        <v>0</v>
      </c>
      <c r="H150" s="80" t="b">
        <v>0</v>
      </c>
      <c r="I150" s="80" t="b">
        <v>0</v>
      </c>
      <c r="J150" s="80" t="b">
        <v>0</v>
      </c>
      <c r="K150" s="80" t="b">
        <v>0</v>
      </c>
      <c r="L150" s="80" t="b">
        <v>0</v>
      </c>
    </row>
    <row r="151" spans="1:12" ht="15">
      <c r="A151" s="105" t="s">
        <v>933</v>
      </c>
      <c r="B151" s="105" t="s">
        <v>916</v>
      </c>
      <c r="C151" s="80">
        <v>2</v>
      </c>
      <c r="D151" s="106">
        <v>0.0013499960304616755</v>
      </c>
      <c r="E151" s="106">
        <v>0.5696956618394584</v>
      </c>
      <c r="F151" s="80" t="s">
        <v>745</v>
      </c>
      <c r="G151" s="80" t="b">
        <v>0</v>
      </c>
      <c r="H151" s="80" t="b">
        <v>0</v>
      </c>
      <c r="I151" s="80" t="b">
        <v>0</v>
      </c>
      <c r="J151" s="80" t="b">
        <v>0</v>
      </c>
      <c r="K151" s="80" t="b">
        <v>0</v>
      </c>
      <c r="L151" s="80" t="b">
        <v>0</v>
      </c>
    </row>
    <row r="152" spans="1:12" ht="15">
      <c r="A152" s="105" t="s">
        <v>914</v>
      </c>
      <c r="B152" s="105" t="s">
        <v>978</v>
      </c>
      <c r="C152" s="80">
        <v>2</v>
      </c>
      <c r="D152" s="106">
        <v>0.0013499960304616755</v>
      </c>
      <c r="E152" s="106">
        <v>0.8884266287275563</v>
      </c>
      <c r="F152" s="80" t="s">
        <v>745</v>
      </c>
      <c r="G152" s="80" t="b">
        <v>0</v>
      </c>
      <c r="H152" s="80" t="b">
        <v>0</v>
      </c>
      <c r="I152" s="80" t="b">
        <v>0</v>
      </c>
      <c r="J152" s="80" t="b">
        <v>0</v>
      </c>
      <c r="K152" s="80" t="b">
        <v>0</v>
      </c>
      <c r="L152" s="80" t="b">
        <v>0</v>
      </c>
    </row>
    <row r="153" spans="1:12" ht="15">
      <c r="A153" s="105" t="s">
        <v>978</v>
      </c>
      <c r="B153" s="105" t="s">
        <v>1116</v>
      </c>
      <c r="C153" s="80">
        <v>2</v>
      </c>
      <c r="D153" s="106">
        <v>0.0013499960304616755</v>
      </c>
      <c r="E153" s="106">
        <v>2.6843066460716316</v>
      </c>
      <c r="F153" s="80" t="s">
        <v>745</v>
      </c>
      <c r="G153" s="80" t="b">
        <v>0</v>
      </c>
      <c r="H153" s="80" t="b">
        <v>0</v>
      </c>
      <c r="I153" s="80" t="b">
        <v>0</v>
      </c>
      <c r="J153" s="80" t="b">
        <v>0</v>
      </c>
      <c r="K153" s="80" t="b">
        <v>0</v>
      </c>
      <c r="L153" s="80" t="b">
        <v>0</v>
      </c>
    </row>
    <row r="154" spans="1:12" ht="15">
      <c r="A154" s="105" t="s">
        <v>1116</v>
      </c>
      <c r="B154" s="105" t="s">
        <v>1040</v>
      </c>
      <c r="C154" s="80">
        <v>2</v>
      </c>
      <c r="D154" s="106">
        <v>0.0013499960304616755</v>
      </c>
      <c r="E154" s="106">
        <v>2.9061553956879878</v>
      </c>
      <c r="F154" s="80" t="s">
        <v>745</v>
      </c>
      <c r="G154" s="80" t="b">
        <v>0</v>
      </c>
      <c r="H154" s="80" t="b">
        <v>0</v>
      </c>
      <c r="I154" s="80" t="b">
        <v>0</v>
      </c>
      <c r="J154" s="80" t="b">
        <v>0</v>
      </c>
      <c r="K154" s="80" t="b">
        <v>0</v>
      </c>
      <c r="L154" s="80" t="b">
        <v>0</v>
      </c>
    </row>
    <row r="155" spans="1:12" ht="15">
      <c r="A155" s="105" t="s">
        <v>1040</v>
      </c>
      <c r="B155" s="105" t="s">
        <v>1117</v>
      </c>
      <c r="C155" s="80">
        <v>2</v>
      </c>
      <c r="D155" s="106">
        <v>0.0013499960304616755</v>
      </c>
      <c r="E155" s="106">
        <v>2.9061553956879878</v>
      </c>
      <c r="F155" s="80" t="s">
        <v>745</v>
      </c>
      <c r="G155" s="80" t="b">
        <v>0</v>
      </c>
      <c r="H155" s="80" t="b">
        <v>0</v>
      </c>
      <c r="I155" s="80" t="b">
        <v>0</v>
      </c>
      <c r="J155" s="80" t="b">
        <v>0</v>
      </c>
      <c r="K155" s="80" t="b">
        <v>0</v>
      </c>
      <c r="L155" s="80" t="b">
        <v>0</v>
      </c>
    </row>
    <row r="156" spans="1:12" ht="15">
      <c r="A156" s="105" t="s">
        <v>1117</v>
      </c>
      <c r="B156" s="105" t="s">
        <v>1041</v>
      </c>
      <c r="C156" s="80">
        <v>2</v>
      </c>
      <c r="D156" s="106">
        <v>0.0013499960304616755</v>
      </c>
      <c r="E156" s="106">
        <v>2.9061553956879878</v>
      </c>
      <c r="F156" s="80" t="s">
        <v>745</v>
      </c>
      <c r="G156" s="80" t="b">
        <v>0</v>
      </c>
      <c r="H156" s="80" t="b">
        <v>0</v>
      </c>
      <c r="I156" s="80" t="b">
        <v>0</v>
      </c>
      <c r="J156" s="80" t="b">
        <v>0</v>
      </c>
      <c r="K156" s="80" t="b">
        <v>0</v>
      </c>
      <c r="L156" s="80" t="b">
        <v>0</v>
      </c>
    </row>
    <row r="157" spans="1:12" ht="15">
      <c r="A157" s="105" t="s">
        <v>1041</v>
      </c>
      <c r="B157" s="105" t="s">
        <v>1118</v>
      </c>
      <c r="C157" s="80">
        <v>2</v>
      </c>
      <c r="D157" s="106">
        <v>0.0013499960304616755</v>
      </c>
      <c r="E157" s="106">
        <v>2.9061553956879878</v>
      </c>
      <c r="F157" s="80" t="s">
        <v>745</v>
      </c>
      <c r="G157" s="80" t="b">
        <v>0</v>
      </c>
      <c r="H157" s="80" t="b">
        <v>0</v>
      </c>
      <c r="I157" s="80" t="b">
        <v>0</v>
      </c>
      <c r="J157" s="80" t="b">
        <v>0</v>
      </c>
      <c r="K157" s="80" t="b">
        <v>0</v>
      </c>
      <c r="L157" s="80" t="b">
        <v>0</v>
      </c>
    </row>
    <row r="158" spans="1:12" ht="15">
      <c r="A158" s="105" t="s">
        <v>1118</v>
      </c>
      <c r="B158" s="105" t="s">
        <v>1042</v>
      </c>
      <c r="C158" s="80">
        <v>2</v>
      </c>
      <c r="D158" s="106">
        <v>0.0013499960304616755</v>
      </c>
      <c r="E158" s="106">
        <v>3.082246654743669</v>
      </c>
      <c r="F158" s="80" t="s">
        <v>745</v>
      </c>
      <c r="G158" s="80" t="b">
        <v>0</v>
      </c>
      <c r="H158" s="80" t="b">
        <v>0</v>
      </c>
      <c r="I158" s="80" t="b">
        <v>0</v>
      </c>
      <c r="J158" s="80" t="b">
        <v>0</v>
      </c>
      <c r="K158" s="80" t="b">
        <v>0</v>
      </c>
      <c r="L158" s="80" t="b">
        <v>0</v>
      </c>
    </row>
    <row r="159" spans="1:12" ht="15">
      <c r="A159" s="105" t="s">
        <v>1042</v>
      </c>
      <c r="B159" s="105" t="s">
        <v>966</v>
      </c>
      <c r="C159" s="80">
        <v>2</v>
      </c>
      <c r="D159" s="106">
        <v>0.0013499960304616755</v>
      </c>
      <c r="E159" s="106">
        <v>2.4290341409683256</v>
      </c>
      <c r="F159" s="80" t="s">
        <v>745</v>
      </c>
      <c r="G159" s="80" t="b">
        <v>0</v>
      </c>
      <c r="H159" s="80" t="b">
        <v>0</v>
      </c>
      <c r="I159" s="80" t="b">
        <v>0</v>
      </c>
      <c r="J159" s="80" t="b">
        <v>0</v>
      </c>
      <c r="K159" s="80" t="b">
        <v>0</v>
      </c>
      <c r="L159" s="80" t="b">
        <v>0</v>
      </c>
    </row>
    <row r="160" spans="1:12" ht="15">
      <c r="A160" s="105" t="s">
        <v>966</v>
      </c>
      <c r="B160" s="105" t="s">
        <v>1005</v>
      </c>
      <c r="C160" s="80">
        <v>2</v>
      </c>
      <c r="D160" s="106">
        <v>0.0013499960304616755</v>
      </c>
      <c r="E160" s="106">
        <v>2.3040954043600257</v>
      </c>
      <c r="F160" s="80" t="s">
        <v>745</v>
      </c>
      <c r="G160" s="80" t="b">
        <v>0</v>
      </c>
      <c r="H160" s="80" t="b">
        <v>0</v>
      </c>
      <c r="I160" s="80" t="b">
        <v>0</v>
      </c>
      <c r="J160" s="80" t="b">
        <v>0</v>
      </c>
      <c r="K160" s="80" t="b">
        <v>0</v>
      </c>
      <c r="L160" s="80" t="b">
        <v>0</v>
      </c>
    </row>
    <row r="161" spans="1:12" ht="15">
      <c r="A161" s="105" t="s">
        <v>1005</v>
      </c>
      <c r="B161" s="105" t="s">
        <v>966</v>
      </c>
      <c r="C161" s="80">
        <v>2</v>
      </c>
      <c r="D161" s="106">
        <v>0.0013499960304616755</v>
      </c>
      <c r="E161" s="106">
        <v>2.3040954043600257</v>
      </c>
      <c r="F161" s="80" t="s">
        <v>745</v>
      </c>
      <c r="G161" s="80" t="b">
        <v>0</v>
      </c>
      <c r="H161" s="80" t="b">
        <v>0</v>
      </c>
      <c r="I161" s="80" t="b">
        <v>0</v>
      </c>
      <c r="J161" s="80" t="b">
        <v>0</v>
      </c>
      <c r="K161" s="80" t="b">
        <v>0</v>
      </c>
      <c r="L161" s="80" t="b">
        <v>0</v>
      </c>
    </row>
    <row r="162" spans="1:12" ht="15">
      <c r="A162" s="105" t="s">
        <v>936</v>
      </c>
      <c r="B162" s="105" t="s">
        <v>1119</v>
      </c>
      <c r="C162" s="80">
        <v>2</v>
      </c>
      <c r="D162" s="106">
        <v>0.0013499960304616755</v>
      </c>
      <c r="E162" s="106">
        <v>2.3040954043600257</v>
      </c>
      <c r="F162" s="80" t="s">
        <v>745</v>
      </c>
      <c r="G162" s="80" t="b">
        <v>0</v>
      </c>
      <c r="H162" s="80" t="b">
        <v>0</v>
      </c>
      <c r="I162" s="80" t="b">
        <v>0</v>
      </c>
      <c r="J162" s="80" t="b">
        <v>0</v>
      </c>
      <c r="K162" s="80" t="b">
        <v>0</v>
      </c>
      <c r="L162" s="80" t="b">
        <v>0</v>
      </c>
    </row>
    <row r="163" spans="1:12" ht="15">
      <c r="A163" s="105" t="s">
        <v>1119</v>
      </c>
      <c r="B163" s="105" t="s">
        <v>1120</v>
      </c>
      <c r="C163" s="80">
        <v>2</v>
      </c>
      <c r="D163" s="106">
        <v>0.0013499960304616755</v>
      </c>
      <c r="E163" s="106">
        <v>3.082246654743669</v>
      </c>
      <c r="F163" s="80" t="s">
        <v>745</v>
      </c>
      <c r="G163" s="80" t="b">
        <v>0</v>
      </c>
      <c r="H163" s="80" t="b">
        <v>0</v>
      </c>
      <c r="I163" s="80" t="b">
        <v>0</v>
      </c>
      <c r="J163" s="80" t="b">
        <v>0</v>
      </c>
      <c r="K163" s="80" t="b">
        <v>0</v>
      </c>
      <c r="L163" s="80" t="b">
        <v>0</v>
      </c>
    </row>
    <row r="164" spans="1:12" ht="15">
      <c r="A164" s="105" t="s">
        <v>1120</v>
      </c>
      <c r="B164" s="105" t="s">
        <v>916</v>
      </c>
      <c r="C164" s="80">
        <v>2</v>
      </c>
      <c r="D164" s="106">
        <v>0.0013499960304616755</v>
      </c>
      <c r="E164" s="106">
        <v>1.4147937018537153</v>
      </c>
      <c r="F164" s="80" t="s">
        <v>745</v>
      </c>
      <c r="G164" s="80" t="b">
        <v>0</v>
      </c>
      <c r="H164" s="80" t="b">
        <v>0</v>
      </c>
      <c r="I164" s="80" t="b">
        <v>0</v>
      </c>
      <c r="J164" s="80" t="b">
        <v>0</v>
      </c>
      <c r="K164" s="80" t="b">
        <v>0</v>
      </c>
      <c r="L164" s="80" t="b">
        <v>0</v>
      </c>
    </row>
    <row r="165" spans="1:12" ht="15">
      <c r="A165" s="105" t="s">
        <v>916</v>
      </c>
      <c r="B165" s="105" t="s">
        <v>1043</v>
      </c>
      <c r="C165" s="80">
        <v>2</v>
      </c>
      <c r="D165" s="106">
        <v>0.0013499960304616755</v>
      </c>
      <c r="E165" s="106">
        <v>1.4996152152540327</v>
      </c>
      <c r="F165" s="80" t="s">
        <v>745</v>
      </c>
      <c r="G165" s="80" t="b">
        <v>0</v>
      </c>
      <c r="H165" s="80" t="b">
        <v>0</v>
      </c>
      <c r="I165" s="80" t="b">
        <v>0</v>
      </c>
      <c r="J165" s="80" t="b">
        <v>0</v>
      </c>
      <c r="K165" s="80" t="b">
        <v>0</v>
      </c>
      <c r="L165" s="80" t="b">
        <v>0</v>
      </c>
    </row>
    <row r="166" spans="1:12" ht="15">
      <c r="A166" s="105" t="s">
        <v>1043</v>
      </c>
      <c r="B166" s="105" t="s">
        <v>946</v>
      </c>
      <c r="C166" s="80">
        <v>2</v>
      </c>
      <c r="D166" s="106">
        <v>0.0013499960304616755</v>
      </c>
      <c r="E166" s="106">
        <v>2.2529428819126442</v>
      </c>
      <c r="F166" s="80" t="s">
        <v>745</v>
      </c>
      <c r="G166" s="80" t="b">
        <v>0</v>
      </c>
      <c r="H166" s="80" t="b">
        <v>0</v>
      </c>
      <c r="I166" s="80" t="b">
        <v>0</v>
      </c>
      <c r="J166" s="80" t="b">
        <v>0</v>
      </c>
      <c r="K166" s="80" t="b">
        <v>0</v>
      </c>
      <c r="L166" s="80" t="b">
        <v>0</v>
      </c>
    </row>
    <row r="167" spans="1:12" ht="15">
      <c r="A167" s="105" t="s">
        <v>946</v>
      </c>
      <c r="B167" s="105" t="s">
        <v>1121</v>
      </c>
      <c r="C167" s="80">
        <v>2</v>
      </c>
      <c r="D167" s="106">
        <v>0.0013499960304616755</v>
      </c>
      <c r="E167" s="106">
        <v>2.4290341409683256</v>
      </c>
      <c r="F167" s="80" t="s">
        <v>745</v>
      </c>
      <c r="G167" s="80" t="b">
        <v>0</v>
      </c>
      <c r="H167" s="80" t="b">
        <v>0</v>
      </c>
      <c r="I167" s="80" t="b">
        <v>0</v>
      </c>
      <c r="J167" s="80" t="b">
        <v>0</v>
      </c>
      <c r="K167" s="80" t="b">
        <v>0</v>
      </c>
      <c r="L167" s="80" t="b">
        <v>0</v>
      </c>
    </row>
    <row r="168" spans="1:12" ht="15">
      <c r="A168" s="105" t="s">
        <v>1121</v>
      </c>
      <c r="B168" s="105" t="s">
        <v>1122</v>
      </c>
      <c r="C168" s="80">
        <v>2</v>
      </c>
      <c r="D168" s="106">
        <v>0.0013499960304616755</v>
      </c>
      <c r="E168" s="106">
        <v>3.082246654743669</v>
      </c>
      <c r="F168" s="80" t="s">
        <v>745</v>
      </c>
      <c r="G168" s="80" t="b">
        <v>0</v>
      </c>
      <c r="H168" s="80" t="b">
        <v>0</v>
      </c>
      <c r="I168" s="80" t="b">
        <v>0</v>
      </c>
      <c r="J168" s="80" t="b">
        <v>0</v>
      </c>
      <c r="K168" s="80" t="b">
        <v>0</v>
      </c>
      <c r="L168" s="80" t="b">
        <v>0</v>
      </c>
    </row>
    <row r="169" spans="1:12" ht="15">
      <c r="A169" s="105" t="s">
        <v>1122</v>
      </c>
      <c r="B169" s="105" t="s">
        <v>916</v>
      </c>
      <c r="C169" s="80">
        <v>2</v>
      </c>
      <c r="D169" s="106">
        <v>0.0013499960304616755</v>
      </c>
      <c r="E169" s="106">
        <v>1.4147937018537153</v>
      </c>
      <c r="F169" s="80" t="s">
        <v>745</v>
      </c>
      <c r="G169" s="80" t="b">
        <v>0</v>
      </c>
      <c r="H169" s="80" t="b">
        <v>0</v>
      </c>
      <c r="I169" s="80" t="b">
        <v>0</v>
      </c>
      <c r="J169" s="80" t="b">
        <v>0</v>
      </c>
      <c r="K169" s="80" t="b">
        <v>0</v>
      </c>
      <c r="L169" s="80" t="b">
        <v>0</v>
      </c>
    </row>
    <row r="170" spans="1:12" ht="15">
      <c r="A170" s="105" t="s">
        <v>916</v>
      </c>
      <c r="B170" s="105" t="s">
        <v>1123</v>
      </c>
      <c r="C170" s="80">
        <v>2</v>
      </c>
      <c r="D170" s="106">
        <v>0.0013499960304616755</v>
      </c>
      <c r="E170" s="106">
        <v>1.675706474309714</v>
      </c>
      <c r="F170" s="80" t="s">
        <v>745</v>
      </c>
      <c r="G170" s="80" t="b">
        <v>0</v>
      </c>
      <c r="H170" s="80" t="b">
        <v>0</v>
      </c>
      <c r="I170" s="80" t="b">
        <v>0</v>
      </c>
      <c r="J170" s="80" t="b">
        <v>0</v>
      </c>
      <c r="K170" s="80" t="b">
        <v>0</v>
      </c>
      <c r="L170" s="80" t="b">
        <v>0</v>
      </c>
    </row>
    <row r="171" spans="1:12" ht="15">
      <c r="A171" s="105" t="s">
        <v>1123</v>
      </c>
      <c r="B171" s="105" t="s">
        <v>914</v>
      </c>
      <c r="C171" s="80">
        <v>2</v>
      </c>
      <c r="D171" s="106">
        <v>0.0013499960304616755</v>
      </c>
      <c r="E171" s="106">
        <v>1.4338866437627376</v>
      </c>
      <c r="F171" s="80" t="s">
        <v>745</v>
      </c>
      <c r="G171" s="80" t="b">
        <v>0</v>
      </c>
      <c r="H171" s="80" t="b">
        <v>0</v>
      </c>
      <c r="I171" s="80" t="b">
        <v>0</v>
      </c>
      <c r="J171" s="80" t="b">
        <v>0</v>
      </c>
      <c r="K171" s="80" t="b">
        <v>0</v>
      </c>
      <c r="L171" s="80" t="b">
        <v>0</v>
      </c>
    </row>
    <row r="172" spans="1:12" ht="15">
      <c r="A172" s="105" t="s">
        <v>980</v>
      </c>
      <c r="B172" s="105" t="s">
        <v>1124</v>
      </c>
      <c r="C172" s="80">
        <v>2</v>
      </c>
      <c r="D172" s="106">
        <v>0.0013499960304616755</v>
      </c>
      <c r="E172" s="106">
        <v>3.082246654743669</v>
      </c>
      <c r="F172" s="80" t="s">
        <v>745</v>
      </c>
      <c r="G172" s="80" t="b">
        <v>0</v>
      </c>
      <c r="H172" s="80" t="b">
        <v>0</v>
      </c>
      <c r="I172" s="80" t="b">
        <v>0</v>
      </c>
      <c r="J172" s="80" t="b">
        <v>0</v>
      </c>
      <c r="K172" s="80" t="b">
        <v>0</v>
      </c>
      <c r="L172" s="80" t="b">
        <v>0</v>
      </c>
    </row>
    <row r="173" spans="1:12" ht="15">
      <c r="A173" s="105" t="s">
        <v>1124</v>
      </c>
      <c r="B173" s="105" t="s">
        <v>1125</v>
      </c>
      <c r="C173" s="80">
        <v>2</v>
      </c>
      <c r="D173" s="106">
        <v>0.0013499960304616755</v>
      </c>
      <c r="E173" s="106">
        <v>3.082246654743669</v>
      </c>
      <c r="F173" s="80" t="s">
        <v>745</v>
      </c>
      <c r="G173" s="80" t="b">
        <v>0</v>
      </c>
      <c r="H173" s="80" t="b">
        <v>0</v>
      </c>
      <c r="I173" s="80" t="b">
        <v>0</v>
      </c>
      <c r="J173" s="80" t="b">
        <v>0</v>
      </c>
      <c r="K173" s="80" t="b">
        <v>0</v>
      </c>
      <c r="L173" s="80" t="b">
        <v>0</v>
      </c>
    </row>
    <row r="174" spans="1:12" ht="15">
      <c r="A174" s="105" t="s">
        <v>1125</v>
      </c>
      <c r="B174" s="105" t="s">
        <v>1126</v>
      </c>
      <c r="C174" s="80">
        <v>2</v>
      </c>
      <c r="D174" s="106">
        <v>0.0013499960304616755</v>
      </c>
      <c r="E174" s="106">
        <v>3.082246654743669</v>
      </c>
      <c r="F174" s="80" t="s">
        <v>745</v>
      </c>
      <c r="G174" s="80" t="b">
        <v>0</v>
      </c>
      <c r="H174" s="80" t="b">
        <v>0</v>
      </c>
      <c r="I174" s="80" t="b">
        <v>0</v>
      </c>
      <c r="J174" s="80" t="b">
        <v>0</v>
      </c>
      <c r="K174" s="80" t="b">
        <v>0</v>
      </c>
      <c r="L174" s="80" t="b">
        <v>0</v>
      </c>
    </row>
    <row r="175" spans="1:12" ht="15">
      <c r="A175" s="105" t="s">
        <v>1126</v>
      </c>
      <c r="B175" s="105" t="s">
        <v>1127</v>
      </c>
      <c r="C175" s="80">
        <v>2</v>
      </c>
      <c r="D175" s="106">
        <v>0.0013499960304616755</v>
      </c>
      <c r="E175" s="106">
        <v>3.082246654743669</v>
      </c>
      <c r="F175" s="80" t="s">
        <v>745</v>
      </c>
      <c r="G175" s="80" t="b">
        <v>0</v>
      </c>
      <c r="H175" s="80" t="b">
        <v>0</v>
      </c>
      <c r="I175" s="80" t="b">
        <v>0</v>
      </c>
      <c r="J175" s="80" t="b">
        <v>0</v>
      </c>
      <c r="K175" s="80" t="b">
        <v>0</v>
      </c>
      <c r="L175" s="80" t="b">
        <v>0</v>
      </c>
    </row>
    <row r="176" spans="1:12" ht="15">
      <c r="A176" s="105" t="s">
        <v>1127</v>
      </c>
      <c r="B176" s="105" t="s">
        <v>922</v>
      </c>
      <c r="C176" s="80">
        <v>2</v>
      </c>
      <c r="D176" s="106">
        <v>0.0013499960304616755</v>
      </c>
      <c r="E176" s="106">
        <v>2.0030654086960444</v>
      </c>
      <c r="F176" s="80" t="s">
        <v>745</v>
      </c>
      <c r="G176" s="80" t="b">
        <v>0</v>
      </c>
      <c r="H176" s="80" t="b">
        <v>0</v>
      </c>
      <c r="I176" s="80" t="b">
        <v>0</v>
      </c>
      <c r="J176" s="80" t="b">
        <v>0</v>
      </c>
      <c r="K176" s="80" t="b">
        <v>0</v>
      </c>
      <c r="L176" s="80" t="b">
        <v>0</v>
      </c>
    </row>
    <row r="177" spans="1:12" ht="15">
      <c r="A177" s="105" t="s">
        <v>922</v>
      </c>
      <c r="B177" s="105" t="s">
        <v>1128</v>
      </c>
      <c r="C177" s="80">
        <v>2</v>
      </c>
      <c r="D177" s="106">
        <v>0.0013499960304616755</v>
      </c>
      <c r="E177" s="106">
        <v>2.0030654086960444</v>
      </c>
      <c r="F177" s="80" t="s">
        <v>745</v>
      </c>
      <c r="G177" s="80" t="b">
        <v>0</v>
      </c>
      <c r="H177" s="80" t="b">
        <v>0</v>
      </c>
      <c r="I177" s="80" t="b">
        <v>0</v>
      </c>
      <c r="J177" s="80" t="b">
        <v>0</v>
      </c>
      <c r="K177" s="80" t="b">
        <v>0</v>
      </c>
      <c r="L177" s="80" t="b">
        <v>0</v>
      </c>
    </row>
    <row r="178" spans="1:12" ht="15">
      <c r="A178" s="105" t="s">
        <v>914</v>
      </c>
      <c r="B178" s="105" t="s">
        <v>955</v>
      </c>
      <c r="C178" s="80">
        <v>2</v>
      </c>
      <c r="D178" s="106">
        <v>0.0013499960304616755</v>
      </c>
      <c r="E178" s="106">
        <v>0.7422985930493182</v>
      </c>
      <c r="F178" s="80" t="s">
        <v>745</v>
      </c>
      <c r="G178" s="80" t="b">
        <v>0</v>
      </c>
      <c r="H178" s="80" t="b">
        <v>0</v>
      </c>
      <c r="I178" s="80" t="b">
        <v>0</v>
      </c>
      <c r="J178" s="80" t="b">
        <v>0</v>
      </c>
      <c r="K178" s="80" t="b">
        <v>0</v>
      </c>
      <c r="L178" s="80" t="b">
        <v>0</v>
      </c>
    </row>
    <row r="179" spans="1:12" ht="15">
      <c r="A179" s="105" t="s">
        <v>1044</v>
      </c>
      <c r="B179" s="105" t="s">
        <v>1129</v>
      </c>
      <c r="C179" s="80">
        <v>2</v>
      </c>
      <c r="D179" s="106">
        <v>0.0013499960304616755</v>
      </c>
      <c r="E179" s="106">
        <v>2.9061553956879878</v>
      </c>
      <c r="F179" s="80" t="s">
        <v>745</v>
      </c>
      <c r="G179" s="80" t="b">
        <v>0</v>
      </c>
      <c r="H179" s="80" t="b">
        <v>0</v>
      </c>
      <c r="I179" s="80" t="b">
        <v>0</v>
      </c>
      <c r="J179" s="80" t="b">
        <v>0</v>
      </c>
      <c r="K179" s="80" t="b">
        <v>0</v>
      </c>
      <c r="L179" s="80" t="b">
        <v>0</v>
      </c>
    </row>
    <row r="180" spans="1:12" ht="15">
      <c r="A180" s="105" t="s">
        <v>1130</v>
      </c>
      <c r="B180" s="105" t="s">
        <v>916</v>
      </c>
      <c r="C180" s="80">
        <v>2</v>
      </c>
      <c r="D180" s="106">
        <v>0.0013499960304616755</v>
      </c>
      <c r="E180" s="106">
        <v>1.4147937018537153</v>
      </c>
      <c r="F180" s="80" t="s">
        <v>745</v>
      </c>
      <c r="G180" s="80" t="b">
        <v>0</v>
      </c>
      <c r="H180" s="80" t="b">
        <v>0</v>
      </c>
      <c r="I180" s="80" t="b">
        <v>0</v>
      </c>
      <c r="J180" s="80" t="b">
        <v>0</v>
      </c>
      <c r="K180" s="80" t="b">
        <v>0</v>
      </c>
      <c r="L180" s="80" t="b">
        <v>0</v>
      </c>
    </row>
    <row r="181" spans="1:12" ht="15">
      <c r="A181" s="105" t="s">
        <v>1009</v>
      </c>
      <c r="B181" s="105" t="s">
        <v>915</v>
      </c>
      <c r="C181" s="80">
        <v>2</v>
      </c>
      <c r="D181" s="106">
        <v>0.0013499960304616755</v>
      </c>
      <c r="E181" s="106">
        <v>1.056940789478899</v>
      </c>
      <c r="F181" s="80" t="s">
        <v>745</v>
      </c>
      <c r="G181" s="80" t="b">
        <v>0</v>
      </c>
      <c r="H181" s="80" t="b">
        <v>0</v>
      </c>
      <c r="I181" s="80" t="b">
        <v>0</v>
      </c>
      <c r="J181" s="80" t="b">
        <v>0</v>
      </c>
      <c r="K181" s="80" t="b">
        <v>0</v>
      </c>
      <c r="L181" s="80" t="b">
        <v>0</v>
      </c>
    </row>
    <row r="182" spans="1:12" ht="15">
      <c r="A182" s="105" t="s">
        <v>968</v>
      </c>
      <c r="B182" s="105" t="s">
        <v>1132</v>
      </c>
      <c r="C182" s="80">
        <v>2</v>
      </c>
      <c r="D182" s="106">
        <v>0.0013499960304616755</v>
      </c>
      <c r="E182" s="106">
        <v>2.6051254000240065</v>
      </c>
      <c r="F182" s="80" t="s">
        <v>745</v>
      </c>
      <c r="G182" s="80" t="b">
        <v>0</v>
      </c>
      <c r="H182" s="80" t="b">
        <v>0</v>
      </c>
      <c r="I182" s="80" t="b">
        <v>0</v>
      </c>
      <c r="J182" s="80" t="b">
        <v>0</v>
      </c>
      <c r="K182" s="80" t="b">
        <v>0</v>
      </c>
      <c r="L182" s="80" t="b">
        <v>0</v>
      </c>
    </row>
    <row r="183" spans="1:12" ht="15">
      <c r="A183" s="105" t="s">
        <v>1132</v>
      </c>
      <c r="B183" s="105" t="s">
        <v>984</v>
      </c>
      <c r="C183" s="80">
        <v>2</v>
      </c>
      <c r="D183" s="106">
        <v>0.0013499960304616755</v>
      </c>
      <c r="E183" s="106">
        <v>2.6843066460716316</v>
      </c>
      <c r="F183" s="80" t="s">
        <v>745</v>
      </c>
      <c r="G183" s="80" t="b">
        <v>0</v>
      </c>
      <c r="H183" s="80" t="b">
        <v>0</v>
      </c>
      <c r="I183" s="80" t="b">
        <v>0</v>
      </c>
      <c r="J183" s="80" t="b">
        <v>0</v>
      </c>
      <c r="K183" s="80" t="b">
        <v>0</v>
      </c>
      <c r="L183" s="80" t="b">
        <v>0</v>
      </c>
    </row>
    <row r="184" spans="1:12" ht="15">
      <c r="A184" s="105" t="s">
        <v>984</v>
      </c>
      <c r="B184" s="105" t="s">
        <v>933</v>
      </c>
      <c r="C184" s="80">
        <v>2</v>
      </c>
      <c r="D184" s="106">
        <v>0.0013499960304616755</v>
      </c>
      <c r="E184" s="106">
        <v>1.8392086060573747</v>
      </c>
      <c r="F184" s="80" t="s">
        <v>745</v>
      </c>
      <c r="G184" s="80" t="b">
        <v>0</v>
      </c>
      <c r="H184" s="80" t="b">
        <v>0</v>
      </c>
      <c r="I184" s="80" t="b">
        <v>0</v>
      </c>
      <c r="J184" s="80" t="b">
        <v>0</v>
      </c>
      <c r="K184" s="80" t="b">
        <v>0</v>
      </c>
      <c r="L184" s="80" t="b">
        <v>0</v>
      </c>
    </row>
    <row r="185" spans="1:12" ht="15">
      <c r="A185" s="105" t="s">
        <v>933</v>
      </c>
      <c r="B185" s="105" t="s">
        <v>1011</v>
      </c>
      <c r="C185" s="80">
        <v>2</v>
      </c>
      <c r="D185" s="106">
        <v>0.0013499960304616755</v>
      </c>
      <c r="E185" s="106">
        <v>2.237148614729412</v>
      </c>
      <c r="F185" s="80" t="s">
        <v>745</v>
      </c>
      <c r="G185" s="80" t="b">
        <v>0</v>
      </c>
      <c r="H185" s="80" t="b">
        <v>0</v>
      </c>
      <c r="I185" s="80" t="b">
        <v>0</v>
      </c>
      <c r="J185" s="80" t="b">
        <v>0</v>
      </c>
      <c r="K185" s="80" t="b">
        <v>0</v>
      </c>
      <c r="L185" s="80" t="b">
        <v>0</v>
      </c>
    </row>
    <row r="186" spans="1:12" ht="15">
      <c r="A186" s="105" t="s">
        <v>1011</v>
      </c>
      <c r="B186" s="105" t="s">
        <v>1012</v>
      </c>
      <c r="C186" s="80">
        <v>2</v>
      </c>
      <c r="D186" s="106">
        <v>0.0013499960304616755</v>
      </c>
      <c r="E186" s="106">
        <v>2.4801866634157066</v>
      </c>
      <c r="F186" s="80" t="s">
        <v>745</v>
      </c>
      <c r="G186" s="80" t="b">
        <v>0</v>
      </c>
      <c r="H186" s="80" t="b">
        <v>0</v>
      </c>
      <c r="I186" s="80" t="b">
        <v>0</v>
      </c>
      <c r="J186" s="80" t="b">
        <v>0</v>
      </c>
      <c r="K186" s="80" t="b">
        <v>0</v>
      </c>
      <c r="L186" s="80" t="b">
        <v>0</v>
      </c>
    </row>
    <row r="187" spans="1:12" ht="15">
      <c r="A187" s="105" t="s">
        <v>1134</v>
      </c>
      <c r="B187" s="105" t="s">
        <v>915</v>
      </c>
      <c r="C187" s="80">
        <v>2</v>
      </c>
      <c r="D187" s="106">
        <v>0.0015891934843067143</v>
      </c>
      <c r="E187" s="106">
        <v>1.3579707851428802</v>
      </c>
      <c r="F187" s="80" t="s">
        <v>745</v>
      </c>
      <c r="G187" s="80" t="b">
        <v>0</v>
      </c>
      <c r="H187" s="80" t="b">
        <v>0</v>
      </c>
      <c r="I187" s="80" t="b">
        <v>0</v>
      </c>
      <c r="J187" s="80" t="b">
        <v>0</v>
      </c>
      <c r="K187" s="80" t="b">
        <v>0</v>
      </c>
      <c r="L187" s="80" t="b">
        <v>0</v>
      </c>
    </row>
    <row r="188" spans="1:12" ht="15">
      <c r="A188" s="105" t="s">
        <v>915</v>
      </c>
      <c r="B188" s="105" t="s">
        <v>1135</v>
      </c>
      <c r="C188" s="80">
        <v>2</v>
      </c>
      <c r="D188" s="106">
        <v>0.0015891934843067143</v>
      </c>
      <c r="E188" s="106">
        <v>1.3579707851428802</v>
      </c>
      <c r="F188" s="80" t="s">
        <v>745</v>
      </c>
      <c r="G188" s="80" t="b">
        <v>0</v>
      </c>
      <c r="H188" s="80" t="b">
        <v>0</v>
      </c>
      <c r="I188" s="80" t="b">
        <v>0</v>
      </c>
      <c r="J188" s="80" t="b">
        <v>0</v>
      </c>
      <c r="K188" s="80" t="b">
        <v>0</v>
      </c>
      <c r="L188" s="80" t="b">
        <v>0</v>
      </c>
    </row>
    <row r="189" spans="1:12" ht="15">
      <c r="A189" s="105" t="s">
        <v>1135</v>
      </c>
      <c r="B189" s="105" t="s">
        <v>1136</v>
      </c>
      <c r="C189" s="80">
        <v>2</v>
      </c>
      <c r="D189" s="106">
        <v>0.0015891934843067143</v>
      </c>
      <c r="E189" s="106">
        <v>3.082246654743669</v>
      </c>
      <c r="F189" s="80" t="s">
        <v>745</v>
      </c>
      <c r="G189" s="80" t="b">
        <v>0</v>
      </c>
      <c r="H189" s="80" t="b">
        <v>0</v>
      </c>
      <c r="I189" s="80" t="b">
        <v>0</v>
      </c>
      <c r="J189" s="80" t="b">
        <v>0</v>
      </c>
      <c r="K189" s="80" t="b">
        <v>0</v>
      </c>
      <c r="L189" s="80" t="b">
        <v>0</v>
      </c>
    </row>
    <row r="190" spans="1:12" ht="15">
      <c r="A190" s="105" t="s">
        <v>1136</v>
      </c>
      <c r="B190" s="105" t="s">
        <v>1137</v>
      </c>
      <c r="C190" s="80">
        <v>2</v>
      </c>
      <c r="D190" s="106">
        <v>0.0015891934843067143</v>
      </c>
      <c r="E190" s="106">
        <v>3.082246654743669</v>
      </c>
      <c r="F190" s="80" t="s">
        <v>745</v>
      </c>
      <c r="G190" s="80" t="b">
        <v>0</v>
      </c>
      <c r="H190" s="80" t="b">
        <v>0</v>
      </c>
      <c r="I190" s="80" t="b">
        <v>0</v>
      </c>
      <c r="J190" s="80" t="b">
        <v>0</v>
      </c>
      <c r="K190" s="80" t="b">
        <v>0</v>
      </c>
      <c r="L190" s="80" t="b">
        <v>0</v>
      </c>
    </row>
    <row r="191" spans="1:12" ht="15">
      <c r="A191" s="105" t="s">
        <v>942</v>
      </c>
      <c r="B191" s="105" t="s">
        <v>916</v>
      </c>
      <c r="C191" s="80">
        <v>2</v>
      </c>
      <c r="D191" s="106">
        <v>0.0013499960304616755</v>
      </c>
      <c r="E191" s="106">
        <v>0.7158236975176965</v>
      </c>
      <c r="F191" s="80" t="s">
        <v>745</v>
      </c>
      <c r="G191" s="80" t="b">
        <v>0</v>
      </c>
      <c r="H191" s="80" t="b">
        <v>0</v>
      </c>
      <c r="I191" s="80" t="b">
        <v>0</v>
      </c>
      <c r="J191" s="80" t="b">
        <v>0</v>
      </c>
      <c r="K191" s="80" t="b">
        <v>0</v>
      </c>
      <c r="L191" s="80" t="b">
        <v>0</v>
      </c>
    </row>
    <row r="192" spans="1:12" ht="15">
      <c r="A192" s="105" t="s">
        <v>835</v>
      </c>
      <c r="B192" s="105" t="s">
        <v>952</v>
      </c>
      <c r="C192" s="80">
        <v>2</v>
      </c>
      <c r="D192" s="106">
        <v>0.0013499960304616755</v>
      </c>
      <c r="E192" s="106">
        <v>1.5770966764237633</v>
      </c>
      <c r="F192" s="80" t="s">
        <v>745</v>
      </c>
      <c r="G192" s="80" t="b">
        <v>0</v>
      </c>
      <c r="H192" s="80" t="b">
        <v>0</v>
      </c>
      <c r="I192" s="80" t="b">
        <v>0</v>
      </c>
      <c r="J192" s="80" t="b">
        <v>0</v>
      </c>
      <c r="K192" s="80" t="b">
        <v>0</v>
      </c>
      <c r="L192" s="80" t="b">
        <v>0</v>
      </c>
    </row>
    <row r="193" spans="1:12" ht="15">
      <c r="A193" s="105" t="s">
        <v>1149</v>
      </c>
      <c r="B193" s="105" t="s">
        <v>1150</v>
      </c>
      <c r="C193" s="80">
        <v>2</v>
      </c>
      <c r="D193" s="106">
        <v>0.0013499960304616755</v>
      </c>
      <c r="E193" s="106">
        <v>3.082246654743669</v>
      </c>
      <c r="F193" s="80" t="s">
        <v>745</v>
      </c>
      <c r="G193" s="80" t="b">
        <v>0</v>
      </c>
      <c r="H193" s="80" t="b">
        <v>0</v>
      </c>
      <c r="I193" s="80" t="b">
        <v>0</v>
      </c>
      <c r="J193" s="80" t="b">
        <v>0</v>
      </c>
      <c r="K193" s="80" t="b">
        <v>0</v>
      </c>
      <c r="L193" s="80" t="b">
        <v>0</v>
      </c>
    </row>
    <row r="194" spans="1:12" ht="15">
      <c r="A194" s="105" t="s">
        <v>1150</v>
      </c>
      <c r="B194" s="105" t="s">
        <v>1018</v>
      </c>
      <c r="C194" s="80">
        <v>2</v>
      </c>
      <c r="D194" s="106">
        <v>0.0013499960304616755</v>
      </c>
      <c r="E194" s="106">
        <v>2.781216659079688</v>
      </c>
      <c r="F194" s="80" t="s">
        <v>745</v>
      </c>
      <c r="G194" s="80" t="b">
        <v>0</v>
      </c>
      <c r="H194" s="80" t="b">
        <v>0</v>
      </c>
      <c r="I194" s="80" t="b">
        <v>0</v>
      </c>
      <c r="J194" s="80" t="b">
        <v>0</v>
      </c>
      <c r="K194" s="80" t="b">
        <v>0</v>
      </c>
      <c r="L194" s="80" t="b">
        <v>0</v>
      </c>
    </row>
    <row r="195" spans="1:12" ht="15">
      <c r="A195" s="105" t="s">
        <v>914</v>
      </c>
      <c r="B195" s="105" t="s">
        <v>990</v>
      </c>
      <c r="C195" s="80">
        <v>2</v>
      </c>
      <c r="D195" s="106">
        <v>0.0013499960304616755</v>
      </c>
      <c r="E195" s="106">
        <v>0.9853366417356128</v>
      </c>
      <c r="F195" s="80" t="s">
        <v>745</v>
      </c>
      <c r="G195" s="80" t="b">
        <v>0</v>
      </c>
      <c r="H195" s="80" t="b">
        <v>0</v>
      </c>
      <c r="I195" s="80" t="b">
        <v>0</v>
      </c>
      <c r="J195" s="80" t="b">
        <v>0</v>
      </c>
      <c r="K195" s="80" t="b">
        <v>0</v>
      </c>
      <c r="L195" s="80" t="b">
        <v>0</v>
      </c>
    </row>
    <row r="196" spans="1:12" ht="15">
      <c r="A196" s="105" t="s">
        <v>990</v>
      </c>
      <c r="B196" s="105" t="s">
        <v>920</v>
      </c>
      <c r="C196" s="80">
        <v>2</v>
      </c>
      <c r="D196" s="106">
        <v>0.0013499960304616755</v>
      </c>
      <c r="E196" s="106">
        <v>1.5539728775766255</v>
      </c>
      <c r="F196" s="80" t="s">
        <v>745</v>
      </c>
      <c r="G196" s="80" t="b">
        <v>0</v>
      </c>
      <c r="H196" s="80" t="b">
        <v>0</v>
      </c>
      <c r="I196" s="80" t="b">
        <v>0</v>
      </c>
      <c r="J196" s="80" t="b">
        <v>0</v>
      </c>
      <c r="K196" s="80" t="b">
        <v>0</v>
      </c>
      <c r="L196" s="80" t="b">
        <v>0</v>
      </c>
    </row>
    <row r="197" spans="1:12" ht="15">
      <c r="A197" s="105" t="s">
        <v>924</v>
      </c>
      <c r="B197" s="105" t="s">
        <v>971</v>
      </c>
      <c r="C197" s="80">
        <v>2</v>
      </c>
      <c r="D197" s="106">
        <v>0.0013499960304616755</v>
      </c>
      <c r="E197" s="106">
        <v>1.5839361009540687</v>
      </c>
      <c r="F197" s="80" t="s">
        <v>745</v>
      </c>
      <c r="G197" s="80" t="b">
        <v>0</v>
      </c>
      <c r="H197" s="80" t="b">
        <v>0</v>
      </c>
      <c r="I197" s="80" t="b">
        <v>0</v>
      </c>
      <c r="J197" s="80" t="b">
        <v>0</v>
      </c>
      <c r="K197" s="80" t="b">
        <v>0</v>
      </c>
      <c r="L197" s="80" t="b">
        <v>0</v>
      </c>
    </row>
    <row r="198" spans="1:12" ht="15">
      <c r="A198" s="105" t="s">
        <v>1161</v>
      </c>
      <c r="B198" s="105" t="s">
        <v>1162</v>
      </c>
      <c r="C198" s="80">
        <v>2</v>
      </c>
      <c r="D198" s="106">
        <v>0.0013499960304616755</v>
      </c>
      <c r="E198" s="106">
        <v>3.082246654743669</v>
      </c>
      <c r="F198" s="80" t="s">
        <v>745</v>
      </c>
      <c r="G198" s="80" t="b">
        <v>0</v>
      </c>
      <c r="H198" s="80" t="b">
        <v>0</v>
      </c>
      <c r="I198" s="80" t="b">
        <v>0</v>
      </c>
      <c r="J198" s="80" t="b">
        <v>0</v>
      </c>
      <c r="K198" s="80" t="b">
        <v>0</v>
      </c>
      <c r="L198" s="80" t="b">
        <v>0</v>
      </c>
    </row>
    <row r="199" spans="1:12" ht="15">
      <c r="A199" s="105" t="s">
        <v>932</v>
      </c>
      <c r="B199" s="105" t="s">
        <v>942</v>
      </c>
      <c r="C199" s="80">
        <v>2</v>
      </c>
      <c r="D199" s="106">
        <v>0.0015891934843067143</v>
      </c>
      <c r="E199" s="106">
        <v>1.5770966764237633</v>
      </c>
      <c r="F199" s="80" t="s">
        <v>745</v>
      </c>
      <c r="G199" s="80" t="b">
        <v>0</v>
      </c>
      <c r="H199" s="80" t="b">
        <v>0</v>
      </c>
      <c r="I199" s="80" t="b">
        <v>0</v>
      </c>
      <c r="J199" s="80" t="b">
        <v>0</v>
      </c>
      <c r="K199" s="80" t="b">
        <v>0</v>
      </c>
      <c r="L199" s="80" t="b">
        <v>0</v>
      </c>
    </row>
    <row r="200" spans="1:12" ht="15">
      <c r="A200" s="105" t="s">
        <v>940</v>
      </c>
      <c r="B200" s="105" t="s">
        <v>954</v>
      </c>
      <c r="C200" s="80">
        <v>2</v>
      </c>
      <c r="D200" s="106">
        <v>0.0013499960304616755</v>
      </c>
      <c r="E200" s="106">
        <v>1.7978159208991495</v>
      </c>
      <c r="F200" s="80" t="s">
        <v>745</v>
      </c>
      <c r="G200" s="80" t="b">
        <v>0</v>
      </c>
      <c r="H200" s="80" t="b">
        <v>0</v>
      </c>
      <c r="I200" s="80" t="b">
        <v>0</v>
      </c>
      <c r="J200" s="80" t="b">
        <v>0</v>
      </c>
      <c r="K200" s="80" t="b">
        <v>0</v>
      </c>
      <c r="L200" s="80" t="b">
        <v>0</v>
      </c>
    </row>
    <row r="201" spans="1:12" ht="15">
      <c r="A201" s="105" t="s">
        <v>925</v>
      </c>
      <c r="B201" s="105" t="s">
        <v>1064</v>
      </c>
      <c r="C201" s="80">
        <v>2</v>
      </c>
      <c r="D201" s="106">
        <v>0.0013499960304616755</v>
      </c>
      <c r="E201" s="106">
        <v>1.906155395687988</v>
      </c>
      <c r="F201" s="80" t="s">
        <v>745</v>
      </c>
      <c r="G201" s="80" t="b">
        <v>0</v>
      </c>
      <c r="H201" s="80" t="b">
        <v>0</v>
      </c>
      <c r="I201" s="80" t="b">
        <v>0</v>
      </c>
      <c r="J201" s="80" t="b">
        <v>0</v>
      </c>
      <c r="K201" s="80" t="b">
        <v>0</v>
      </c>
      <c r="L201" s="80" t="b">
        <v>0</v>
      </c>
    </row>
    <row r="202" spans="1:12" ht="15">
      <c r="A202" s="105" t="s">
        <v>1064</v>
      </c>
      <c r="B202" s="105" t="s">
        <v>1065</v>
      </c>
      <c r="C202" s="80">
        <v>2</v>
      </c>
      <c r="D202" s="106">
        <v>0.0013499960304616755</v>
      </c>
      <c r="E202" s="106">
        <v>2.7300641366323064</v>
      </c>
      <c r="F202" s="80" t="s">
        <v>745</v>
      </c>
      <c r="G202" s="80" t="b">
        <v>0</v>
      </c>
      <c r="H202" s="80" t="b">
        <v>0</v>
      </c>
      <c r="I202" s="80" t="b">
        <v>0</v>
      </c>
      <c r="J202" s="80" t="b">
        <v>0</v>
      </c>
      <c r="K202" s="80" t="b">
        <v>0</v>
      </c>
      <c r="L202" s="80" t="b">
        <v>0</v>
      </c>
    </row>
    <row r="203" spans="1:12" ht="15">
      <c r="A203" s="105" t="s">
        <v>915</v>
      </c>
      <c r="B203" s="105" t="s">
        <v>1178</v>
      </c>
      <c r="C203" s="80">
        <v>2</v>
      </c>
      <c r="D203" s="106">
        <v>0.0013499960304616755</v>
      </c>
      <c r="E203" s="106">
        <v>1.3579707851428802</v>
      </c>
      <c r="F203" s="80" t="s">
        <v>745</v>
      </c>
      <c r="G203" s="80" t="b">
        <v>0</v>
      </c>
      <c r="H203" s="80" t="b">
        <v>0</v>
      </c>
      <c r="I203" s="80" t="b">
        <v>0</v>
      </c>
      <c r="J203" s="80" t="b">
        <v>0</v>
      </c>
      <c r="K203" s="80" t="b">
        <v>0</v>
      </c>
      <c r="L203" s="80" t="b">
        <v>0</v>
      </c>
    </row>
    <row r="204" spans="1:12" ht="15">
      <c r="A204" s="105" t="s">
        <v>957</v>
      </c>
      <c r="B204" s="105" t="s">
        <v>1182</v>
      </c>
      <c r="C204" s="80">
        <v>2</v>
      </c>
      <c r="D204" s="106">
        <v>0.0013499960304616755</v>
      </c>
      <c r="E204" s="106">
        <v>2.5381786103933934</v>
      </c>
      <c r="F204" s="80" t="s">
        <v>745</v>
      </c>
      <c r="G204" s="80" t="b">
        <v>0</v>
      </c>
      <c r="H204" s="80" t="b">
        <v>0</v>
      </c>
      <c r="I204" s="80" t="b">
        <v>0</v>
      </c>
      <c r="J204" s="80" t="b">
        <v>0</v>
      </c>
      <c r="K204" s="80" t="b">
        <v>0</v>
      </c>
      <c r="L204" s="80" t="b">
        <v>0</v>
      </c>
    </row>
    <row r="205" spans="1:12" ht="15">
      <c r="A205" s="105" t="s">
        <v>914</v>
      </c>
      <c r="B205" s="105" t="s">
        <v>969</v>
      </c>
      <c r="C205" s="80">
        <v>2</v>
      </c>
      <c r="D205" s="106">
        <v>0.0013499960304616755</v>
      </c>
      <c r="E205" s="106">
        <v>0.8092453826799314</v>
      </c>
      <c r="F205" s="80" t="s">
        <v>745</v>
      </c>
      <c r="G205" s="80" t="b">
        <v>0</v>
      </c>
      <c r="H205" s="80" t="b">
        <v>0</v>
      </c>
      <c r="I205" s="80" t="b">
        <v>0</v>
      </c>
      <c r="J205" s="80" t="b">
        <v>0</v>
      </c>
      <c r="K205" s="80" t="b">
        <v>0</v>
      </c>
      <c r="L205" s="80" t="b">
        <v>0</v>
      </c>
    </row>
    <row r="206" spans="1:12" ht="15">
      <c r="A206" s="105" t="s">
        <v>969</v>
      </c>
      <c r="B206" s="105" t="s">
        <v>920</v>
      </c>
      <c r="C206" s="80">
        <v>2</v>
      </c>
      <c r="D206" s="106">
        <v>0.0013499960304616755</v>
      </c>
      <c r="E206" s="106">
        <v>1.4747916315290006</v>
      </c>
      <c r="F206" s="80" t="s">
        <v>745</v>
      </c>
      <c r="G206" s="80" t="b">
        <v>0</v>
      </c>
      <c r="H206" s="80" t="b">
        <v>0</v>
      </c>
      <c r="I206" s="80" t="b">
        <v>0</v>
      </c>
      <c r="J206" s="80" t="b">
        <v>0</v>
      </c>
      <c r="K206" s="80" t="b">
        <v>0</v>
      </c>
      <c r="L206" s="80" t="b">
        <v>0</v>
      </c>
    </row>
    <row r="207" spans="1:12" ht="15">
      <c r="A207" s="105" t="s">
        <v>919</v>
      </c>
      <c r="B207" s="105" t="s">
        <v>1186</v>
      </c>
      <c r="C207" s="80">
        <v>2</v>
      </c>
      <c r="D207" s="106">
        <v>0.0013499960304616755</v>
      </c>
      <c r="E207" s="106">
        <v>1.9361186190654311</v>
      </c>
      <c r="F207" s="80" t="s">
        <v>745</v>
      </c>
      <c r="G207" s="80" t="b">
        <v>0</v>
      </c>
      <c r="H207" s="80" t="b">
        <v>0</v>
      </c>
      <c r="I207" s="80" t="b">
        <v>0</v>
      </c>
      <c r="J207" s="80" t="b">
        <v>0</v>
      </c>
      <c r="K207" s="80" t="b">
        <v>0</v>
      </c>
      <c r="L207" s="80" t="b">
        <v>0</v>
      </c>
    </row>
    <row r="208" spans="1:12" ht="15">
      <c r="A208" s="105" t="s">
        <v>992</v>
      </c>
      <c r="B208" s="105" t="s">
        <v>935</v>
      </c>
      <c r="C208" s="80">
        <v>2</v>
      </c>
      <c r="D208" s="106">
        <v>0.0013499960304616755</v>
      </c>
      <c r="E208" s="106">
        <v>1.871393289428776</v>
      </c>
      <c r="F208" s="80" t="s">
        <v>745</v>
      </c>
      <c r="G208" s="80" t="b">
        <v>0</v>
      </c>
      <c r="H208" s="80" t="b">
        <v>0</v>
      </c>
      <c r="I208" s="80" t="b">
        <v>0</v>
      </c>
      <c r="J208" s="80" t="b">
        <v>0</v>
      </c>
      <c r="K208" s="80" t="b">
        <v>0</v>
      </c>
      <c r="L208" s="80" t="b">
        <v>0</v>
      </c>
    </row>
    <row r="209" spans="1:12" ht="15">
      <c r="A209" s="105" t="s">
        <v>1011</v>
      </c>
      <c r="B209" s="105" t="s">
        <v>924</v>
      </c>
      <c r="C209" s="80">
        <v>2</v>
      </c>
      <c r="D209" s="106">
        <v>0.0013499960304616755</v>
      </c>
      <c r="E209" s="106">
        <v>1.76002736000975</v>
      </c>
      <c r="F209" s="80" t="s">
        <v>745</v>
      </c>
      <c r="G209" s="80" t="b">
        <v>0</v>
      </c>
      <c r="H209" s="80" t="b">
        <v>0</v>
      </c>
      <c r="I209" s="80" t="b">
        <v>0</v>
      </c>
      <c r="J209" s="80" t="b">
        <v>0</v>
      </c>
      <c r="K209" s="80" t="b">
        <v>0</v>
      </c>
      <c r="L209" s="80" t="b">
        <v>0</v>
      </c>
    </row>
    <row r="210" spans="1:12" ht="15">
      <c r="A210" s="105" t="s">
        <v>985</v>
      </c>
      <c r="B210" s="105" t="s">
        <v>937</v>
      </c>
      <c r="C210" s="80">
        <v>2</v>
      </c>
      <c r="D210" s="106">
        <v>0.0013499960304616755</v>
      </c>
      <c r="E210" s="106">
        <v>1.9439439565773877</v>
      </c>
      <c r="F210" s="80" t="s">
        <v>745</v>
      </c>
      <c r="G210" s="80" t="b">
        <v>0</v>
      </c>
      <c r="H210" s="80" t="b">
        <v>0</v>
      </c>
      <c r="I210" s="80" t="b">
        <v>0</v>
      </c>
      <c r="J210" s="80" t="b">
        <v>0</v>
      </c>
      <c r="K210" s="80" t="b">
        <v>0</v>
      </c>
      <c r="L210" s="80" t="b">
        <v>0</v>
      </c>
    </row>
    <row r="211" spans="1:12" ht="15">
      <c r="A211" s="105" t="s">
        <v>968</v>
      </c>
      <c r="B211" s="105" t="s">
        <v>1188</v>
      </c>
      <c r="C211" s="80">
        <v>2</v>
      </c>
      <c r="D211" s="106">
        <v>0.0013499960304616755</v>
      </c>
      <c r="E211" s="106">
        <v>2.6051254000240065</v>
      </c>
      <c r="F211" s="80" t="s">
        <v>745</v>
      </c>
      <c r="G211" s="80" t="b">
        <v>0</v>
      </c>
      <c r="H211" s="80" t="b">
        <v>0</v>
      </c>
      <c r="I211" s="80" t="b">
        <v>0</v>
      </c>
      <c r="J211" s="80" t="b">
        <v>0</v>
      </c>
      <c r="K211" s="80" t="b">
        <v>0</v>
      </c>
      <c r="L211" s="80" t="b">
        <v>0</v>
      </c>
    </row>
    <row r="212" spans="1:12" ht="15">
      <c r="A212" s="105" t="s">
        <v>1195</v>
      </c>
      <c r="B212" s="105" t="s">
        <v>1072</v>
      </c>
      <c r="C212" s="80">
        <v>2</v>
      </c>
      <c r="D212" s="106">
        <v>0.0013499960304616755</v>
      </c>
      <c r="E212" s="106">
        <v>2.9061553956879878</v>
      </c>
      <c r="F212" s="80" t="s">
        <v>745</v>
      </c>
      <c r="G212" s="80" t="b">
        <v>0</v>
      </c>
      <c r="H212" s="80" t="b">
        <v>0</v>
      </c>
      <c r="I212" s="80" t="b">
        <v>0</v>
      </c>
      <c r="J212" s="80" t="b">
        <v>0</v>
      </c>
      <c r="K212" s="80" t="b">
        <v>0</v>
      </c>
      <c r="L212" s="80" t="b">
        <v>0</v>
      </c>
    </row>
    <row r="213" spans="1:12" ht="15">
      <c r="A213" s="105" t="s">
        <v>1072</v>
      </c>
      <c r="B213" s="105" t="s">
        <v>940</v>
      </c>
      <c r="C213" s="80">
        <v>2</v>
      </c>
      <c r="D213" s="106">
        <v>0.0013499960304616755</v>
      </c>
      <c r="E213" s="106">
        <v>2.165792706193744</v>
      </c>
      <c r="F213" s="80" t="s">
        <v>745</v>
      </c>
      <c r="G213" s="80" t="b">
        <v>0</v>
      </c>
      <c r="H213" s="80" t="b">
        <v>0</v>
      </c>
      <c r="I213" s="80" t="b">
        <v>0</v>
      </c>
      <c r="J213" s="80" t="b">
        <v>0</v>
      </c>
      <c r="K213" s="80" t="b">
        <v>0</v>
      </c>
      <c r="L213" s="80" t="b">
        <v>0</v>
      </c>
    </row>
    <row r="214" spans="1:12" ht="15">
      <c r="A214" s="105" t="s">
        <v>935</v>
      </c>
      <c r="B214" s="105" t="s">
        <v>942</v>
      </c>
      <c r="C214" s="80">
        <v>2</v>
      </c>
      <c r="D214" s="106">
        <v>0.0013499960304616755</v>
      </c>
      <c r="E214" s="106">
        <v>1.6672733067728511</v>
      </c>
      <c r="F214" s="80" t="s">
        <v>745</v>
      </c>
      <c r="G214" s="80" t="b">
        <v>0</v>
      </c>
      <c r="H214" s="80" t="b">
        <v>0</v>
      </c>
      <c r="I214" s="80" t="b">
        <v>0</v>
      </c>
      <c r="J214" s="80" t="b">
        <v>0</v>
      </c>
      <c r="K214" s="80" t="b">
        <v>0</v>
      </c>
      <c r="L214" s="80" t="b">
        <v>0</v>
      </c>
    </row>
    <row r="215" spans="1:12" ht="15">
      <c r="A215" s="105" t="s">
        <v>941</v>
      </c>
      <c r="B215" s="105" t="s">
        <v>922</v>
      </c>
      <c r="C215" s="80">
        <v>2</v>
      </c>
      <c r="D215" s="106">
        <v>0.0013499960304616755</v>
      </c>
      <c r="E215" s="106">
        <v>1.2627027192018005</v>
      </c>
      <c r="F215" s="80" t="s">
        <v>745</v>
      </c>
      <c r="G215" s="80" t="b">
        <v>0</v>
      </c>
      <c r="H215" s="80" t="b">
        <v>0</v>
      </c>
      <c r="I215" s="80" t="b">
        <v>0</v>
      </c>
      <c r="J215" s="80" t="b">
        <v>0</v>
      </c>
      <c r="K215" s="80" t="b">
        <v>0</v>
      </c>
      <c r="L215" s="80" t="b">
        <v>0</v>
      </c>
    </row>
    <row r="216" spans="1:12" ht="15">
      <c r="A216" s="105" t="s">
        <v>940</v>
      </c>
      <c r="B216" s="105" t="s">
        <v>922</v>
      </c>
      <c r="C216" s="80">
        <v>2</v>
      </c>
      <c r="D216" s="106">
        <v>0.0013499960304616755</v>
      </c>
      <c r="E216" s="106">
        <v>1.2627027192018005</v>
      </c>
      <c r="F216" s="80" t="s">
        <v>745</v>
      </c>
      <c r="G216" s="80" t="b">
        <v>0</v>
      </c>
      <c r="H216" s="80" t="b">
        <v>0</v>
      </c>
      <c r="I216" s="80" t="b">
        <v>0</v>
      </c>
      <c r="J216" s="80" t="b">
        <v>0</v>
      </c>
      <c r="K216" s="80" t="b">
        <v>0</v>
      </c>
      <c r="L216" s="80" t="b">
        <v>0</v>
      </c>
    </row>
    <row r="217" spans="1:12" ht="15">
      <c r="A217" s="105" t="s">
        <v>1075</v>
      </c>
      <c r="B217" s="105" t="s">
        <v>1028</v>
      </c>
      <c r="C217" s="80">
        <v>2</v>
      </c>
      <c r="D217" s="106">
        <v>0.0013499960304616755</v>
      </c>
      <c r="E217" s="106">
        <v>2.6051254000240065</v>
      </c>
      <c r="F217" s="80" t="s">
        <v>745</v>
      </c>
      <c r="G217" s="80" t="b">
        <v>0</v>
      </c>
      <c r="H217" s="80" t="b">
        <v>0</v>
      </c>
      <c r="I217" s="80" t="b">
        <v>0</v>
      </c>
      <c r="J217" s="80" t="b">
        <v>0</v>
      </c>
      <c r="K217" s="80" t="b">
        <v>0</v>
      </c>
      <c r="L217" s="80" t="b">
        <v>0</v>
      </c>
    </row>
    <row r="218" spans="1:12" ht="15">
      <c r="A218" s="105" t="s">
        <v>941</v>
      </c>
      <c r="B218" s="105" t="s">
        <v>915</v>
      </c>
      <c r="C218" s="80">
        <v>2</v>
      </c>
      <c r="D218" s="106">
        <v>0.0013499960304616755</v>
      </c>
      <c r="E218" s="106">
        <v>0.6176080956486363</v>
      </c>
      <c r="F218" s="80" t="s">
        <v>745</v>
      </c>
      <c r="G218" s="80" t="b">
        <v>0</v>
      </c>
      <c r="H218" s="80" t="b">
        <v>0</v>
      </c>
      <c r="I218" s="80" t="b">
        <v>0</v>
      </c>
      <c r="J218" s="80" t="b">
        <v>0</v>
      </c>
      <c r="K218" s="80" t="b">
        <v>0</v>
      </c>
      <c r="L218" s="80" t="b">
        <v>0</v>
      </c>
    </row>
    <row r="219" spans="1:12" ht="15">
      <c r="A219" s="105" t="s">
        <v>915</v>
      </c>
      <c r="B219" s="105" t="s">
        <v>1029</v>
      </c>
      <c r="C219" s="80">
        <v>2</v>
      </c>
      <c r="D219" s="106">
        <v>0.0013499960304616755</v>
      </c>
      <c r="E219" s="106">
        <v>1.056940789478899</v>
      </c>
      <c r="F219" s="80" t="s">
        <v>745</v>
      </c>
      <c r="G219" s="80" t="b">
        <v>0</v>
      </c>
      <c r="H219" s="80" t="b">
        <v>0</v>
      </c>
      <c r="I219" s="80" t="b">
        <v>0</v>
      </c>
      <c r="J219" s="80" t="b">
        <v>0</v>
      </c>
      <c r="K219" s="80" t="b">
        <v>0</v>
      </c>
      <c r="L219" s="80" t="b">
        <v>0</v>
      </c>
    </row>
    <row r="220" spans="1:12" ht="15">
      <c r="A220" s="105" t="s">
        <v>1029</v>
      </c>
      <c r="B220" s="105" t="s">
        <v>996</v>
      </c>
      <c r="C220" s="80">
        <v>2</v>
      </c>
      <c r="D220" s="106">
        <v>0.0013499960304616755</v>
      </c>
      <c r="E220" s="106">
        <v>2.3832766504076504</v>
      </c>
      <c r="F220" s="80" t="s">
        <v>745</v>
      </c>
      <c r="G220" s="80" t="b">
        <v>0</v>
      </c>
      <c r="H220" s="80" t="b">
        <v>0</v>
      </c>
      <c r="I220" s="80" t="b">
        <v>0</v>
      </c>
      <c r="J220" s="80" t="b">
        <v>0</v>
      </c>
      <c r="K220" s="80" t="b">
        <v>0</v>
      </c>
      <c r="L220" s="80" t="b">
        <v>0</v>
      </c>
    </row>
    <row r="221" spans="1:12" ht="15">
      <c r="A221" s="105" t="s">
        <v>940</v>
      </c>
      <c r="B221" s="105" t="s">
        <v>955</v>
      </c>
      <c r="C221" s="80">
        <v>2</v>
      </c>
      <c r="D221" s="106">
        <v>0.0013499960304616755</v>
      </c>
      <c r="E221" s="106">
        <v>1.7978159208991495</v>
      </c>
      <c r="F221" s="80" t="s">
        <v>745</v>
      </c>
      <c r="G221" s="80" t="b">
        <v>0</v>
      </c>
      <c r="H221" s="80" t="b">
        <v>0</v>
      </c>
      <c r="I221" s="80" t="b">
        <v>0</v>
      </c>
      <c r="J221" s="80" t="b">
        <v>0</v>
      </c>
      <c r="K221" s="80" t="b">
        <v>0</v>
      </c>
      <c r="L221" s="80" t="b">
        <v>0</v>
      </c>
    </row>
    <row r="222" spans="1:12" ht="15">
      <c r="A222" s="105" t="s">
        <v>955</v>
      </c>
      <c r="B222" s="105" t="s">
        <v>996</v>
      </c>
      <c r="C222" s="80">
        <v>2</v>
      </c>
      <c r="D222" s="106">
        <v>0.0013499960304616755</v>
      </c>
      <c r="E222" s="106">
        <v>2.140238601721356</v>
      </c>
      <c r="F222" s="80" t="s">
        <v>745</v>
      </c>
      <c r="G222" s="80" t="b">
        <v>0</v>
      </c>
      <c r="H222" s="80" t="b">
        <v>0</v>
      </c>
      <c r="I222" s="80" t="b">
        <v>0</v>
      </c>
      <c r="J222" s="80" t="b">
        <v>0</v>
      </c>
      <c r="K222" s="80" t="b">
        <v>0</v>
      </c>
      <c r="L222" s="80" t="b">
        <v>0</v>
      </c>
    </row>
    <row r="223" spans="1:12" ht="15">
      <c r="A223" s="105" t="s">
        <v>996</v>
      </c>
      <c r="B223" s="105" t="s">
        <v>915</v>
      </c>
      <c r="C223" s="80">
        <v>2</v>
      </c>
      <c r="D223" s="106">
        <v>0.0013499960304616755</v>
      </c>
      <c r="E223" s="106">
        <v>0.9600307764708425</v>
      </c>
      <c r="F223" s="80" t="s">
        <v>745</v>
      </c>
      <c r="G223" s="80" t="b">
        <v>0</v>
      </c>
      <c r="H223" s="80" t="b">
        <v>0</v>
      </c>
      <c r="I223" s="80" t="b">
        <v>0</v>
      </c>
      <c r="J223" s="80" t="b">
        <v>0</v>
      </c>
      <c r="K223" s="80" t="b">
        <v>0</v>
      </c>
      <c r="L223" s="80" t="b">
        <v>0</v>
      </c>
    </row>
    <row r="224" spans="1:12" ht="15">
      <c r="A224" s="105" t="s">
        <v>915</v>
      </c>
      <c r="B224" s="105" t="s">
        <v>1201</v>
      </c>
      <c r="C224" s="80">
        <v>2</v>
      </c>
      <c r="D224" s="106">
        <v>0.0013499960304616755</v>
      </c>
      <c r="E224" s="106">
        <v>1.3579707851428802</v>
      </c>
      <c r="F224" s="80" t="s">
        <v>745</v>
      </c>
      <c r="G224" s="80" t="b">
        <v>0</v>
      </c>
      <c r="H224" s="80" t="b">
        <v>0</v>
      </c>
      <c r="I224" s="80" t="b">
        <v>0</v>
      </c>
      <c r="J224" s="80" t="b">
        <v>0</v>
      </c>
      <c r="K224" s="80" t="b">
        <v>0</v>
      </c>
      <c r="L224" s="80" t="b">
        <v>0</v>
      </c>
    </row>
    <row r="225" spans="1:12" ht="15">
      <c r="A225" s="105" t="s">
        <v>1201</v>
      </c>
      <c r="B225" s="105" t="s">
        <v>940</v>
      </c>
      <c r="C225" s="80">
        <v>2</v>
      </c>
      <c r="D225" s="106">
        <v>0.0013499960304616755</v>
      </c>
      <c r="E225" s="106">
        <v>2.3418839652494254</v>
      </c>
      <c r="F225" s="80" t="s">
        <v>745</v>
      </c>
      <c r="G225" s="80" t="b">
        <v>0</v>
      </c>
      <c r="H225" s="80" t="b">
        <v>0</v>
      </c>
      <c r="I225" s="80" t="b">
        <v>0</v>
      </c>
      <c r="J225" s="80" t="b">
        <v>0</v>
      </c>
      <c r="K225" s="80" t="b">
        <v>0</v>
      </c>
      <c r="L225" s="80" t="b">
        <v>0</v>
      </c>
    </row>
    <row r="226" spans="1:12" ht="15">
      <c r="A226" s="105" t="s">
        <v>1013</v>
      </c>
      <c r="B226" s="105" t="s">
        <v>978</v>
      </c>
      <c r="C226" s="80">
        <v>2</v>
      </c>
      <c r="D226" s="106">
        <v>0.0013499960304616755</v>
      </c>
      <c r="E226" s="106">
        <v>2.3832766504076504</v>
      </c>
      <c r="F226" s="80" t="s">
        <v>745</v>
      </c>
      <c r="G226" s="80" t="b">
        <v>0</v>
      </c>
      <c r="H226" s="80" t="b">
        <v>0</v>
      </c>
      <c r="I226" s="80" t="b">
        <v>0</v>
      </c>
      <c r="J226" s="80" t="b">
        <v>0</v>
      </c>
      <c r="K226" s="80" t="b">
        <v>0</v>
      </c>
      <c r="L226" s="80" t="b">
        <v>0</v>
      </c>
    </row>
    <row r="227" spans="1:12" ht="15">
      <c r="A227" s="105" t="s">
        <v>978</v>
      </c>
      <c r="B227" s="105" t="s">
        <v>951</v>
      </c>
      <c r="C227" s="80">
        <v>2</v>
      </c>
      <c r="D227" s="106">
        <v>0.0013499960304616755</v>
      </c>
      <c r="E227" s="106">
        <v>2.082246654743669</v>
      </c>
      <c r="F227" s="80" t="s">
        <v>745</v>
      </c>
      <c r="G227" s="80" t="b">
        <v>0</v>
      </c>
      <c r="H227" s="80" t="b">
        <v>0</v>
      </c>
      <c r="I227" s="80" t="b">
        <v>0</v>
      </c>
      <c r="J227" s="80" t="b">
        <v>0</v>
      </c>
      <c r="K227" s="80" t="b">
        <v>0</v>
      </c>
      <c r="L227" s="80" t="b">
        <v>0</v>
      </c>
    </row>
    <row r="228" spans="1:12" ht="15">
      <c r="A228" s="105" t="s">
        <v>951</v>
      </c>
      <c r="B228" s="105" t="s">
        <v>1202</v>
      </c>
      <c r="C228" s="80">
        <v>2</v>
      </c>
      <c r="D228" s="106">
        <v>0.0013499960304616755</v>
      </c>
      <c r="E228" s="106">
        <v>2.4801866634157066</v>
      </c>
      <c r="F228" s="80" t="s">
        <v>745</v>
      </c>
      <c r="G228" s="80" t="b">
        <v>0</v>
      </c>
      <c r="H228" s="80" t="b">
        <v>0</v>
      </c>
      <c r="I228" s="80" t="b">
        <v>0</v>
      </c>
      <c r="J228" s="80" t="b">
        <v>0</v>
      </c>
      <c r="K228" s="80" t="b">
        <v>0</v>
      </c>
      <c r="L228" s="80" t="b">
        <v>0</v>
      </c>
    </row>
    <row r="229" spans="1:12" ht="15">
      <c r="A229" s="105" t="s">
        <v>1202</v>
      </c>
      <c r="B229" s="105" t="s">
        <v>1203</v>
      </c>
      <c r="C229" s="80">
        <v>2</v>
      </c>
      <c r="D229" s="106">
        <v>0.0013499960304616755</v>
      </c>
      <c r="E229" s="106">
        <v>3.082246654743669</v>
      </c>
      <c r="F229" s="80" t="s">
        <v>745</v>
      </c>
      <c r="G229" s="80" t="b">
        <v>0</v>
      </c>
      <c r="H229" s="80" t="b">
        <v>0</v>
      </c>
      <c r="I229" s="80" t="b">
        <v>0</v>
      </c>
      <c r="J229" s="80" t="b">
        <v>0</v>
      </c>
      <c r="K229" s="80" t="b">
        <v>0</v>
      </c>
      <c r="L229" s="80" t="b">
        <v>0</v>
      </c>
    </row>
    <row r="230" spans="1:12" ht="15">
      <c r="A230" s="105" t="s">
        <v>1203</v>
      </c>
      <c r="B230" s="105" t="s">
        <v>1204</v>
      </c>
      <c r="C230" s="80">
        <v>2</v>
      </c>
      <c r="D230" s="106">
        <v>0.0013499960304616755</v>
      </c>
      <c r="E230" s="106">
        <v>3.082246654743669</v>
      </c>
      <c r="F230" s="80" t="s">
        <v>745</v>
      </c>
      <c r="G230" s="80" t="b">
        <v>0</v>
      </c>
      <c r="H230" s="80" t="b">
        <v>0</v>
      </c>
      <c r="I230" s="80" t="b">
        <v>0</v>
      </c>
      <c r="J230" s="80" t="b">
        <v>0</v>
      </c>
      <c r="K230" s="80" t="b">
        <v>0</v>
      </c>
      <c r="L230" s="80" t="b">
        <v>0</v>
      </c>
    </row>
    <row r="231" spans="1:12" ht="15">
      <c r="A231" s="105" t="s">
        <v>1204</v>
      </c>
      <c r="B231" s="105" t="s">
        <v>928</v>
      </c>
      <c r="C231" s="80">
        <v>2</v>
      </c>
      <c r="D231" s="106">
        <v>0.0013499960304616755</v>
      </c>
      <c r="E231" s="106">
        <v>2.1528277290293767</v>
      </c>
      <c r="F231" s="80" t="s">
        <v>745</v>
      </c>
      <c r="G231" s="80" t="b">
        <v>0</v>
      </c>
      <c r="H231" s="80" t="b">
        <v>0</v>
      </c>
      <c r="I231" s="80" t="b">
        <v>0</v>
      </c>
      <c r="J231" s="80" t="b">
        <v>0</v>
      </c>
      <c r="K231" s="80" t="b">
        <v>0</v>
      </c>
      <c r="L231" s="80" t="b">
        <v>0</v>
      </c>
    </row>
    <row r="232" spans="1:12" ht="15">
      <c r="A232" s="105" t="s">
        <v>1004</v>
      </c>
      <c r="B232" s="105" t="s">
        <v>987</v>
      </c>
      <c r="C232" s="80">
        <v>2</v>
      </c>
      <c r="D232" s="106">
        <v>0.0013499960304616755</v>
      </c>
      <c r="E232" s="106">
        <v>2.3832766504076504</v>
      </c>
      <c r="F232" s="80" t="s">
        <v>745</v>
      </c>
      <c r="G232" s="80" t="b">
        <v>0</v>
      </c>
      <c r="H232" s="80" t="b">
        <v>0</v>
      </c>
      <c r="I232" s="80" t="b">
        <v>0</v>
      </c>
      <c r="J232" s="80" t="b">
        <v>0</v>
      </c>
      <c r="K232" s="80" t="b">
        <v>0</v>
      </c>
      <c r="L232" s="80" t="b">
        <v>0</v>
      </c>
    </row>
    <row r="233" spans="1:12" ht="15">
      <c r="A233" s="105" t="s">
        <v>987</v>
      </c>
      <c r="B233" s="105" t="s">
        <v>917</v>
      </c>
      <c r="C233" s="80">
        <v>2</v>
      </c>
      <c r="D233" s="106">
        <v>0.0013499960304616755</v>
      </c>
      <c r="E233" s="106">
        <v>1.3418839652494254</v>
      </c>
      <c r="F233" s="80" t="s">
        <v>745</v>
      </c>
      <c r="G233" s="80" t="b">
        <v>0</v>
      </c>
      <c r="H233" s="80" t="b">
        <v>0</v>
      </c>
      <c r="I233" s="80" t="b">
        <v>0</v>
      </c>
      <c r="J233" s="80" t="b">
        <v>0</v>
      </c>
      <c r="K233" s="80" t="b">
        <v>0</v>
      </c>
      <c r="L233" s="80" t="b">
        <v>0</v>
      </c>
    </row>
    <row r="234" spans="1:12" ht="15">
      <c r="A234" s="105" t="s">
        <v>939</v>
      </c>
      <c r="B234" s="105" t="s">
        <v>953</v>
      </c>
      <c r="C234" s="80">
        <v>2</v>
      </c>
      <c r="D234" s="106">
        <v>0.0015891934843067143</v>
      </c>
      <c r="E234" s="106">
        <v>1.739823973921463</v>
      </c>
      <c r="F234" s="80" t="s">
        <v>745</v>
      </c>
      <c r="G234" s="80" t="b">
        <v>0</v>
      </c>
      <c r="H234" s="80" t="b">
        <v>0</v>
      </c>
      <c r="I234" s="80" t="b">
        <v>0</v>
      </c>
      <c r="J234" s="80" t="b">
        <v>0</v>
      </c>
      <c r="K234" s="80" t="b">
        <v>0</v>
      </c>
      <c r="L234" s="80" t="b">
        <v>0</v>
      </c>
    </row>
    <row r="235" spans="1:12" ht="15">
      <c r="A235" s="105" t="s">
        <v>1205</v>
      </c>
      <c r="B235" s="105" t="s">
        <v>1206</v>
      </c>
      <c r="C235" s="80">
        <v>2</v>
      </c>
      <c r="D235" s="106">
        <v>0.0015891934843067143</v>
      </c>
      <c r="E235" s="106">
        <v>3.082246654743669</v>
      </c>
      <c r="F235" s="80" t="s">
        <v>745</v>
      </c>
      <c r="G235" s="80" t="b">
        <v>0</v>
      </c>
      <c r="H235" s="80" t="b">
        <v>0</v>
      </c>
      <c r="I235" s="80" t="b">
        <v>0</v>
      </c>
      <c r="J235" s="80" t="b">
        <v>0</v>
      </c>
      <c r="K235" s="80" t="b">
        <v>0</v>
      </c>
      <c r="L235" s="80" t="b">
        <v>0</v>
      </c>
    </row>
    <row r="236" spans="1:12" ht="15">
      <c r="A236" s="105" t="s">
        <v>1208</v>
      </c>
      <c r="B236" s="105" t="s">
        <v>835</v>
      </c>
      <c r="C236" s="80">
        <v>2</v>
      </c>
      <c r="D236" s="106">
        <v>0.0013499960304616755</v>
      </c>
      <c r="E236" s="106">
        <v>2.3040954043600257</v>
      </c>
      <c r="F236" s="80" t="s">
        <v>745</v>
      </c>
      <c r="G236" s="80" t="b">
        <v>0</v>
      </c>
      <c r="H236" s="80" t="b">
        <v>0</v>
      </c>
      <c r="I236" s="80" t="b">
        <v>0</v>
      </c>
      <c r="J236" s="80" t="b">
        <v>0</v>
      </c>
      <c r="K236" s="80" t="b">
        <v>0</v>
      </c>
      <c r="L236" s="80" t="b">
        <v>0</v>
      </c>
    </row>
    <row r="237" spans="1:12" ht="15">
      <c r="A237" s="105" t="s">
        <v>997</v>
      </c>
      <c r="B237" s="105" t="s">
        <v>835</v>
      </c>
      <c r="C237" s="80">
        <v>2</v>
      </c>
      <c r="D237" s="106">
        <v>0.0013499960304616755</v>
      </c>
      <c r="E237" s="106">
        <v>1.906155395687988</v>
      </c>
      <c r="F237" s="80" t="s">
        <v>745</v>
      </c>
      <c r="G237" s="80" t="b">
        <v>0</v>
      </c>
      <c r="H237" s="80" t="b">
        <v>0</v>
      </c>
      <c r="I237" s="80" t="b">
        <v>0</v>
      </c>
      <c r="J237" s="80" t="b">
        <v>0</v>
      </c>
      <c r="K237" s="80" t="b">
        <v>0</v>
      </c>
      <c r="L237" s="80" t="b">
        <v>0</v>
      </c>
    </row>
    <row r="238" spans="1:12" ht="15">
      <c r="A238" s="105" t="s">
        <v>925</v>
      </c>
      <c r="B238" s="105" t="s">
        <v>1027</v>
      </c>
      <c r="C238" s="80">
        <v>2</v>
      </c>
      <c r="D238" s="106">
        <v>0.0013499960304616755</v>
      </c>
      <c r="E238" s="106">
        <v>1.781216659079688</v>
      </c>
      <c r="F238" s="80" t="s">
        <v>745</v>
      </c>
      <c r="G238" s="80" t="b">
        <v>0</v>
      </c>
      <c r="H238" s="80" t="b">
        <v>0</v>
      </c>
      <c r="I238" s="80" t="b">
        <v>0</v>
      </c>
      <c r="J238" s="80" t="b">
        <v>0</v>
      </c>
      <c r="K238" s="80" t="b">
        <v>0</v>
      </c>
      <c r="L238" s="80" t="b">
        <v>0</v>
      </c>
    </row>
    <row r="239" spans="1:12" ht="15">
      <c r="A239" s="105" t="s">
        <v>914</v>
      </c>
      <c r="B239" s="105" t="s">
        <v>1211</v>
      </c>
      <c r="C239" s="80">
        <v>2</v>
      </c>
      <c r="D239" s="106">
        <v>0.0013499960304616755</v>
      </c>
      <c r="E239" s="106">
        <v>1.286366637399594</v>
      </c>
      <c r="F239" s="80" t="s">
        <v>745</v>
      </c>
      <c r="G239" s="80" t="b">
        <v>0</v>
      </c>
      <c r="H239" s="80" t="b">
        <v>0</v>
      </c>
      <c r="I239" s="80" t="b">
        <v>0</v>
      </c>
      <c r="J239" s="80" t="b">
        <v>0</v>
      </c>
      <c r="K239" s="80" t="b">
        <v>0</v>
      </c>
      <c r="L239" s="80" t="b">
        <v>0</v>
      </c>
    </row>
    <row r="240" spans="1:12" ht="15">
      <c r="A240" s="105" t="s">
        <v>1211</v>
      </c>
      <c r="B240" s="105" t="s">
        <v>915</v>
      </c>
      <c r="C240" s="80">
        <v>2</v>
      </c>
      <c r="D240" s="106">
        <v>0.0013499960304616755</v>
      </c>
      <c r="E240" s="106">
        <v>1.3579707851428802</v>
      </c>
      <c r="F240" s="80" t="s">
        <v>745</v>
      </c>
      <c r="G240" s="80" t="b">
        <v>0</v>
      </c>
      <c r="H240" s="80" t="b">
        <v>0</v>
      </c>
      <c r="I240" s="80" t="b">
        <v>0</v>
      </c>
      <c r="J240" s="80" t="b">
        <v>0</v>
      </c>
      <c r="K240" s="80" t="b">
        <v>0</v>
      </c>
      <c r="L240" s="80" t="b">
        <v>0</v>
      </c>
    </row>
    <row r="241" spans="1:12" ht="15">
      <c r="A241" s="105" t="s">
        <v>915</v>
      </c>
      <c r="B241" s="105" t="s">
        <v>1212</v>
      </c>
      <c r="C241" s="80">
        <v>2</v>
      </c>
      <c r="D241" s="106">
        <v>0.0013499960304616755</v>
      </c>
      <c r="E241" s="106">
        <v>1.3579707851428802</v>
      </c>
      <c r="F241" s="80" t="s">
        <v>745</v>
      </c>
      <c r="G241" s="80" t="b">
        <v>0</v>
      </c>
      <c r="H241" s="80" t="b">
        <v>0</v>
      </c>
      <c r="I241" s="80" t="b">
        <v>0</v>
      </c>
      <c r="J241" s="80" t="b">
        <v>0</v>
      </c>
      <c r="K241" s="80" t="b">
        <v>0</v>
      </c>
      <c r="L241" s="80" t="b">
        <v>0</v>
      </c>
    </row>
    <row r="242" spans="1:12" ht="15">
      <c r="A242" s="105" t="s">
        <v>1212</v>
      </c>
      <c r="B242" s="105" t="s">
        <v>986</v>
      </c>
      <c r="C242" s="80">
        <v>2</v>
      </c>
      <c r="D242" s="106">
        <v>0.0013499960304616755</v>
      </c>
      <c r="E242" s="106">
        <v>2.6843066460716316</v>
      </c>
      <c r="F242" s="80" t="s">
        <v>745</v>
      </c>
      <c r="G242" s="80" t="b">
        <v>0</v>
      </c>
      <c r="H242" s="80" t="b">
        <v>0</v>
      </c>
      <c r="I242" s="80" t="b">
        <v>0</v>
      </c>
      <c r="J242" s="80" t="b">
        <v>0</v>
      </c>
      <c r="K242" s="80" t="b">
        <v>0</v>
      </c>
      <c r="L242" s="80" t="b">
        <v>0</v>
      </c>
    </row>
    <row r="243" spans="1:12" ht="15">
      <c r="A243" s="105" t="s">
        <v>986</v>
      </c>
      <c r="B243" s="105" t="s">
        <v>976</v>
      </c>
      <c r="C243" s="80">
        <v>2</v>
      </c>
      <c r="D243" s="106">
        <v>0.0013499960304616755</v>
      </c>
      <c r="E243" s="106">
        <v>2.207185391351969</v>
      </c>
      <c r="F243" s="80" t="s">
        <v>745</v>
      </c>
      <c r="G243" s="80" t="b">
        <v>0</v>
      </c>
      <c r="H243" s="80" t="b">
        <v>0</v>
      </c>
      <c r="I243" s="80" t="b">
        <v>0</v>
      </c>
      <c r="J243" s="80" t="b">
        <v>0</v>
      </c>
      <c r="K243" s="80" t="b">
        <v>0</v>
      </c>
      <c r="L243" s="80" t="b">
        <v>0</v>
      </c>
    </row>
    <row r="244" spans="1:12" ht="15">
      <c r="A244" s="105" t="s">
        <v>943</v>
      </c>
      <c r="B244" s="105" t="s">
        <v>1031</v>
      </c>
      <c r="C244" s="80">
        <v>2</v>
      </c>
      <c r="D244" s="106">
        <v>0.0013499960304616755</v>
      </c>
      <c r="E244" s="106">
        <v>2.082246654743669</v>
      </c>
      <c r="F244" s="80" t="s">
        <v>745</v>
      </c>
      <c r="G244" s="80" t="b">
        <v>0</v>
      </c>
      <c r="H244" s="80" t="b">
        <v>0</v>
      </c>
      <c r="I244" s="80" t="b">
        <v>0</v>
      </c>
      <c r="J244" s="80" t="b">
        <v>0</v>
      </c>
      <c r="K244" s="80" t="b">
        <v>0</v>
      </c>
      <c r="L244" s="80" t="b">
        <v>0</v>
      </c>
    </row>
    <row r="245" spans="1:12" ht="15">
      <c r="A245" s="105" t="s">
        <v>1031</v>
      </c>
      <c r="B245" s="105" t="s">
        <v>1213</v>
      </c>
      <c r="C245" s="80">
        <v>2</v>
      </c>
      <c r="D245" s="106">
        <v>0.0013499960304616755</v>
      </c>
      <c r="E245" s="106">
        <v>2.781216659079688</v>
      </c>
      <c r="F245" s="80" t="s">
        <v>745</v>
      </c>
      <c r="G245" s="80" t="b">
        <v>0</v>
      </c>
      <c r="H245" s="80" t="b">
        <v>0</v>
      </c>
      <c r="I245" s="80" t="b">
        <v>0</v>
      </c>
      <c r="J245" s="80" t="b">
        <v>0</v>
      </c>
      <c r="K245" s="80" t="b">
        <v>0</v>
      </c>
      <c r="L245" s="80" t="b">
        <v>0</v>
      </c>
    </row>
    <row r="246" spans="1:12" ht="15">
      <c r="A246" s="105" t="s">
        <v>1213</v>
      </c>
      <c r="B246" s="105" t="s">
        <v>1214</v>
      </c>
      <c r="C246" s="80">
        <v>2</v>
      </c>
      <c r="D246" s="106">
        <v>0.0013499960304616755</v>
      </c>
      <c r="E246" s="106">
        <v>3.082246654743669</v>
      </c>
      <c r="F246" s="80" t="s">
        <v>745</v>
      </c>
      <c r="G246" s="80" t="b">
        <v>0</v>
      </c>
      <c r="H246" s="80" t="b">
        <v>0</v>
      </c>
      <c r="I246" s="80" t="b">
        <v>0</v>
      </c>
      <c r="J246" s="80" t="b">
        <v>0</v>
      </c>
      <c r="K246" s="80" t="b">
        <v>0</v>
      </c>
      <c r="L246" s="80" t="b">
        <v>0</v>
      </c>
    </row>
    <row r="247" spans="1:12" ht="15">
      <c r="A247" s="105" t="s">
        <v>1214</v>
      </c>
      <c r="B247" s="105" t="s">
        <v>916</v>
      </c>
      <c r="C247" s="80">
        <v>2</v>
      </c>
      <c r="D247" s="106">
        <v>0.0013499960304616755</v>
      </c>
      <c r="E247" s="106">
        <v>1.4147937018537153</v>
      </c>
      <c r="F247" s="80" t="s">
        <v>745</v>
      </c>
      <c r="G247" s="80" t="b">
        <v>0</v>
      </c>
      <c r="H247" s="80" t="b">
        <v>0</v>
      </c>
      <c r="I247" s="80" t="b">
        <v>0</v>
      </c>
      <c r="J247" s="80" t="b">
        <v>0</v>
      </c>
      <c r="K247" s="80" t="b">
        <v>0</v>
      </c>
      <c r="L247" s="80" t="b">
        <v>0</v>
      </c>
    </row>
    <row r="248" spans="1:12" ht="15">
      <c r="A248" s="105" t="s">
        <v>916</v>
      </c>
      <c r="B248" s="105" t="s">
        <v>1032</v>
      </c>
      <c r="C248" s="80">
        <v>2</v>
      </c>
      <c r="D248" s="106">
        <v>0.0013499960304616755</v>
      </c>
      <c r="E248" s="106">
        <v>1.3746764786457328</v>
      </c>
      <c r="F248" s="80" t="s">
        <v>745</v>
      </c>
      <c r="G248" s="80" t="b">
        <v>0</v>
      </c>
      <c r="H248" s="80" t="b">
        <v>0</v>
      </c>
      <c r="I248" s="80" t="b">
        <v>0</v>
      </c>
      <c r="J248" s="80" t="b">
        <v>0</v>
      </c>
      <c r="K248" s="80" t="b">
        <v>0</v>
      </c>
      <c r="L248" s="80" t="b">
        <v>0</v>
      </c>
    </row>
    <row r="249" spans="1:12" ht="15">
      <c r="A249" s="105" t="s">
        <v>1032</v>
      </c>
      <c r="B249" s="105" t="s">
        <v>967</v>
      </c>
      <c r="C249" s="80">
        <v>2</v>
      </c>
      <c r="D249" s="106">
        <v>0.0013499960304616755</v>
      </c>
      <c r="E249" s="106">
        <v>2.3040954043600257</v>
      </c>
      <c r="F249" s="80" t="s">
        <v>745</v>
      </c>
      <c r="G249" s="80" t="b">
        <v>0</v>
      </c>
      <c r="H249" s="80" t="b">
        <v>0</v>
      </c>
      <c r="I249" s="80" t="b">
        <v>0</v>
      </c>
      <c r="J249" s="80" t="b">
        <v>0</v>
      </c>
      <c r="K249" s="80" t="b">
        <v>0</v>
      </c>
      <c r="L249" s="80" t="b">
        <v>0</v>
      </c>
    </row>
    <row r="250" spans="1:12" ht="15">
      <c r="A250" s="105" t="s">
        <v>967</v>
      </c>
      <c r="B250" s="105" t="s">
        <v>1215</v>
      </c>
      <c r="C250" s="80">
        <v>2</v>
      </c>
      <c r="D250" s="106">
        <v>0.0013499960304616755</v>
      </c>
      <c r="E250" s="106">
        <v>2.6051254000240065</v>
      </c>
      <c r="F250" s="80" t="s">
        <v>745</v>
      </c>
      <c r="G250" s="80" t="b">
        <v>0</v>
      </c>
      <c r="H250" s="80" t="b">
        <v>0</v>
      </c>
      <c r="I250" s="80" t="b">
        <v>0</v>
      </c>
      <c r="J250" s="80" t="b">
        <v>0</v>
      </c>
      <c r="K250" s="80" t="b">
        <v>0</v>
      </c>
      <c r="L250" s="80" t="b">
        <v>0</v>
      </c>
    </row>
    <row r="251" spans="1:12" ht="15">
      <c r="A251" s="105" t="s">
        <v>1215</v>
      </c>
      <c r="B251" s="105" t="s">
        <v>1073</v>
      </c>
      <c r="C251" s="80">
        <v>2</v>
      </c>
      <c r="D251" s="106">
        <v>0.0013499960304616755</v>
      </c>
      <c r="E251" s="106">
        <v>2.9061553956879878</v>
      </c>
      <c r="F251" s="80" t="s">
        <v>745</v>
      </c>
      <c r="G251" s="80" t="b">
        <v>0</v>
      </c>
      <c r="H251" s="80" t="b">
        <v>0</v>
      </c>
      <c r="I251" s="80" t="b">
        <v>0</v>
      </c>
      <c r="J251" s="80" t="b">
        <v>0</v>
      </c>
      <c r="K251" s="80" t="b">
        <v>0</v>
      </c>
      <c r="L251" s="80" t="b">
        <v>0</v>
      </c>
    </row>
    <row r="252" spans="1:12" ht="15">
      <c r="A252" s="105" t="s">
        <v>1073</v>
      </c>
      <c r="B252" s="105" t="s">
        <v>915</v>
      </c>
      <c r="C252" s="80">
        <v>2</v>
      </c>
      <c r="D252" s="106">
        <v>0.0013499960304616755</v>
      </c>
      <c r="E252" s="106">
        <v>1.1818795260871988</v>
      </c>
      <c r="F252" s="80" t="s">
        <v>745</v>
      </c>
      <c r="G252" s="80" t="b">
        <v>0</v>
      </c>
      <c r="H252" s="80" t="b">
        <v>0</v>
      </c>
      <c r="I252" s="80" t="b">
        <v>0</v>
      </c>
      <c r="J252" s="80" t="b">
        <v>0</v>
      </c>
      <c r="K252" s="80" t="b">
        <v>0</v>
      </c>
      <c r="L252" s="80" t="b">
        <v>0</v>
      </c>
    </row>
    <row r="253" spans="1:12" ht="15">
      <c r="A253" s="105" t="s">
        <v>915</v>
      </c>
      <c r="B253" s="105" t="s">
        <v>1216</v>
      </c>
      <c r="C253" s="80">
        <v>2</v>
      </c>
      <c r="D253" s="106">
        <v>0.0013499960304616755</v>
      </c>
      <c r="E253" s="106">
        <v>1.3579707851428802</v>
      </c>
      <c r="F253" s="80" t="s">
        <v>745</v>
      </c>
      <c r="G253" s="80" t="b">
        <v>0</v>
      </c>
      <c r="H253" s="80" t="b">
        <v>0</v>
      </c>
      <c r="I253" s="80" t="b">
        <v>0</v>
      </c>
      <c r="J253" s="80" t="b">
        <v>0</v>
      </c>
      <c r="K253" s="80" t="b">
        <v>0</v>
      </c>
      <c r="L253" s="80" t="b">
        <v>0</v>
      </c>
    </row>
    <row r="254" spans="1:12" ht="15">
      <c r="A254" s="105" t="s">
        <v>1216</v>
      </c>
      <c r="B254" s="105" t="s">
        <v>1217</v>
      </c>
      <c r="C254" s="80">
        <v>2</v>
      </c>
      <c r="D254" s="106">
        <v>0.0013499960304616755</v>
      </c>
      <c r="E254" s="106">
        <v>3.082246654743669</v>
      </c>
      <c r="F254" s="80" t="s">
        <v>745</v>
      </c>
      <c r="G254" s="80" t="b">
        <v>0</v>
      </c>
      <c r="H254" s="80" t="b">
        <v>0</v>
      </c>
      <c r="I254" s="80" t="b">
        <v>0</v>
      </c>
      <c r="J254" s="80" t="b">
        <v>0</v>
      </c>
      <c r="K254" s="80" t="b">
        <v>0</v>
      </c>
      <c r="L254" s="80" t="b">
        <v>0</v>
      </c>
    </row>
    <row r="255" spans="1:12" ht="15">
      <c r="A255" s="105" t="s">
        <v>1217</v>
      </c>
      <c r="B255" s="105" t="s">
        <v>1218</v>
      </c>
      <c r="C255" s="80">
        <v>2</v>
      </c>
      <c r="D255" s="106">
        <v>0.0013499960304616755</v>
      </c>
      <c r="E255" s="106">
        <v>3.082246654743669</v>
      </c>
      <c r="F255" s="80" t="s">
        <v>745</v>
      </c>
      <c r="G255" s="80" t="b">
        <v>0</v>
      </c>
      <c r="H255" s="80" t="b">
        <v>0</v>
      </c>
      <c r="I255" s="80" t="b">
        <v>0</v>
      </c>
      <c r="J255" s="80" t="b">
        <v>0</v>
      </c>
      <c r="K255" s="80" t="b">
        <v>0</v>
      </c>
      <c r="L255" s="80" t="b">
        <v>0</v>
      </c>
    </row>
    <row r="256" spans="1:12" ht="15">
      <c r="A256" s="105" t="s">
        <v>1218</v>
      </c>
      <c r="B256" s="105" t="s">
        <v>915</v>
      </c>
      <c r="C256" s="80">
        <v>2</v>
      </c>
      <c r="D256" s="106">
        <v>0.0013499960304616755</v>
      </c>
      <c r="E256" s="106">
        <v>1.3579707851428802</v>
      </c>
      <c r="F256" s="80" t="s">
        <v>745</v>
      </c>
      <c r="G256" s="80" t="b">
        <v>0</v>
      </c>
      <c r="H256" s="80" t="b">
        <v>0</v>
      </c>
      <c r="I256" s="80" t="b">
        <v>0</v>
      </c>
      <c r="J256" s="80" t="b">
        <v>0</v>
      </c>
      <c r="K256" s="80" t="b">
        <v>0</v>
      </c>
      <c r="L256" s="80" t="b">
        <v>0</v>
      </c>
    </row>
    <row r="257" spans="1:12" ht="15">
      <c r="A257" s="105" t="s">
        <v>915</v>
      </c>
      <c r="B257" s="105" t="s">
        <v>1219</v>
      </c>
      <c r="C257" s="80">
        <v>2</v>
      </c>
      <c r="D257" s="106">
        <v>0.0013499960304616755</v>
      </c>
      <c r="E257" s="106">
        <v>1.3579707851428802</v>
      </c>
      <c r="F257" s="80" t="s">
        <v>745</v>
      </c>
      <c r="G257" s="80" t="b">
        <v>0</v>
      </c>
      <c r="H257" s="80" t="b">
        <v>0</v>
      </c>
      <c r="I257" s="80" t="b">
        <v>0</v>
      </c>
      <c r="J257" s="80" t="b">
        <v>0</v>
      </c>
      <c r="K257" s="80" t="b">
        <v>0</v>
      </c>
      <c r="L257" s="80" t="b">
        <v>0</v>
      </c>
    </row>
    <row r="258" spans="1:12" ht="15">
      <c r="A258" s="105" t="s">
        <v>1219</v>
      </c>
      <c r="B258" s="105" t="s">
        <v>1220</v>
      </c>
      <c r="C258" s="80">
        <v>2</v>
      </c>
      <c r="D258" s="106">
        <v>0.0013499960304616755</v>
      </c>
      <c r="E258" s="106">
        <v>3.082246654743669</v>
      </c>
      <c r="F258" s="80" t="s">
        <v>745</v>
      </c>
      <c r="G258" s="80" t="b">
        <v>0</v>
      </c>
      <c r="H258" s="80" t="b">
        <v>0</v>
      </c>
      <c r="I258" s="80" t="b">
        <v>0</v>
      </c>
      <c r="J258" s="80" t="b">
        <v>0</v>
      </c>
      <c r="K258" s="80" t="b">
        <v>0</v>
      </c>
      <c r="L258" s="80" t="b">
        <v>0</v>
      </c>
    </row>
    <row r="259" spans="1:12" ht="15">
      <c r="A259" s="105" t="s">
        <v>1220</v>
      </c>
      <c r="B259" s="105" t="s">
        <v>1221</v>
      </c>
      <c r="C259" s="80">
        <v>2</v>
      </c>
      <c r="D259" s="106">
        <v>0.0013499960304616755</v>
      </c>
      <c r="E259" s="106">
        <v>3.082246654743669</v>
      </c>
      <c r="F259" s="80" t="s">
        <v>745</v>
      </c>
      <c r="G259" s="80" t="b">
        <v>0</v>
      </c>
      <c r="H259" s="80" t="b">
        <v>0</v>
      </c>
      <c r="I259" s="80" t="b">
        <v>0</v>
      </c>
      <c r="J259" s="80" t="b">
        <v>0</v>
      </c>
      <c r="K259" s="80" t="b">
        <v>0</v>
      </c>
      <c r="L259" s="80" t="b">
        <v>0</v>
      </c>
    </row>
    <row r="260" spans="1:12" ht="15">
      <c r="A260" s="105" t="s">
        <v>1221</v>
      </c>
      <c r="B260" s="105" t="s">
        <v>915</v>
      </c>
      <c r="C260" s="80">
        <v>2</v>
      </c>
      <c r="D260" s="106">
        <v>0.0013499960304616755</v>
      </c>
      <c r="E260" s="106">
        <v>1.3579707851428802</v>
      </c>
      <c r="F260" s="80" t="s">
        <v>745</v>
      </c>
      <c r="G260" s="80" t="b">
        <v>0</v>
      </c>
      <c r="H260" s="80" t="b">
        <v>0</v>
      </c>
      <c r="I260" s="80" t="b">
        <v>0</v>
      </c>
      <c r="J260" s="80" t="b">
        <v>0</v>
      </c>
      <c r="K260" s="80" t="b">
        <v>0</v>
      </c>
      <c r="L260" s="80" t="b">
        <v>0</v>
      </c>
    </row>
    <row r="261" spans="1:12" ht="15">
      <c r="A261" s="105" t="s">
        <v>915</v>
      </c>
      <c r="B261" s="105" t="s">
        <v>1031</v>
      </c>
      <c r="C261" s="80">
        <v>2</v>
      </c>
      <c r="D261" s="106">
        <v>0.0013499960304616755</v>
      </c>
      <c r="E261" s="106">
        <v>1.056940789478899</v>
      </c>
      <c r="F261" s="80" t="s">
        <v>745</v>
      </c>
      <c r="G261" s="80" t="b">
        <v>0</v>
      </c>
      <c r="H261" s="80" t="b">
        <v>0</v>
      </c>
      <c r="I261" s="80" t="b">
        <v>0</v>
      </c>
      <c r="J261" s="80" t="b">
        <v>0</v>
      </c>
      <c r="K261" s="80" t="b">
        <v>0</v>
      </c>
      <c r="L261" s="80" t="b">
        <v>0</v>
      </c>
    </row>
    <row r="262" spans="1:12" ht="15">
      <c r="A262" s="105" t="s">
        <v>1031</v>
      </c>
      <c r="B262" s="105" t="s">
        <v>1222</v>
      </c>
      <c r="C262" s="80">
        <v>2</v>
      </c>
      <c r="D262" s="106">
        <v>0.0013499960304616755</v>
      </c>
      <c r="E262" s="106">
        <v>2.781216659079688</v>
      </c>
      <c r="F262" s="80" t="s">
        <v>745</v>
      </c>
      <c r="G262" s="80" t="b">
        <v>0</v>
      </c>
      <c r="H262" s="80" t="b">
        <v>0</v>
      </c>
      <c r="I262" s="80" t="b">
        <v>0</v>
      </c>
      <c r="J262" s="80" t="b">
        <v>0</v>
      </c>
      <c r="K262" s="80" t="b">
        <v>0</v>
      </c>
      <c r="L262" s="80" t="b">
        <v>0</v>
      </c>
    </row>
    <row r="263" spans="1:12" ht="15">
      <c r="A263" s="105" t="s">
        <v>1222</v>
      </c>
      <c r="B263" s="105" t="s">
        <v>1223</v>
      </c>
      <c r="C263" s="80">
        <v>2</v>
      </c>
      <c r="D263" s="106">
        <v>0.0013499960304616755</v>
      </c>
      <c r="E263" s="106">
        <v>3.082246654743669</v>
      </c>
      <c r="F263" s="80" t="s">
        <v>745</v>
      </c>
      <c r="G263" s="80" t="b">
        <v>0</v>
      </c>
      <c r="H263" s="80" t="b">
        <v>0</v>
      </c>
      <c r="I263" s="80" t="b">
        <v>0</v>
      </c>
      <c r="J263" s="80" t="b">
        <v>0</v>
      </c>
      <c r="K263" s="80" t="b">
        <v>0</v>
      </c>
      <c r="L263" s="80" t="b">
        <v>0</v>
      </c>
    </row>
    <row r="264" spans="1:12" ht="15">
      <c r="A264" s="105" t="s">
        <v>1223</v>
      </c>
      <c r="B264" s="105" t="s">
        <v>1224</v>
      </c>
      <c r="C264" s="80">
        <v>2</v>
      </c>
      <c r="D264" s="106">
        <v>0.0013499960304616755</v>
      </c>
      <c r="E264" s="106">
        <v>3.082246654743669</v>
      </c>
      <c r="F264" s="80" t="s">
        <v>745</v>
      </c>
      <c r="G264" s="80" t="b">
        <v>0</v>
      </c>
      <c r="H264" s="80" t="b">
        <v>0</v>
      </c>
      <c r="I264" s="80" t="b">
        <v>0</v>
      </c>
      <c r="J264" s="80" t="b">
        <v>0</v>
      </c>
      <c r="K264" s="80" t="b">
        <v>0</v>
      </c>
      <c r="L264" s="80" t="b">
        <v>0</v>
      </c>
    </row>
    <row r="265" spans="1:12" ht="15">
      <c r="A265" s="105" t="s">
        <v>1224</v>
      </c>
      <c r="B265" s="105" t="s">
        <v>1225</v>
      </c>
      <c r="C265" s="80">
        <v>2</v>
      </c>
      <c r="D265" s="106">
        <v>0.0013499960304616755</v>
      </c>
      <c r="E265" s="106">
        <v>3.082246654743669</v>
      </c>
      <c r="F265" s="80" t="s">
        <v>745</v>
      </c>
      <c r="G265" s="80" t="b">
        <v>0</v>
      </c>
      <c r="H265" s="80" t="b">
        <v>0</v>
      </c>
      <c r="I265" s="80" t="b">
        <v>0</v>
      </c>
      <c r="J265" s="80" t="b">
        <v>0</v>
      </c>
      <c r="K265" s="80" t="b">
        <v>0</v>
      </c>
      <c r="L265" s="80" t="b">
        <v>0</v>
      </c>
    </row>
    <row r="266" spans="1:12" ht="15">
      <c r="A266" s="105" t="s">
        <v>1225</v>
      </c>
      <c r="B266" s="105" t="s">
        <v>915</v>
      </c>
      <c r="C266" s="80">
        <v>2</v>
      </c>
      <c r="D266" s="106">
        <v>0.0013499960304616755</v>
      </c>
      <c r="E266" s="106">
        <v>1.3579707851428802</v>
      </c>
      <c r="F266" s="80" t="s">
        <v>745</v>
      </c>
      <c r="G266" s="80" t="b">
        <v>0</v>
      </c>
      <c r="H266" s="80" t="b">
        <v>0</v>
      </c>
      <c r="I266" s="80" t="b">
        <v>0</v>
      </c>
      <c r="J266" s="80" t="b">
        <v>0</v>
      </c>
      <c r="K266" s="80" t="b">
        <v>0</v>
      </c>
      <c r="L266" s="80" t="b">
        <v>0</v>
      </c>
    </row>
    <row r="267" spans="1:12" ht="15">
      <c r="A267" s="105" t="s">
        <v>915</v>
      </c>
      <c r="B267" s="105" t="s">
        <v>1226</v>
      </c>
      <c r="C267" s="80">
        <v>2</v>
      </c>
      <c r="D267" s="106">
        <v>0.0013499960304616755</v>
      </c>
      <c r="E267" s="106">
        <v>1.3579707851428802</v>
      </c>
      <c r="F267" s="80" t="s">
        <v>745</v>
      </c>
      <c r="G267" s="80" t="b">
        <v>0</v>
      </c>
      <c r="H267" s="80" t="b">
        <v>0</v>
      </c>
      <c r="I267" s="80" t="b">
        <v>0</v>
      </c>
      <c r="J267" s="80" t="b">
        <v>0</v>
      </c>
      <c r="K267" s="80" t="b">
        <v>0</v>
      </c>
      <c r="L267" s="80" t="b">
        <v>0</v>
      </c>
    </row>
    <row r="268" spans="1:12" ht="15">
      <c r="A268" s="105" t="s">
        <v>1226</v>
      </c>
      <c r="B268" s="105" t="s">
        <v>916</v>
      </c>
      <c r="C268" s="80">
        <v>2</v>
      </c>
      <c r="D268" s="106">
        <v>0.0013499960304616755</v>
      </c>
      <c r="E268" s="106">
        <v>1.4147937018537153</v>
      </c>
      <c r="F268" s="80" t="s">
        <v>745</v>
      </c>
      <c r="G268" s="80" t="b">
        <v>0</v>
      </c>
      <c r="H268" s="80" t="b">
        <v>0</v>
      </c>
      <c r="I268" s="80" t="b">
        <v>0</v>
      </c>
      <c r="J268" s="80" t="b">
        <v>0</v>
      </c>
      <c r="K268" s="80" t="b">
        <v>0</v>
      </c>
      <c r="L268" s="80" t="b">
        <v>0</v>
      </c>
    </row>
    <row r="269" spans="1:12" ht="15">
      <c r="A269" s="105" t="s">
        <v>916</v>
      </c>
      <c r="B269" s="105" t="s">
        <v>1227</v>
      </c>
      <c r="C269" s="80">
        <v>2</v>
      </c>
      <c r="D269" s="106">
        <v>0.0013499960304616755</v>
      </c>
      <c r="E269" s="106">
        <v>1.675706474309714</v>
      </c>
      <c r="F269" s="80" t="s">
        <v>745</v>
      </c>
      <c r="G269" s="80" t="b">
        <v>0</v>
      </c>
      <c r="H269" s="80" t="b">
        <v>0</v>
      </c>
      <c r="I269" s="80" t="b">
        <v>0</v>
      </c>
      <c r="J269" s="80" t="b">
        <v>0</v>
      </c>
      <c r="K269" s="80" t="b">
        <v>0</v>
      </c>
      <c r="L269" s="80" t="b">
        <v>0</v>
      </c>
    </row>
    <row r="270" spans="1:12" ht="15">
      <c r="A270" s="105" t="s">
        <v>1227</v>
      </c>
      <c r="B270" s="105" t="s">
        <v>1032</v>
      </c>
      <c r="C270" s="80">
        <v>2</v>
      </c>
      <c r="D270" s="106">
        <v>0.0013499960304616755</v>
      </c>
      <c r="E270" s="106">
        <v>2.781216659079688</v>
      </c>
      <c r="F270" s="80" t="s">
        <v>745</v>
      </c>
      <c r="G270" s="80" t="b">
        <v>0</v>
      </c>
      <c r="H270" s="80" t="b">
        <v>0</v>
      </c>
      <c r="I270" s="80" t="b">
        <v>0</v>
      </c>
      <c r="J270" s="80" t="b">
        <v>0</v>
      </c>
      <c r="K270" s="80" t="b">
        <v>0</v>
      </c>
      <c r="L270" s="80" t="b">
        <v>0</v>
      </c>
    </row>
    <row r="271" spans="1:12" ht="15">
      <c r="A271" s="105" t="s">
        <v>1032</v>
      </c>
      <c r="B271" s="105" t="s">
        <v>1228</v>
      </c>
      <c r="C271" s="80">
        <v>2</v>
      </c>
      <c r="D271" s="106">
        <v>0.0013499960304616755</v>
      </c>
      <c r="E271" s="106">
        <v>2.781216659079688</v>
      </c>
      <c r="F271" s="80" t="s">
        <v>745</v>
      </c>
      <c r="G271" s="80" t="b">
        <v>0</v>
      </c>
      <c r="H271" s="80" t="b">
        <v>0</v>
      </c>
      <c r="I271" s="80" t="b">
        <v>0</v>
      </c>
      <c r="J271" s="80" t="b">
        <v>0</v>
      </c>
      <c r="K271" s="80" t="b">
        <v>0</v>
      </c>
      <c r="L271" s="80" t="b">
        <v>0</v>
      </c>
    </row>
    <row r="272" spans="1:12" ht="15">
      <c r="A272" s="105" t="s">
        <v>1228</v>
      </c>
      <c r="B272" s="105" t="s">
        <v>1229</v>
      </c>
      <c r="C272" s="80">
        <v>2</v>
      </c>
      <c r="D272" s="106">
        <v>0.0013499960304616755</v>
      </c>
      <c r="E272" s="106">
        <v>3.082246654743669</v>
      </c>
      <c r="F272" s="80" t="s">
        <v>745</v>
      </c>
      <c r="G272" s="80" t="b">
        <v>0</v>
      </c>
      <c r="H272" s="80" t="b">
        <v>0</v>
      </c>
      <c r="I272" s="80" t="b">
        <v>0</v>
      </c>
      <c r="J272" s="80" t="b">
        <v>0</v>
      </c>
      <c r="K272" s="80" t="b">
        <v>0</v>
      </c>
      <c r="L272" s="80" t="b">
        <v>0</v>
      </c>
    </row>
    <row r="273" spans="1:12" ht="15">
      <c r="A273" s="105" t="s">
        <v>1229</v>
      </c>
      <c r="B273" s="105" t="s">
        <v>1230</v>
      </c>
      <c r="C273" s="80">
        <v>2</v>
      </c>
      <c r="D273" s="106">
        <v>0.0013499960304616755</v>
      </c>
      <c r="E273" s="106">
        <v>3.082246654743669</v>
      </c>
      <c r="F273" s="80" t="s">
        <v>745</v>
      </c>
      <c r="G273" s="80" t="b">
        <v>0</v>
      </c>
      <c r="H273" s="80" t="b">
        <v>0</v>
      </c>
      <c r="I273" s="80" t="b">
        <v>0</v>
      </c>
      <c r="J273" s="80" t="b">
        <v>0</v>
      </c>
      <c r="K273" s="80" t="b">
        <v>0</v>
      </c>
      <c r="L273" s="80" t="b">
        <v>0</v>
      </c>
    </row>
    <row r="274" spans="1:12" ht="15">
      <c r="A274" s="105" t="s">
        <v>1230</v>
      </c>
      <c r="B274" s="105" t="s">
        <v>1231</v>
      </c>
      <c r="C274" s="80">
        <v>2</v>
      </c>
      <c r="D274" s="106">
        <v>0.0013499960304616755</v>
      </c>
      <c r="E274" s="106">
        <v>3.082246654743669</v>
      </c>
      <c r="F274" s="80" t="s">
        <v>745</v>
      </c>
      <c r="G274" s="80" t="b">
        <v>0</v>
      </c>
      <c r="H274" s="80" t="b">
        <v>0</v>
      </c>
      <c r="I274" s="80" t="b">
        <v>0</v>
      </c>
      <c r="J274" s="80" t="b">
        <v>0</v>
      </c>
      <c r="K274" s="80" t="b">
        <v>0</v>
      </c>
      <c r="L274" s="80" t="b">
        <v>0</v>
      </c>
    </row>
    <row r="275" spans="1:12" ht="15">
      <c r="A275" s="105" t="s">
        <v>1231</v>
      </c>
      <c r="B275" s="105" t="s">
        <v>1232</v>
      </c>
      <c r="C275" s="80">
        <v>2</v>
      </c>
      <c r="D275" s="106">
        <v>0.0013499960304616755</v>
      </c>
      <c r="E275" s="106">
        <v>3.082246654743669</v>
      </c>
      <c r="F275" s="80" t="s">
        <v>745</v>
      </c>
      <c r="G275" s="80" t="b">
        <v>0</v>
      </c>
      <c r="H275" s="80" t="b">
        <v>0</v>
      </c>
      <c r="I275" s="80" t="b">
        <v>0</v>
      </c>
      <c r="J275" s="80" t="b">
        <v>0</v>
      </c>
      <c r="K275" s="80" t="b">
        <v>0</v>
      </c>
      <c r="L275" s="80" t="b">
        <v>0</v>
      </c>
    </row>
    <row r="276" spans="1:12" ht="15">
      <c r="A276" s="105" t="s">
        <v>1232</v>
      </c>
      <c r="B276" s="105" t="s">
        <v>970</v>
      </c>
      <c r="C276" s="80">
        <v>2</v>
      </c>
      <c r="D276" s="106">
        <v>0.0013499960304616755</v>
      </c>
      <c r="E276" s="106">
        <v>2.6051254000240065</v>
      </c>
      <c r="F276" s="80" t="s">
        <v>745</v>
      </c>
      <c r="G276" s="80" t="b">
        <v>0</v>
      </c>
      <c r="H276" s="80" t="b">
        <v>0</v>
      </c>
      <c r="I276" s="80" t="b">
        <v>0</v>
      </c>
      <c r="J276" s="80" t="b">
        <v>0</v>
      </c>
      <c r="K276" s="80" t="b">
        <v>0</v>
      </c>
      <c r="L276" s="80" t="b">
        <v>0</v>
      </c>
    </row>
    <row r="277" spans="1:12" ht="15">
      <c r="A277" s="105" t="s">
        <v>970</v>
      </c>
      <c r="B277" s="105" t="s">
        <v>1233</v>
      </c>
      <c r="C277" s="80">
        <v>2</v>
      </c>
      <c r="D277" s="106">
        <v>0.0013499960304616755</v>
      </c>
      <c r="E277" s="106">
        <v>2.6051254000240065</v>
      </c>
      <c r="F277" s="80" t="s">
        <v>745</v>
      </c>
      <c r="G277" s="80" t="b">
        <v>0</v>
      </c>
      <c r="H277" s="80" t="b">
        <v>0</v>
      </c>
      <c r="I277" s="80" t="b">
        <v>0</v>
      </c>
      <c r="J277" s="80" t="b">
        <v>0</v>
      </c>
      <c r="K277" s="80" t="b">
        <v>0</v>
      </c>
      <c r="L277" s="80" t="b">
        <v>0</v>
      </c>
    </row>
    <row r="278" spans="1:12" ht="15">
      <c r="A278" s="105" t="s">
        <v>1233</v>
      </c>
      <c r="B278" s="105" t="s">
        <v>1234</v>
      </c>
      <c r="C278" s="80">
        <v>2</v>
      </c>
      <c r="D278" s="106">
        <v>0.0013499960304616755</v>
      </c>
      <c r="E278" s="106">
        <v>3.082246654743669</v>
      </c>
      <c r="F278" s="80" t="s">
        <v>745</v>
      </c>
      <c r="G278" s="80" t="b">
        <v>0</v>
      </c>
      <c r="H278" s="80" t="b">
        <v>0</v>
      </c>
      <c r="I278" s="80" t="b">
        <v>0</v>
      </c>
      <c r="J278" s="80" t="b">
        <v>0</v>
      </c>
      <c r="K278" s="80" t="b">
        <v>0</v>
      </c>
      <c r="L278" s="80" t="b">
        <v>0</v>
      </c>
    </row>
    <row r="279" spans="1:12" ht="15">
      <c r="A279" s="105" t="s">
        <v>1234</v>
      </c>
      <c r="B279" s="105" t="s">
        <v>1235</v>
      </c>
      <c r="C279" s="80">
        <v>2</v>
      </c>
      <c r="D279" s="106">
        <v>0.0013499960304616755</v>
      </c>
      <c r="E279" s="106">
        <v>3.082246654743669</v>
      </c>
      <c r="F279" s="80" t="s">
        <v>745</v>
      </c>
      <c r="G279" s="80" t="b">
        <v>0</v>
      </c>
      <c r="H279" s="80" t="b">
        <v>0</v>
      </c>
      <c r="I279" s="80" t="b">
        <v>0</v>
      </c>
      <c r="J279" s="80" t="b">
        <v>0</v>
      </c>
      <c r="K279" s="80" t="b">
        <v>0</v>
      </c>
      <c r="L279" s="80" t="b">
        <v>0</v>
      </c>
    </row>
    <row r="280" spans="1:12" ht="15">
      <c r="A280" s="105" t="s">
        <v>1235</v>
      </c>
      <c r="B280" s="105" t="s">
        <v>965</v>
      </c>
      <c r="C280" s="80">
        <v>2</v>
      </c>
      <c r="D280" s="106">
        <v>0.0013499960304616755</v>
      </c>
      <c r="E280" s="106">
        <v>2.6051254000240065</v>
      </c>
      <c r="F280" s="80" t="s">
        <v>745</v>
      </c>
      <c r="G280" s="80" t="b">
        <v>0</v>
      </c>
      <c r="H280" s="80" t="b">
        <v>0</v>
      </c>
      <c r="I280" s="80" t="b">
        <v>0</v>
      </c>
      <c r="J280" s="80" t="b">
        <v>0</v>
      </c>
      <c r="K280" s="80" t="b">
        <v>0</v>
      </c>
      <c r="L280" s="80" t="b">
        <v>0</v>
      </c>
    </row>
    <row r="281" spans="1:12" ht="15">
      <c r="A281" s="105" t="s">
        <v>965</v>
      </c>
      <c r="B281" s="105" t="s">
        <v>1236</v>
      </c>
      <c r="C281" s="80">
        <v>2</v>
      </c>
      <c r="D281" s="106">
        <v>0.0013499960304616755</v>
      </c>
      <c r="E281" s="106">
        <v>2.6051254000240065</v>
      </c>
      <c r="F281" s="80" t="s">
        <v>745</v>
      </c>
      <c r="G281" s="80" t="b">
        <v>0</v>
      </c>
      <c r="H281" s="80" t="b">
        <v>0</v>
      </c>
      <c r="I281" s="80" t="b">
        <v>0</v>
      </c>
      <c r="J281" s="80" t="b">
        <v>0</v>
      </c>
      <c r="K281" s="80" t="b">
        <v>0</v>
      </c>
      <c r="L281" s="80" t="b">
        <v>0</v>
      </c>
    </row>
    <row r="282" spans="1:12" ht="15">
      <c r="A282" s="105" t="s">
        <v>1236</v>
      </c>
      <c r="B282" s="105" t="s">
        <v>1077</v>
      </c>
      <c r="C282" s="80">
        <v>2</v>
      </c>
      <c r="D282" s="106">
        <v>0.0013499960304616755</v>
      </c>
      <c r="E282" s="106">
        <v>2.9061553956879878</v>
      </c>
      <c r="F282" s="80" t="s">
        <v>745</v>
      </c>
      <c r="G282" s="80" t="b">
        <v>0</v>
      </c>
      <c r="H282" s="80" t="b">
        <v>0</v>
      </c>
      <c r="I282" s="80" t="b">
        <v>0</v>
      </c>
      <c r="J282" s="80" t="b">
        <v>0</v>
      </c>
      <c r="K282" s="80" t="b">
        <v>0</v>
      </c>
      <c r="L282" s="80" t="b">
        <v>0</v>
      </c>
    </row>
    <row r="283" spans="1:12" ht="15">
      <c r="A283" s="105" t="s">
        <v>997</v>
      </c>
      <c r="B283" s="105" t="s">
        <v>917</v>
      </c>
      <c r="C283" s="80">
        <v>2</v>
      </c>
      <c r="D283" s="106">
        <v>0.0013499960304616755</v>
      </c>
      <c r="E283" s="106">
        <v>1.3418839652494254</v>
      </c>
      <c r="F283" s="80" t="s">
        <v>745</v>
      </c>
      <c r="G283" s="80" t="b">
        <v>0</v>
      </c>
      <c r="H283" s="80" t="b">
        <v>0</v>
      </c>
      <c r="I283" s="80" t="b">
        <v>0</v>
      </c>
      <c r="J283" s="80" t="b">
        <v>0</v>
      </c>
      <c r="K283" s="80" t="b">
        <v>0</v>
      </c>
      <c r="L283" s="80" t="b">
        <v>0</v>
      </c>
    </row>
    <row r="284" spans="1:12" ht="15">
      <c r="A284" s="105" t="s">
        <v>1033</v>
      </c>
      <c r="B284" s="105" t="s">
        <v>1237</v>
      </c>
      <c r="C284" s="80">
        <v>2</v>
      </c>
      <c r="D284" s="106">
        <v>0.0013499960304616755</v>
      </c>
      <c r="E284" s="106">
        <v>2.781216659079688</v>
      </c>
      <c r="F284" s="80" t="s">
        <v>745</v>
      </c>
      <c r="G284" s="80" t="b">
        <v>0</v>
      </c>
      <c r="H284" s="80" t="b">
        <v>0</v>
      </c>
      <c r="I284" s="80" t="b">
        <v>0</v>
      </c>
      <c r="J284" s="80" t="b">
        <v>0</v>
      </c>
      <c r="K284" s="80" t="b">
        <v>0</v>
      </c>
      <c r="L284" s="80" t="b">
        <v>0</v>
      </c>
    </row>
    <row r="285" spans="1:12" ht="15">
      <c r="A285" s="105" t="s">
        <v>1237</v>
      </c>
      <c r="B285" s="105" t="s">
        <v>1238</v>
      </c>
      <c r="C285" s="80">
        <v>2</v>
      </c>
      <c r="D285" s="106">
        <v>0.0013499960304616755</v>
      </c>
      <c r="E285" s="106">
        <v>3.082246654743669</v>
      </c>
      <c r="F285" s="80" t="s">
        <v>745</v>
      </c>
      <c r="G285" s="80" t="b">
        <v>0</v>
      </c>
      <c r="H285" s="80" t="b">
        <v>0</v>
      </c>
      <c r="I285" s="80" t="b">
        <v>0</v>
      </c>
      <c r="J285" s="80" t="b">
        <v>0</v>
      </c>
      <c r="K285" s="80" t="b">
        <v>0</v>
      </c>
      <c r="L285" s="80" t="b">
        <v>0</v>
      </c>
    </row>
    <row r="286" spans="1:12" ht="15">
      <c r="A286" s="105" t="s">
        <v>1238</v>
      </c>
      <c r="B286" s="105" t="s">
        <v>1034</v>
      </c>
      <c r="C286" s="80">
        <v>2</v>
      </c>
      <c r="D286" s="106">
        <v>0.0013499960304616755</v>
      </c>
      <c r="E286" s="106">
        <v>2.781216659079688</v>
      </c>
      <c r="F286" s="80" t="s">
        <v>745</v>
      </c>
      <c r="G286" s="80" t="b">
        <v>0</v>
      </c>
      <c r="H286" s="80" t="b">
        <v>0</v>
      </c>
      <c r="I286" s="80" t="b">
        <v>0</v>
      </c>
      <c r="J286" s="80" t="b">
        <v>0</v>
      </c>
      <c r="K286" s="80" t="b">
        <v>0</v>
      </c>
      <c r="L286" s="80" t="b">
        <v>0</v>
      </c>
    </row>
    <row r="287" spans="1:12" ht="15">
      <c r="A287" s="105" t="s">
        <v>1034</v>
      </c>
      <c r="B287" s="105" t="s">
        <v>1078</v>
      </c>
      <c r="C287" s="80">
        <v>2</v>
      </c>
      <c r="D287" s="106">
        <v>0.0013499960304616755</v>
      </c>
      <c r="E287" s="106">
        <v>2.6051254000240065</v>
      </c>
      <c r="F287" s="80" t="s">
        <v>745</v>
      </c>
      <c r="G287" s="80" t="b">
        <v>0</v>
      </c>
      <c r="H287" s="80" t="b">
        <v>0</v>
      </c>
      <c r="I287" s="80" t="b">
        <v>0</v>
      </c>
      <c r="J287" s="80" t="b">
        <v>0</v>
      </c>
      <c r="K287" s="80" t="b">
        <v>0</v>
      </c>
      <c r="L287" s="80" t="b">
        <v>0</v>
      </c>
    </row>
    <row r="288" spans="1:12" ht="15">
      <c r="A288" s="105" t="s">
        <v>1078</v>
      </c>
      <c r="B288" s="105" t="s">
        <v>1239</v>
      </c>
      <c r="C288" s="80">
        <v>2</v>
      </c>
      <c r="D288" s="106">
        <v>0.0013499960304616755</v>
      </c>
      <c r="E288" s="106">
        <v>2.9061553956879878</v>
      </c>
      <c r="F288" s="80" t="s">
        <v>745</v>
      </c>
      <c r="G288" s="80" t="b">
        <v>0</v>
      </c>
      <c r="H288" s="80" t="b">
        <v>0</v>
      </c>
      <c r="I288" s="80" t="b">
        <v>0</v>
      </c>
      <c r="J288" s="80" t="b">
        <v>0</v>
      </c>
      <c r="K288" s="80" t="b">
        <v>0</v>
      </c>
      <c r="L288" s="80" t="b">
        <v>0</v>
      </c>
    </row>
    <row r="289" spans="1:12" ht="15">
      <c r="A289" s="105" t="s">
        <v>1239</v>
      </c>
      <c r="B289" s="105" t="s">
        <v>1240</v>
      </c>
      <c r="C289" s="80">
        <v>2</v>
      </c>
      <c r="D289" s="106">
        <v>0.0013499960304616755</v>
      </c>
      <c r="E289" s="106">
        <v>3.082246654743669</v>
      </c>
      <c r="F289" s="80" t="s">
        <v>745</v>
      </c>
      <c r="G289" s="80" t="b">
        <v>0</v>
      </c>
      <c r="H289" s="80" t="b">
        <v>0</v>
      </c>
      <c r="I289" s="80" t="b">
        <v>0</v>
      </c>
      <c r="J289" s="80" t="b">
        <v>0</v>
      </c>
      <c r="K289" s="80" t="b">
        <v>0</v>
      </c>
      <c r="L289" s="80" t="b">
        <v>0</v>
      </c>
    </row>
    <row r="290" spans="1:12" ht="15">
      <c r="A290" s="105" t="s">
        <v>1240</v>
      </c>
      <c r="B290" s="105" t="s">
        <v>1241</v>
      </c>
      <c r="C290" s="80">
        <v>2</v>
      </c>
      <c r="D290" s="106">
        <v>0.0013499960304616755</v>
      </c>
      <c r="E290" s="106">
        <v>3.082246654743669</v>
      </c>
      <c r="F290" s="80" t="s">
        <v>745</v>
      </c>
      <c r="G290" s="80" t="b">
        <v>0</v>
      </c>
      <c r="H290" s="80" t="b">
        <v>0</v>
      </c>
      <c r="I290" s="80" t="b">
        <v>0</v>
      </c>
      <c r="J290" s="80" t="b">
        <v>0</v>
      </c>
      <c r="K290" s="80" t="b">
        <v>0</v>
      </c>
      <c r="L290" s="80" t="b">
        <v>0</v>
      </c>
    </row>
    <row r="291" spans="1:12" ht="15">
      <c r="A291" s="105" t="s">
        <v>1241</v>
      </c>
      <c r="B291" s="105" t="s">
        <v>915</v>
      </c>
      <c r="C291" s="80">
        <v>2</v>
      </c>
      <c r="D291" s="106">
        <v>0.0013499960304616755</v>
      </c>
      <c r="E291" s="106">
        <v>1.3579707851428802</v>
      </c>
      <c r="F291" s="80" t="s">
        <v>745</v>
      </c>
      <c r="G291" s="80" t="b">
        <v>0</v>
      </c>
      <c r="H291" s="80" t="b">
        <v>0</v>
      </c>
      <c r="I291" s="80" t="b">
        <v>0</v>
      </c>
      <c r="J291" s="80" t="b">
        <v>0</v>
      </c>
      <c r="K291" s="80" t="b">
        <v>0</v>
      </c>
      <c r="L291" s="80" t="b">
        <v>0</v>
      </c>
    </row>
    <row r="292" spans="1:12" ht="15">
      <c r="A292" s="105" t="s">
        <v>915</v>
      </c>
      <c r="B292" s="105" t="s">
        <v>1242</v>
      </c>
      <c r="C292" s="80">
        <v>2</v>
      </c>
      <c r="D292" s="106">
        <v>0.0013499960304616755</v>
      </c>
      <c r="E292" s="106">
        <v>1.3579707851428802</v>
      </c>
      <c r="F292" s="80" t="s">
        <v>745</v>
      </c>
      <c r="G292" s="80" t="b">
        <v>0</v>
      </c>
      <c r="H292" s="80" t="b">
        <v>0</v>
      </c>
      <c r="I292" s="80" t="b">
        <v>0</v>
      </c>
      <c r="J292" s="80" t="b">
        <v>0</v>
      </c>
      <c r="K292" s="80" t="b">
        <v>0</v>
      </c>
      <c r="L292" s="80" t="b">
        <v>0</v>
      </c>
    </row>
    <row r="293" spans="1:12" ht="15">
      <c r="A293" s="105" t="s">
        <v>1242</v>
      </c>
      <c r="B293" s="105" t="s">
        <v>929</v>
      </c>
      <c r="C293" s="80">
        <v>2</v>
      </c>
      <c r="D293" s="106">
        <v>0.0013499960304616755</v>
      </c>
      <c r="E293" s="106">
        <v>2.1528277290293767</v>
      </c>
      <c r="F293" s="80" t="s">
        <v>745</v>
      </c>
      <c r="G293" s="80" t="b">
        <v>0</v>
      </c>
      <c r="H293" s="80" t="b">
        <v>0</v>
      </c>
      <c r="I293" s="80" t="b">
        <v>0</v>
      </c>
      <c r="J293" s="80" t="b">
        <v>0</v>
      </c>
      <c r="K293" s="80" t="b">
        <v>0</v>
      </c>
      <c r="L293" s="80" t="b">
        <v>0</v>
      </c>
    </row>
    <row r="294" spans="1:12" ht="15">
      <c r="A294" s="105" t="s">
        <v>929</v>
      </c>
      <c r="B294" s="105" t="s">
        <v>991</v>
      </c>
      <c r="C294" s="80">
        <v>2</v>
      </c>
      <c r="D294" s="106">
        <v>0.0013499960304616755</v>
      </c>
      <c r="E294" s="106">
        <v>1.7548877203573388</v>
      </c>
      <c r="F294" s="80" t="s">
        <v>745</v>
      </c>
      <c r="G294" s="80" t="b">
        <v>0</v>
      </c>
      <c r="H294" s="80" t="b">
        <v>0</v>
      </c>
      <c r="I294" s="80" t="b">
        <v>0</v>
      </c>
      <c r="J294" s="80" t="b">
        <v>0</v>
      </c>
      <c r="K294" s="80" t="b">
        <v>0</v>
      </c>
      <c r="L294" s="80" t="b">
        <v>0</v>
      </c>
    </row>
    <row r="295" spans="1:12" ht="15">
      <c r="A295" s="105" t="s">
        <v>991</v>
      </c>
      <c r="B295" s="105" t="s">
        <v>1243</v>
      </c>
      <c r="C295" s="80">
        <v>2</v>
      </c>
      <c r="D295" s="106">
        <v>0.0013499960304616755</v>
      </c>
      <c r="E295" s="106">
        <v>2.6843066460716316</v>
      </c>
      <c r="F295" s="80" t="s">
        <v>745</v>
      </c>
      <c r="G295" s="80" t="b">
        <v>0</v>
      </c>
      <c r="H295" s="80" t="b">
        <v>0</v>
      </c>
      <c r="I295" s="80" t="b">
        <v>0</v>
      </c>
      <c r="J295" s="80" t="b">
        <v>0</v>
      </c>
      <c r="K295" s="80" t="b">
        <v>0</v>
      </c>
      <c r="L295" s="80" t="b">
        <v>0</v>
      </c>
    </row>
    <row r="296" spans="1:12" ht="15">
      <c r="A296" s="105" t="s">
        <v>1243</v>
      </c>
      <c r="B296" s="105" t="s">
        <v>1244</v>
      </c>
      <c r="C296" s="80">
        <v>2</v>
      </c>
      <c r="D296" s="106">
        <v>0.0013499960304616755</v>
      </c>
      <c r="E296" s="106">
        <v>3.082246654743669</v>
      </c>
      <c r="F296" s="80" t="s">
        <v>745</v>
      </c>
      <c r="G296" s="80" t="b">
        <v>0</v>
      </c>
      <c r="H296" s="80" t="b">
        <v>0</v>
      </c>
      <c r="I296" s="80" t="b">
        <v>0</v>
      </c>
      <c r="J296" s="80" t="b">
        <v>0</v>
      </c>
      <c r="K296" s="80" t="b">
        <v>0</v>
      </c>
      <c r="L296" s="80" t="b">
        <v>0</v>
      </c>
    </row>
    <row r="297" spans="1:12" ht="15">
      <c r="A297" s="105" t="s">
        <v>1244</v>
      </c>
      <c r="B297" s="105" t="s">
        <v>975</v>
      </c>
      <c r="C297" s="80">
        <v>2</v>
      </c>
      <c r="D297" s="106">
        <v>0.0013499960304616755</v>
      </c>
      <c r="E297" s="106">
        <v>2.6051254000240065</v>
      </c>
      <c r="F297" s="80" t="s">
        <v>745</v>
      </c>
      <c r="G297" s="80" t="b">
        <v>0</v>
      </c>
      <c r="H297" s="80" t="b">
        <v>0</v>
      </c>
      <c r="I297" s="80" t="b">
        <v>0</v>
      </c>
      <c r="J297" s="80" t="b">
        <v>0</v>
      </c>
      <c r="K297" s="80" t="b">
        <v>0</v>
      </c>
      <c r="L297" s="80" t="b">
        <v>0</v>
      </c>
    </row>
    <row r="298" spans="1:12" ht="15">
      <c r="A298" s="105" t="s">
        <v>975</v>
      </c>
      <c r="B298" s="105" t="s">
        <v>1245</v>
      </c>
      <c r="C298" s="80">
        <v>2</v>
      </c>
      <c r="D298" s="106">
        <v>0.0013499960304616755</v>
      </c>
      <c r="E298" s="106">
        <v>2.6051254000240065</v>
      </c>
      <c r="F298" s="80" t="s">
        <v>745</v>
      </c>
      <c r="G298" s="80" t="b">
        <v>0</v>
      </c>
      <c r="H298" s="80" t="b">
        <v>0</v>
      </c>
      <c r="I298" s="80" t="b">
        <v>0</v>
      </c>
      <c r="J298" s="80" t="b">
        <v>0</v>
      </c>
      <c r="K298" s="80" t="b">
        <v>0</v>
      </c>
      <c r="L298" s="80" t="b">
        <v>0</v>
      </c>
    </row>
    <row r="299" spans="1:12" ht="15">
      <c r="A299" s="105" t="s">
        <v>1245</v>
      </c>
      <c r="B299" s="105" t="s">
        <v>1246</v>
      </c>
      <c r="C299" s="80">
        <v>2</v>
      </c>
      <c r="D299" s="106">
        <v>0.0013499960304616755</v>
      </c>
      <c r="E299" s="106">
        <v>3.082246654743669</v>
      </c>
      <c r="F299" s="80" t="s">
        <v>745</v>
      </c>
      <c r="G299" s="80" t="b">
        <v>0</v>
      </c>
      <c r="H299" s="80" t="b">
        <v>0</v>
      </c>
      <c r="I299" s="80" t="b">
        <v>0</v>
      </c>
      <c r="J299" s="80" t="b">
        <v>0</v>
      </c>
      <c r="K299" s="80" t="b">
        <v>0</v>
      </c>
      <c r="L299" s="80" t="b">
        <v>0</v>
      </c>
    </row>
    <row r="300" spans="1:12" ht="15">
      <c r="A300" s="105" t="s">
        <v>1246</v>
      </c>
      <c r="B300" s="105" t="s">
        <v>1033</v>
      </c>
      <c r="C300" s="80">
        <v>2</v>
      </c>
      <c r="D300" s="106">
        <v>0.0013499960304616755</v>
      </c>
      <c r="E300" s="106">
        <v>3.082246654743669</v>
      </c>
      <c r="F300" s="80" t="s">
        <v>745</v>
      </c>
      <c r="G300" s="80" t="b">
        <v>0</v>
      </c>
      <c r="H300" s="80" t="b">
        <v>0</v>
      </c>
      <c r="I300" s="80" t="b">
        <v>0</v>
      </c>
      <c r="J300" s="80" t="b">
        <v>0</v>
      </c>
      <c r="K300" s="80" t="b">
        <v>0</v>
      </c>
      <c r="L300" s="80" t="b">
        <v>0</v>
      </c>
    </row>
    <row r="301" spans="1:12" ht="15">
      <c r="A301" s="105" t="s">
        <v>1033</v>
      </c>
      <c r="B301" s="105" t="s">
        <v>916</v>
      </c>
      <c r="C301" s="80">
        <v>2</v>
      </c>
      <c r="D301" s="106">
        <v>0.0013499960304616755</v>
      </c>
      <c r="E301" s="106">
        <v>1.113763706189734</v>
      </c>
      <c r="F301" s="80" t="s">
        <v>745</v>
      </c>
      <c r="G301" s="80" t="b">
        <v>0</v>
      </c>
      <c r="H301" s="80" t="b">
        <v>0</v>
      </c>
      <c r="I301" s="80" t="b">
        <v>0</v>
      </c>
      <c r="J301" s="80" t="b">
        <v>0</v>
      </c>
      <c r="K301" s="80" t="b">
        <v>0</v>
      </c>
      <c r="L301" s="80" t="b">
        <v>0</v>
      </c>
    </row>
    <row r="302" spans="1:12" ht="15">
      <c r="A302" s="105" t="s">
        <v>916</v>
      </c>
      <c r="B302" s="105" t="s">
        <v>1247</v>
      </c>
      <c r="C302" s="80">
        <v>2</v>
      </c>
      <c r="D302" s="106">
        <v>0.0013499960304616755</v>
      </c>
      <c r="E302" s="106">
        <v>1.675706474309714</v>
      </c>
      <c r="F302" s="80" t="s">
        <v>745</v>
      </c>
      <c r="G302" s="80" t="b">
        <v>0</v>
      </c>
      <c r="H302" s="80" t="b">
        <v>0</v>
      </c>
      <c r="I302" s="80" t="b">
        <v>0</v>
      </c>
      <c r="J302" s="80" t="b">
        <v>0</v>
      </c>
      <c r="K302" s="80" t="b">
        <v>0</v>
      </c>
      <c r="L302" s="80" t="b">
        <v>0</v>
      </c>
    </row>
    <row r="303" spans="1:12" ht="15">
      <c r="A303" s="105" t="s">
        <v>1247</v>
      </c>
      <c r="B303" s="105" t="s">
        <v>958</v>
      </c>
      <c r="C303" s="80">
        <v>2</v>
      </c>
      <c r="D303" s="106">
        <v>0.0013499960304616755</v>
      </c>
      <c r="E303" s="106">
        <v>2.5381786103933934</v>
      </c>
      <c r="F303" s="80" t="s">
        <v>745</v>
      </c>
      <c r="G303" s="80" t="b">
        <v>0</v>
      </c>
      <c r="H303" s="80" t="b">
        <v>0</v>
      </c>
      <c r="I303" s="80" t="b">
        <v>0</v>
      </c>
      <c r="J303" s="80" t="b">
        <v>0</v>
      </c>
      <c r="K303" s="80" t="b">
        <v>0</v>
      </c>
      <c r="L303" s="80" t="b">
        <v>0</v>
      </c>
    </row>
    <row r="304" spans="1:12" ht="15">
      <c r="A304" s="105" t="s">
        <v>958</v>
      </c>
      <c r="B304" s="105" t="s">
        <v>1034</v>
      </c>
      <c r="C304" s="80">
        <v>2</v>
      </c>
      <c r="D304" s="106">
        <v>0.0013499960304616755</v>
      </c>
      <c r="E304" s="106">
        <v>2.237148614729412</v>
      </c>
      <c r="F304" s="80" t="s">
        <v>745</v>
      </c>
      <c r="G304" s="80" t="b">
        <v>0</v>
      </c>
      <c r="H304" s="80" t="b">
        <v>0</v>
      </c>
      <c r="I304" s="80" t="b">
        <v>0</v>
      </c>
      <c r="J304" s="80" t="b">
        <v>0</v>
      </c>
      <c r="K304" s="80" t="b">
        <v>0</v>
      </c>
      <c r="L304" s="80" t="b">
        <v>0</v>
      </c>
    </row>
    <row r="305" spans="1:12" ht="15">
      <c r="A305" s="105" t="s">
        <v>1034</v>
      </c>
      <c r="B305" s="105" t="s">
        <v>1248</v>
      </c>
      <c r="C305" s="80">
        <v>2</v>
      </c>
      <c r="D305" s="106">
        <v>0.0013499960304616755</v>
      </c>
      <c r="E305" s="106">
        <v>2.781216659079688</v>
      </c>
      <c r="F305" s="80" t="s">
        <v>745</v>
      </c>
      <c r="G305" s="80" t="b">
        <v>0</v>
      </c>
      <c r="H305" s="80" t="b">
        <v>0</v>
      </c>
      <c r="I305" s="80" t="b">
        <v>0</v>
      </c>
      <c r="J305" s="80" t="b">
        <v>0</v>
      </c>
      <c r="K305" s="80" t="b">
        <v>0</v>
      </c>
      <c r="L305" s="80" t="b">
        <v>0</v>
      </c>
    </row>
    <row r="306" spans="1:12" ht="15">
      <c r="A306" s="105" t="s">
        <v>1248</v>
      </c>
      <c r="B306" s="105" t="s">
        <v>1249</v>
      </c>
      <c r="C306" s="80">
        <v>2</v>
      </c>
      <c r="D306" s="106">
        <v>0.0013499960304616755</v>
      </c>
      <c r="E306" s="106">
        <v>3.082246654743669</v>
      </c>
      <c r="F306" s="80" t="s">
        <v>745</v>
      </c>
      <c r="G306" s="80" t="b">
        <v>0</v>
      </c>
      <c r="H306" s="80" t="b">
        <v>0</v>
      </c>
      <c r="I306" s="80" t="b">
        <v>0</v>
      </c>
      <c r="J306" s="80" t="b">
        <v>0</v>
      </c>
      <c r="K306" s="80" t="b">
        <v>0</v>
      </c>
      <c r="L306" s="80" t="b">
        <v>0</v>
      </c>
    </row>
    <row r="307" spans="1:12" ht="15">
      <c r="A307" s="105" t="s">
        <v>1249</v>
      </c>
      <c r="B307" s="105" t="s">
        <v>1250</v>
      </c>
      <c r="C307" s="80">
        <v>2</v>
      </c>
      <c r="D307" s="106">
        <v>0.0013499960304616755</v>
      </c>
      <c r="E307" s="106">
        <v>3.082246654743669</v>
      </c>
      <c r="F307" s="80" t="s">
        <v>745</v>
      </c>
      <c r="G307" s="80" t="b">
        <v>0</v>
      </c>
      <c r="H307" s="80" t="b">
        <v>0</v>
      </c>
      <c r="I307" s="80" t="b">
        <v>0</v>
      </c>
      <c r="J307" s="80" t="b">
        <v>0</v>
      </c>
      <c r="K307" s="80" t="b">
        <v>0</v>
      </c>
      <c r="L307" s="80" t="b">
        <v>0</v>
      </c>
    </row>
    <row r="308" spans="1:12" ht="15">
      <c r="A308" s="105" t="s">
        <v>1250</v>
      </c>
      <c r="B308" s="105" t="s">
        <v>1079</v>
      </c>
      <c r="C308" s="80">
        <v>2</v>
      </c>
      <c r="D308" s="106">
        <v>0.0013499960304616755</v>
      </c>
      <c r="E308" s="106">
        <v>2.9061553956879878</v>
      </c>
      <c r="F308" s="80" t="s">
        <v>745</v>
      </c>
      <c r="G308" s="80" t="b">
        <v>0</v>
      </c>
      <c r="H308" s="80" t="b">
        <v>0</v>
      </c>
      <c r="I308" s="80" t="b">
        <v>0</v>
      </c>
      <c r="J308" s="80" t="b">
        <v>0</v>
      </c>
      <c r="K308" s="80" t="b">
        <v>0</v>
      </c>
      <c r="L308" s="80" t="b">
        <v>0</v>
      </c>
    </row>
    <row r="309" spans="1:12" ht="15">
      <c r="A309" s="105" t="s">
        <v>1079</v>
      </c>
      <c r="B309" s="105" t="s">
        <v>922</v>
      </c>
      <c r="C309" s="80">
        <v>2</v>
      </c>
      <c r="D309" s="106">
        <v>0.0013499960304616755</v>
      </c>
      <c r="E309" s="106">
        <v>1.826974149640363</v>
      </c>
      <c r="F309" s="80" t="s">
        <v>745</v>
      </c>
      <c r="G309" s="80" t="b">
        <v>0</v>
      </c>
      <c r="H309" s="80" t="b">
        <v>0</v>
      </c>
      <c r="I309" s="80" t="b">
        <v>0</v>
      </c>
      <c r="J309" s="80" t="b">
        <v>0</v>
      </c>
      <c r="K309" s="80" t="b">
        <v>0</v>
      </c>
      <c r="L309" s="80" t="b">
        <v>0</v>
      </c>
    </row>
    <row r="310" spans="1:12" ht="15">
      <c r="A310" s="105" t="s">
        <v>922</v>
      </c>
      <c r="B310" s="105" t="s">
        <v>1251</v>
      </c>
      <c r="C310" s="80">
        <v>2</v>
      </c>
      <c r="D310" s="106">
        <v>0.0013499960304616755</v>
      </c>
      <c r="E310" s="106">
        <v>2.0030654086960444</v>
      </c>
      <c r="F310" s="80" t="s">
        <v>745</v>
      </c>
      <c r="G310" s="80" t="b">
        <v>0</v>
      </c>
      <c r="H310" s="80" t="b">
        <v>0</v>
      </c>
      <c r="I310" s="80" t="b">
        <v>0</v>
      </c>
      <c r="J310" s="80" t="b">
        <v>0</v>
      </c>
      <c r="K310" s="80" t="b">
        <v>0</v>
      </c>
      <c r="L310" s="80" t="b">
        <v>0</v>
      </c>
    </row>
    <row r="311" spans="1:12" ht="15">
      <c r="A311" s="105" t="s">
        <v>1251</v>
      </c>
      <c r="B311" s="105" t="s">
        <v>1252</v>
      </c>
      <c r="C311" s="80">
        <v>2</v>
      </c>
      <c r="D311" s="106">
        <v>0.0013499960304616755</v>
      </c>
      <c r="E311" s="106">
        <v>3.082246654743669</v>
      </c>
      <c r="F311" s="80" t="s">
        <v>745</v>
      </c>
      <c r="G311" s="80" t="b">
        <v>0</v>
      </c>
      <c r="H311" s="80" t="b">
        <v>0</v>
      </c>
      <c r="I311" s="80" t="b">
        <v>0</v>
      </c>
      <c r="J311" s="80" t="b">
        <v>0</v>
      </c>
      <c r="K311" s="80" t="b">
        <v>0</v>
      </c>
      <c r="L311" s="80" t="b">
        <v>0</v>
      </c>
    </row>
    <row r="312" spans="1:12" ht="15">
      <c r="A312" s="105" t="s">
        <v>1252</v>
      </c>
      <c r="B312" s="105" t="s">
        <v>1253</v>
      </c>
      <c r="C312" s="80">
        <v>2</v>
      </c>
      <c r="D312" s="106">
        <v>0.0013499960304616755</v>
      </c>
      <c r="E312" s="106">
        <v>3.082246654743669</v>
      </c>
      <c r="F312" s="80" t="s">
        <v>745</v>
      </c>
      <c r="G312" s="80" t="b">
        <v>0</v>
      </c>
      <c r="H312" s="80" t="b">
        <v>0</v>
      </c>
      <c r="I312" s="80" t="b">
        <v>0</v>
      </c>
      <c r="J312" s="80" t="b">
        <v>0</v>
      </c>
      <c r="K312" s="80" t="b">
        <v>0</v>
      </c>
      <c r="L312" s="80" t="b">
        <v>0</v>
      </c>
    </row>
    <row r="313" spans="1:12" ht="15">
      <c r="A313" s="105" t="s">
        <v>1253</v>
      </c>
      <c r="B313" s="105" t="s">
        <v>1254</v>
      </c>
      <c r="C313" s="80">
        <v>2</v>
      </c>
      <c r="D313" s="106">
        <v>0.0013499960304616755</v>
      </c>
      <c r="E313" s="106">
        <v>3.082246654743669</v>
      </c>
      <c r="F313" s="80" t="s">
        <v>745</v>
      </c>
      <c r="G313" s="80" t="b">
        <v>0</v>
      </c>
      <c r="H313" s="80" t="b">
        <v>0</v>
      </c>
      <c r="I313" s="80" t="b">
        <v>0</v>
      </c>
      <c r="J313" s="80" t="b">
        <v>0</v>
      </c>
      <c r="K313" s="80" t="b">
        <v>0</v>
      </c>
      <c r="L313" s="80" t="b">
        <v>0</v>
      </c>
    </row>
    <row r="314" spans="1:12" ht="15">
      <c r="A314" s="105" t="s">
        <v>1254</v>
      </c>
      <c r="B314" s="105" t="s">
        <v>1255</v>
      </c>
      <c r="C314" s="80">
        <v>2</v>
      </c>
      <c r="D314" s="106">
        <v>0.0013499960304616755</v>
      </c>
      <c r="E314" s="106">
        <v>3.082246654743669</v>
      </c>
      <c r="F314" s="80" t="s">
        <v>745</v>
      </c>
      <c r="G314" s="80" t="b">
        <v>0</v>
      </c>
      <c r="H314" s="80" t="b">
        <v>0</v>
      </c>
      <c r="I314" s="80" t="b">
        <v>0</v>
      </c>
      <c r="J314" s="80" t="b">
        <v>0</v>
      </c>
      <c r="K314" s="80" t="b">
        <v>0</v>
      </c>
      <c r="L314" s="80" t="b">
        <v>0</v>
      </c>
    </row>
    <row r="315" spans="1:12" ht="15">
      <c r="A315" s="105" t="s">
        <v>1255</v>
      </c>
      <c r="B315" s="105" t="s">
        <v>1076</v>
      </c>
      <c r="C315" s="80">
        <v>2</v>
      </c>
      <c r="D315" s="106">
        <v>0.0013499960304616755</v>
      </c>
      <c r="E315" s="106">
        <v>2.9061553956879878</v>
      </c>
      <c r="F315" s="80" t="s">
        <v>745</v>
      </c>
      <c r="G315" s="80" t="b">
        <v>0</v>
      </c>
      <c r="H315" s="80" t="b">
        <v>0</v>
      </c>
      <c r="I315" s="80" t="b">
        <v>0</v>
      </c>
      <c r="J315" s="80" t="b">
        <v>0</v>
      </c>
      <c r="K315" s="80" t="b">
        <v>0</v>
      </c>
      <c r="L315" s="80" t="b">
        <v>0</v>
      </c>
    </row>
    <row r="316" spans="1:12" ht="15">
      <c r="A316" s="105" t="s">
        <v>1076</v>
      </c>
      <c r="B316" s="105" t="s">
        <v>1256</v>
      </c>
      <c r="C316" s="80">
        <v>2</v>
      </c>
      <c r="D316" s="106">
        <v>0.0013499960304616755</v>
      </c>
      <c r="E316" s="106">
        <v>2.9061553956879878</v>
      </c>
      <c r="F316" s="80" t="s">
        <v>745</v>
      </c>
      <c r="G316" s="80" t="b">
        <v>0</v>
      </c>
      <c r="H316" s="80" t="b">
        <v>0</v>
      </c>
      <c r="I316" s="80" t="b">
        <v>0</v>
      </c>
      <c r="J316" s="80" t="b">
        <v>0</v>
      </c>
      <c r="K316" s="80" t="b">
        <v>0</v>
      </c>
      <c r="L316" s="80" t="b">
        <v>0</v>
      </c>
    </row>
    <row r="317" spans="1:12" ht="15">
      <c r="A317" s="105" t="s">
        <v>1256</v>
      </c>
      <c r="B317" s="105" t="s">
        <v>1257</v>
      </c>
      <c r="C317" s="80">
        <v>2</v>
      </c>
      <c r="D317" s="106">
        <v>0.0013499960304616755</v>
      </c>
      <c r="E317" s="106">
        <v>3.082246654743669</v>
      </c>
      <c r="F317" s="80" t="s">
        <v>745</v>
      </c>
      <c r="G317" s="80" t="b">
        <v>0</v>
      </c>
      <c r="H317" s="80" t="b">
        <v>0</v>
      </c>
      <c r="I317" s="80" t="b">
        <v>0</v>
      </c>
      <c r="J317" s="80" t="b">
        <v>0</v>
      </c>
      <c r="K317" s="80" t="b">
        <v>0</v>
      </c>
      <c r="L317" s="80" t="b">
        <v>0</v>
      </c>
    </row>
    <row r="318" spans="1:12" ht="15">
      <c r="A318" s="105" t="s">
        <v>939</v>
      </c>
      <c r="B318" s="105" t="s">
        <v>955</v>
      </c>
      <c r="C318" s="80">
        <v>2</v>
      </c>
      <c r="D318" s="106">
        <v>0.0013499960304616755</v>
      </c>
      <c r="E318" s="106">
        <v>1.7978159208991495</v>
      </c>
      <c r="F318" s="80" t="s">
        <v>745</v>
      </c>
      <c r="G318" s="80" t="b">
        <v>0</v>
      </c>
      <c r="H318" s="80" t="b">
        <v>0</v>
      </c>
      <c r="I318" s="80" t="b">
        <v>0</v>
      </c>
      <c r="J318" s="80" t="b">
        <v>0</v>
      </c>
      <c r="K318" s="80" t="b">
        <v>0</v>
      </c>
      <c r="L318" s="80" t="b">
        <v>0</v>
      </c>
    </row>
    <row r="319" spans="1:12" ht="15">
      <c r="A319" s="105" t="s">
        <v>986</v>
      </c>
      <c r="B319" s="105" t="s">
        <v>922</v>
      </c>
      <c r="C319" s="80">
        <v>2</v>
      </c>
      <c r="D319" s="106">
        <v>0.0013499960304616755</v>
      </c>
      <c r="E319" s="106">
        <v>1.6051254000240067</v>
      </c>
      <c r="F319" s="80" t="s">
        <v>745</v>
      </c>
      <c r="G319" s="80" t="b">
        <v>0</v>
      </c>
      <c r="H319" s="80" t="b">
        <v>0</v>
      </c>
      <c r="I319" s="80" t="b">
        <v>0</v>
      </c>
      <c r="J319" s="80" t="b">
        <v>0</v>
      </c>
      <c r="K319" s="80" t="b">
        <v>0</v>
      </c>
      <c r="L319" s="80" t="b">
        <v>0</v>
      </c>
    </row>
    <row r="320" spans="1:12" ht="15">
      <c r="A320" s="105" t="s">
        <v>1084</v>
      </c>
      <c r="B320" s="105" t="s">
        <v>994</v>
      </c>
      <c r="C320" s="80">
        <v>2</v>
      </c>
      <c r="D320" s="106">
        <v>0.0015891934843067143</v>
      </c>
      <c r="E320" s="106">
        <v>2.5082153870159503</v>
      </c>
      <c r="F320" s="80" t="s">
        <v>745</v>
      </c>
      <c r="G320" s="80" t="b">
        <v>0</v>
      </c>
      <c r="H320" s="80" t="b">
        <v>0</v>
      </c>
      <c r="I320" s="80" t="b">
        <v>0</v>
      </c>
      <c r="J320" s="80" t="b">
        <v>0</v>
      </c>
      <c r="K320" s="80" t="b">
        <v>0</v>
      </c>
      <c r="L320" s="80" t="b">
        <v>0</v>
      </c>
    </row>
    <row r="321" spans="1:12" ht="15">
      <c r="A321" s="105" t="s">
        <v>936</v>
      </c>
      <c r="B321" s="105" t="s">
        <v>1265</v>
      </c>
      <c r="C321" s="80">
        <v>2</v>
      </c>
      <c r="D321" s="106">
        <v>0.0013499960304616755</v>
      </c>
      <c r="E321" s="106">
        <v>2.3040954043600257</v>
      </c>
      <c r="F321" s="80" t="s">
        <v>745</v>
      </c>
      <c r="G321" s="80" t="b">
        <v>0</v>
      </c>
      <c r="H321" s="80" t="b">
        <v>0</v>
      </c>
      <c r="I321" s="80" t="b">
        <v>0</v>
      </c>
      <c r="J321" s="80" t="b">
        <v>0</v>
      </c>
      <c r="K321" s="80" t="b">
        <v>0</v>
      </c>
      <c r="L321" s="80" t="b">
        <v>0</v>
      </c>
    </row>
    <row r="322" spans="1:12" ht="15">
      <c r="A322" s="105" t="s">
        <v>1265</v>
      </c>
      <c r="B322" s="105" t="s">
        <v>943</v>
      </c>
      <c r="C322" s="80">
        <v>2</v>
      </c>
      <c r="D322" s="106">
        <v>0.0013499960304616755</v>
      </c>
      <c r="E322" s="106">
        <v>2.3832766504076504</v>
      </c>
      <c r="F322" s="80" t="s">
        <v>745</v>
      </c>
      <c r="G322" s="80" t="b">
        <v>0</v>
      </c>
      <c r="H322" s="80" t="b">
        <v>0</v>
      </c>
      <c r="I322" s="80" t="b">
        <v>0</v>
      </c>
      <c r="J322" s="80" t="b">
        <v>0</v>
      </c>
      <c r="K322" s="80" t="b">
        <v>0</v>
      </c>
      <c r="L322" s="80" t="b">
        <v>0</v>
      </c>
    </row>
    <row r="323" spans="1:12" ht="15">
      <c r="A323" s="105" t="s">
        <v>995</v>
      </c>
      <c r="B323" s="105" t="s">
        <v>1266</v>
      </c>
      <c r="C323" s="80">
        <v>2</v>
      </c>
      <c r="D323" s="106">
        <v>0.0013499960304616755</v>
      </c>
      <c r="E323" s="106">
        <v>2.6843066460716316</v>
      </c>
      <c r="F323" s="80" t="s">
        <v>745</v>
      </c>
      <c r="G323" s="80" t="b">
        <v>0</v>
      </c>
      <c r="H323" s="80" t="b">
        <v>0</v>
      </c>
      <c r="I323" s="80" t="b">
        <v>0</v>
      </c>
      <c r="J323" s="80" t="b">
        <v>0</v>
      </c>
      <c r="K323" s="80" t="b">
        <v>0</v>
      </c>
      <c r="L323" s="80" t="b">
        <v>0</v>
      </c>
    </row>
    <row r="324" spans="1:12" ht="15">
      <c r="A324" s="105" t="s">
        <v>1266</v>
      </c>
      <c r="B324" s="105" t="s">
        <v>1267</v>
      </c>
      <c r="C324" s="80">
        <v>2</v>
      </c>
      <c r="D324" s="106">
        <v>0.0013499960304616755</v>
      </c>
      <c r="E324" s="106">
        <v>3.082246654743669</v>
      </c>
      <c r="F324" s="80" t="s">
        <v>745</v>
      </c>
      <c r="G324" s="80" t="b">
        <v>0</v>
      </c>
      <c r="H324" s="80" t="b">
        <v>0</v>
      </c>
      <c r="I324" s="80" t="b">
        <v>0</v>
      </c>
      <c r="J324" s="80" t="b">
        <v>0</v>
      </c>
      <c r="K324" s="80" t="b">
        <v>0</v>
      </c>
      <c r="L324" s="80" t="b">
        <v>0</v>
      </c>
    </row>
    <row r="325" spans="1:12" ht="15">
      <c r="A325" s="105" t="s">
        <v>1267</v>
      </c>
      <c r="B325" s="105" t="s">
        <v>1268</v>
      </c>
      <c r="C325" s="80">
        <v>2</v>
      </c>
      <c r="D325" s="106">
        <v>0.0013499960304616755</v>
      </c>
      <c r="E325" s="106">
        <v>3.082246654743669</v>
      </c>
      <c r="F325" s="80" t="s">
        <v>745</v>
      </c>
      <c r="G325" s="80" t="b">
        <v>0</v>
      </c>
      <c r="H325" s="80" t="b">
        <v>0</v>
      </c>
      <c r="I325" s="80" t="b">
        <v>0</v>
      </c>
      <c r="J325" s="80" t="b">
        <v>0</v>
      </c>
      <c r="K325" s="80" t="b">
        <v>0</v>
      </c>
      <c r="L325" s="80" t="b">
        <v>0</v>
      </c>
    </row>
    <row r="326" spans="1:12" ht="15">
      <c r="A326" s="105" t="s">
        <v>1268</v>
      </c>
      <c r="B326" s="105" t="s">
        <v>914</v>
      </c>
      <c r="C326" s="80">
        <v>2</v>
      </c>
      <c r="D326" s="106">
        <v>0.0013499960304616755</v>
      </c>
      <c r="E326" s="106">
        <v>1.4338866437627376</v>
      </c>
      <c r="F326" s="80" t="s">
        <v>745</v>
      </c>
      <c r="G326" s="80" t="b">
        <v>0</v>
      </c>
      <c r="H326" s="80" t="b">
        <v>0</v>
      </c>
      <c r="I326" s="80" t="b">
        <v>0</v>
      </c>
      <c r="J326" s="80" t="b">
        <v>0</v>
      </c>
      <c r="K326" s="80" t="b">
        <v>0</v>
      </c>
      <c r="L326" s="80" t="b">
        <v>0</v>
      </c>
    </row>
    <row r="327" spans="1:12" ht="15">
      <c r="A327" s="105" t="s">
        <v>1086</v>
      </c>
      <c r="B327" s="105" t="s">
        <v>962</v>
      </c>
      <c r="C327" s="80">
        <v>2</v>
      </c>
      <c r="D327" s="106">
        <v>0.0015891934843067143</v>
      </c>
      <c r="E327" s="106">
        <v>2.362087351337712</v>
      </c>
      <c r="F327" s="80" t="s">
        <v>745</v>
      </c>
      <c r="G327" s="80" t="b">
        <v>0</v>
      </c>
      <c r="H327" s="80" t="b">
        <v>0</v>
      </c>
      <c r="I327" s="80" t="b">
        <v>0</v>
      </c>
      <c r="J327" s="80" t="b">
        <v>0</v>
      </c>
      <c r="K327" s="80" t="b">
        <v>0</v>
      </c>
      <c r="L327" s="80" t="b">
        <v>0</v>
      </c>
    </row>
    <row r="328" spans="1:12" ht="15">
      <c r="A328" s="105" t="s">
        <v>1001</v>
      </c>
      <c r="B328" s="105" t="s">
        <v>1085</v>
      </c>
      <c r="C328" s="80">
        <v>2</v>
      </c>
      <c r="D328" s="106">
        <v>0.0015891934843067143</v>
      </c>
      <c r="E328" s="106">
        <v>2.6051254000240065</v>
      </c>
      <c r="F328" s="80" t="s">
        <v>745</v>
      </c>
      <c r="G328" s="80" t="b">
        <v>0</v>
      </c>
      <c r="H328" s="80" t="b">
        <v>0</v>
      </c>
      <c r="I328" s="80" t="b">
        <v>0</v>
      </c>
      <c r="J328" s="80" t="b">
        <v>0</v>
      </c>
      <c r="K328" s="80" t="b">
        <v>0</v>
      </c>
      <c r="L328" s="80" t="b">
        <v>0</v>
      </c>
    </row>
    <row r="329" spans="1:12" ht="15">
      <c r="A329" s="105" t="s">
        <v>1085</v>
      </c>
      <c r="B329" s="105" t="s">
        <v>937</v>
      </c>
      <c r="C329" s="80">
        <v>2</v>
      </c>
      <c r="D329" s="106">
        <v>0.0015891934843067143</v>
      </c>
      <c r="E329" s="106">
        <v>2.165792706193744</v>
      </c>
      <c r="F329" s="80" t="s">
        <v>745</v>
      </c>
      <c r="G329" s="80" t="b">
        <v>0</v>
      </c>
      <c r="H329" s="80" t="b">
        <v>0</v>
      </c>
      <c r="I329" s="80" t="b">
        <v>0</v>
      </c>
      <c r="J329" s="80" t="b">
        <v>0</v>
      </c>
      <c r="K329" s="80" t="b">
        <v>0</v>
      </c>
      <c r="L329" s="80" t="b">
        <v>0</v>
      </c>
    </row>
    <row r="330" spans="1:12" ht="15">
      <c r="A330" s="105" t="s">
        <v>937</v>
      </c>
      <c r="B330" s="105" t="s">
        <v>1269</v>
      </c>
      <c r="C330" s="80">
        <v>2</v>
      </c>
      <c r="D330" s="106">
        <v>0.0015891934843067143</v>
      </c>
      <c r="E330" s="106">
        <v>2.3040954043600257</v>
      </c>
      <c r="F330" s="80" t="s">
        <v>745</v>
      </c>
      <c r="G330" s="80" t="b">
        <v>0</v>
      </c>
      <c r="H330" s="80" t="b">
        <v>0</v>
      </c>
      <c r="I330" s="80" t="b">
        <v>0</v>
      </c>
      <c r="J330" s="80" t="b">
        <v>0</v>
      </c>
      <c r="K330" s="80" t="b">
        <v>0</v>
      </c>
      <c r="L330" s="80" t="b">
        <v>0</v>
      </c>
    </row>
    <row r="331" spans="1:12" ht="15">
      <c r="A331" s="105" t="s">
        <v>1270</v>
      </c>
      <c r="B331" s="105" t="s">
        <v>1271</v>
      </c>
      <c r="C331" s="80">
        <v>2</v>
      </c>
      <c r="D331" s="106">
        <v>0.0015891934843067143</v>
      </c>
      <c r="E331" s="106">
        <v>3.082246654743669</v>
      </c>
      <c r="F331" s="80" t="s">
        <v>745</v>
      </c>
      <c r="G331" s="80" t="b">
        <v>0</v>
      </c>
      <c r="H331" s="80" t="b">
        <v>0</v>
      </c>
      <c r="I331" s="80" t="b">
        <v>0</v>
      </c>
      <c r="J331" s="80" t="b">
        <v>0</v>
      </c>
      <c r="K331" s="80" t="b">
        <v>0</v>
      </c>
      <c r="L331" s="80" t="b">
        <v>0</v>
      </c>
    </row>
    <row r="332" spans="1:12" ht="15">
      <c r="A332" s="105" t="s">
        <v>1271</v>
      </c>
      <c r="B332" s="105" t="s">
        <v>937</v>
      </c>
      <c r="C332" s="80">
        <v>2</v>
      </c>
      <c r="D332" s="106">
        <v>0.0015891934843067143</v>
      </c>
      <c r="E332" s="106">
        <v>2.3418839652494254</v>
      </c>
      <c r="F332" s="80" t="s">
        <v>745</v>
      </c>
      <c r="G332" s="80" t="b">
        <v>0</v>
      </c>
      <c r="H332" s="80" t="b">
        <v>0</v>
      </c>
      <c r="I332" s="80" t="b">
        <v>0</v>
      </c>
      <c r="J332" s="80" t="b">
        <v>0</v>
      </c>
      <c r="K332" s="80" t="b">
        <v>0</v>
      </c>
      <c r="L332" s="80" t="b">
        <v>0</v>
      </c>
    </row>
    <row r="333" spans="1:12" ht="15">
      <c r="A333" s="105" t="s">
        <v>1272</v>
      </c>
      <c r="B333" s="105" t="s">
        <v>988</v>
      </c>
      <c r="C333" s="80">
        <v>2</v>
      </c>
      <c r="D333" s="106">
        <v>0.0013499960304616755</v>
      </c>
      <c r="E333" s="106">
        <v>2.6843066460716316</v>
      </c>
      <c r="F333" s="80" t="s">
        <v>745</v>
      </c>
      <c r="G333" s="80" t="b">
        <v>0</v>
      </c>
      <c r="H333" s="80" t="b">
        <v>0</v>
      </c>
      <c r="I333" s="80" t="b">
        <v>0</v>
      </c>
      <c r="J333" s="80" t="b">
        <v>0</v>
      </c>
      <c r="K333" s="80" t="b">
        <v>0</v>
      </c>
      <c r="L333" s="80" t="b">
        <v>0</v>
      </c>
    </row>
    <row r="334" spans="1:12" ht="15">
      <c r="A334" s="105" t="s">
        <v>917</v>
      </c>
      <c r="B334" s="105" t="s">
        <v>914</v>
      </c>
      <c r="C334" s="80">
        <v>43</v>
      </c>
      <c r="D334" s="106">
        <v>0.006096775715608827</v>
      </c>
      <c r="E334" s="106">
        <v>1.4384958130794598</v>
      </c>
      <c r="F334" s="80" t="s">
        <v>719</v>
      </c>
      <c r="G334" s="80" t="b">
        <v>0</v>
      </c>
      <c r="H334" s="80" t="b">
        <v>0</v>
      </c>
      <c r="I334" s="80" t="b">
        <v>0</v>
      </c>
      <c r="J334" s="80" t="b">
        <v>0</v>
      </c>
      <c r="K334" s="80" t="b">
        <v>0</v>
      </c>
      <c r="L334" s="80" t="b">
        <v>0</v>
      </c>
    </row>
    <row r="335" spans="1:12" ht="15">
      <c r="A335" s="105" t="s">
        <v>914</v>
      </c>
      <c r="B335" s="105" t="s">
        <v>915</v>
      </c>
      <c r="C335" s="80">
        <v>31</v>
      </c>
      <c r="D335" s="106">
        <v>0.0062097278645353495</v>
      </c>
      <c r="E335" s="106">
        <v>0.755301763241637</v>
      </c>
      <c r="F335" s="80" t="s">
        <v>719</v>
      </c>
      <c r="G335" s="80" t="b">
        <v>0</v>
      </c>
      <c r="H335" s="80" t="b">
        <v>0</v>
      </c>
      <c r="I335" s="80" t="b">
        <v>0</v>
      </c>
      <c r="J335" s="80" t="b">
        <v>0</v>
      </c>
      <c r="K335" s="80" t="b">
        <v>0</v>
      </c>
      <c r="L335" s="80" t="b">
        <v>0</v>
      </c>
    </row>
    <row r="336" spans="1:12" ht="15">
      <c r="A336" s="105" t="s">
        <v>915</v>
      </c>
      <c r="B336" s="105" t="s">
        <v>918</v>
      </c>
      <c r="C336" s="80">
        <v>30</v>
      </c>
      <c r="D336" s="106">
        <v>0.006185366769800478</v>
      </c>
      <c r="E336" s="106">
        <v>1.2675441936761895</v>
      </c>
      <c r="F336" s="80" t="s">
        <v>719</v>
      </c>
      <c r="G336" s="80" t="b">
        <v>0</v>
      </c>
      <c r="H336" s="80" t="b">
        <v>0</v>
      </c>
      <c r="I336" s="80" t="b">
        <v>0</v>
      </c>
      <c r="J336" s="80" t="b">
        <v>0</v>
      </c>
      <c r="K336" s="80" t="b">
        <v>0</v>
      </c>
      <c r="L336" s="80" t="b">
        <v>0</v>
      </c>
    </row>
    <row r="337" spans="1:12" ht="15">
      <c r="A337" s="105" t="s">
        <v>918</v>
      </c>
      <c r="B337" s="105" t="s">
        <v>916</v>
      </c>
      <c r="C337" s="80">
        <v>29</v>
      </c>
      <c r="D337" s="106">
        <v>0.006155042262894093</v>
      </c>
      <c r="E337" s="106">
        <v>1.3102224085798662</v>
      </c>
      <c r="F337" s="80" t="s">
        <v>719</v>
      </c>
      <c r="G337" s="80" t="b">
        <v>0</v>
      </c>
      <c r="H337" s="80" t="b">
        <v>0</v>
      </c>
      <c r="I337" s="80" t="b">
        <v>0</v>
      </c>
      <c r="J337" s="80" t="b">
        <v>0</v>
      </c>
      <c r="K337" s="80" t="b">
        <v>0</v>
      </c>
      <c r="L337" s="80" t="b">
        <v>0</v>
      </c>
    </row>
    <row r="338" spans="1:12" ht="15">
      <c r="A338" s="105" t="s">
        <v>920</v>
      </c>
      <c r="B338" s="105" t="s">
        <v>919</v>
      </c>
      <c r="C338" s="80">
        <v>27</v>
      </c>
      <c r="D338" s="106">
        <v>0.006447346420368152</v>
      </c>
      <c r="E338" s="106">
        <v>1.9207567074515335</v>
      </c>
      <c r="F338" s="80" t="s">
        <v>719</v>
      </c>
      <c r="G338" s="80" t="b">
        <v>0</v>
      </c>
      <c r="H338" s="80" t="b">
        <v>0</v>
      </c>
      <c r="I338" s="80" t="b">
        <v>0</v>
      </c>
      <c r="J338" s="80" t="b">
        <v>0</v>
      </c>
      <c r="K338" s="80" t="b">
        <v>0</v>
      </c>
      <c r="L338" s="80" t="b">
        <v>0</v>
      </c>
    </row>
    <row r="339" spans="1:12" ht="15">
      <c r="A339" s="105" t="s">
        <v>921</v>
      </c>
      <c r="B339" s="105" t="s">
        <v>923</v>
      </c>
      <c r="C339" s="80">
        <v>23</v>
      </c>
      <c r="D339" s="106">
        <v>0.005835215277281244</v>
      </c>
      <c r="E339" s="106">
        <v>1.9877034970821466</v>
      </c>
      <c r="F339" s="80" t="s">
        <v>719</v>
      </c>
      <c r="G339" s="80" t="b">
        <v>0</v>
      </c>
      <c r="H339" s="80" t="b">
        <v>0</v>
      </c>
      <c r="I339" s="80" t="b">
        <v>0</v>
      </c>
      <c r="J339" s="80" t="b">
        <v>0</v>
      </c>
      <c r="K339" s="80" t="b">
        <v>0</v>
      </c>
      <c r="L339" s="80" t="b">
        <v>0</v>
      </c>
    </row>
    <row r="340" spans="1:12" ht="15">
      <c r="A340" s="105" t="s">
        <v>919</v>
      </c>
      <c r="B340" s="105" t="s">
        <v>924</v>
      </c>
      <c r="C340" s="80">
        <v>19</v>
      </c>
      <c r="D340" s="106">
        <v>0.005469699374952372</v>
      </c>
      <c r="E340" s="106">
        <v>1.877291013670443</v>
      </c>
      <c r="F340" s="80" t="s">
        <v>719</v>
      </c>
      <c r="G340" s="80" t="b">
        <v>0</v>
      </c>
      <c r="H340" s="80" t="b">
        <v>0</v>
      </c>
      <c r="I340" s="80" t="b">
        <v>0</v>
      </c>
      <c r="J340" s="80" t="b">
        <v>0</v>
      </c>
      <c r="K340" s="80" t="b">
        <v>0</v>
      </c>
      <c r="L340" s="80" t="b">
        <v>0</v>
      </c>
    </row>
    <row r="341" spans="1:12" ht="15">
      <c r="A341" s="105" t="s">
        <v>926</v>
      </c>
      <c r="B341" s="105" t="s">
        <v>921</v>
      </c>
      <c r="C341" s="80">
        <v>18</v>
      </c>
      <c r="D341" s="106">
        <v>0.0053558977773227965</v>
      </c>
      <c r="E341" s="106">
        <v>1.9642224012326237</v>
      </c>
      <c r="F341" s="80" t="s">
        <v>719</v>
      </c>
      <c r="G341" s="80" t="b">
        <v>0</v>
      </c>
      <c r="H341" s="80" t="b">
        <v>0</v>
      </c>
      <c r="I341" s="80" t="b">
        <v>0</v>
      </c>
      <c r="J341" s="80" t="b">
        <v>0</v>
      </c>
      <c r="K341" s="80" t="b">
        <v>0</v>
      </c>
      <c r="L341" s="80" t="b">
        <v>0</v>
      </c>
    </row>
    <row r="342" spans="1:12" ht="15">
      <c r="A342" s="105" t="s">
        <v>931</v>
      </c>
      <c r="B342" s="105" t="s">
        <v>916</v>
      </c>
      <c r="C342" s="80">
        <v>15</v>
      </c>
      <c r="D342" s="106">
        <v>0.00495242388529551</v>
      </c>
      <c r="E342" s="106">
        <v>1.376098187847954</v>
      </c>
      <c r="F342" s="80" t="s">
        <v>719</v>
      </c>
      <c r="G342" s="80" t="b">
        <v>0</v>
      </c>
      <c r="H342" s="80" t="b">
        <v>0</v>
      </c>
      <c r="I342" s="80" t="b">
        <v>0</v>
      </c>
      <c r="J342" s="80" t="b">
        <v>0</v>
      </c>
      <c r="K342" s="80" t="b">
        <v>0</v>
      </c>
      <c r="L342" s="80" t="b">
        <v>0</v>
      </c>
    </row>
    <row r="343" spans="1:12" ht="15">
      <c r="A343" s="105" t="s">
        <v>916</v>
      </c>
      <c r="B343" s="105" t="s">
        <v>928</v>
      </c>
      <c r="C343" s="80">
        <v>15</v>
      </c>
      <c r="D343" s="106">
        <v>0.00495242388529551</v>
      </c>
      <c r="E343" s="106">
        <v>1.6059869003732237</v>
      </c>
      <c r="F343" s="80" t="s">
        <v>719</v>
      </c>
      <c r="G343" s="80" t="b">
        <v>0</v>
      </c>
      <c r="H343" s="80" t="b">
        <v>0</v>
      </c>
      <c r="I343" s="80" t="b">
        <v>0</v>
      </c>
      <c r="J343" s="80" t="b">
        <v>0</v>
      </c>
      <c r="K343" s="80" t="b">
        <v>0</v>
      </c>
      <c r="L343" s="80" t="b">
        <v>0</v>
      </c>
    </row>
    <row r="344" spans="1:12" ht="15">
      <c r="A344" s="105" t="s">
        <v>934</v>
      </c>
      <c r="B344" s="105" t="s">
        <v>927</v>
      </c>
      <c r="C344" s="80">
        <v>14</v>
      </c>
      <c r="D344" s="106">
        <v>0.004795032114723451</v>
      </c>
      <c r="E344" s="106">
        <v>2.1374658174154786</v>
      </c>
      <c r="F344" s="80" t="s">
        <v>719</v>
      </c>
      <c r="G344" s="80" t="b">
        <v>0</v>
      </c>
      <c r="H344" s="80" t="b">
        <v>0</v>
      </c>
      <c r="I344" s="80" t="b">
        <v>0</v>
      </c>
      <c r="J344" s="80" t="b">
        <v>0</v>
      </c>
      <c r="K344" s="80" t="b">
        <v>0</v>
      </c>
      <c r="L344" s="80" t="b">
        <v>0</v>
      </c>
    </row>
    <row r="345" spans="1:12" ht="15">
      <c r="A345" s="105" t="s">
        <v>928</v>
      </c>
      <c r="B345" s="105" t="s">
        <v>929</v>
      </c>
      <c r="C345" s="80">
        <v>13</v>
      </c>
      <c r="D345" s="106">
        <v>0.004624853084335315</v>
      </c>
      <c r="E345" s="106">
        <v>2.0209602483440414</v>
      </c>
      <c r="F345" s="80" t="s">
        <v>719</v>
      </c>
      <c r="G345" s="80" t="b">
        <v>0</v>
      </c>
      <c r="H345" s="80" t="b">
        <v>0</v>
      </c>
      <c r="I345" s="80" t="b">
        <v>0</v>
      </c>
      <c r="J345" s="80" t="b">
        <v>0</v>
      </c>
      <c r="K345" s="80" t="b">
        <v>0</v>
      </c>
      <c r="L345" s="80" t="b">
        <v>0</v>
      </c>
    </row>
    <row r="346" spans="1:12" ht="15">
      <c r="A346" s="105" t="s">
        <v>927</v>
      </c>
      <c r="B346" s="105" t="s">
        <v>926</v>
      </c>
      <c r="C346" s="80">
        <v>12</v>
      </c>
      <c r="D346" s="106">
        <v>0.004440901281258103</v>
      </c>
      <c r="E346" s="106">
        <v>1.9378934625102746</v>
      </c>
      <c r="F346" s="80" t="s">
        <v>719</v>
      </c>
      <c r="G346" s="80" t="b">
        <v>0</v>
      </c>
      <c r="H346" s="80" t="b">
        <v>0</v>
      </c>
      <c r="I346" s="80" t="b">
        <v>0</v>
      </c>
      <c r="J346" s="80" t="b">
        <v>0</v>
      </c>
      <c r="K346" s="80" t="b">
        <v>0</v>
      </c>
      <c r="L346" s="80" t="b">
        <v>0</v>
      </c>
    </row>
    <row r="347" spans="1:12" ht="15">
      <c r="A347" s="105" t="s">
        <v>741</v>
      </c>
      <c r="B347" s="105" t="s">
        <v>914</v>
      </c>
      <c r="C347" s="80">
        <v>11</v>
      </c>
      <c r="D347" s="106">
        <v>0.004429555048672704</v>
      </c>
      <c r="E347" s="106">
        <v>1.3037972391820036</v>
      </c>
      <c r="F347" s="80" t="s">
        <v>719</v>
      </c>
      <c r="G347" s="80" t="b">
        <v>0</v>
      </c>
      <c r="H347" s="80" t="b">
        <v>0</v>
      </c>
      <c r="I347" s="80" t="b">
        <v>0</v>
      </c>
      <c r="J347" s="80" t="b">
        <v>0</v>
      </c>
      <c r="K347" s="80" t="b">
        <v>0</v>
      </c>
      <c r="L347" s="80" t="b">
        <v>0</v>
      </c>
    </row>
    <row r="348" spans="1:12" ht="15">
      <c r="A348" s="105" t="s">
        <v>914</v>
      </c>
      <c r="B348" s="105" t="s">
        <v>916</v>
      </c>
      <c r="C348" s="80">
        <v>11</v>
      </c>
      <c r="D348" s="106">
        <v>0.004242026409158504</v>
      </c>
      <c r="E348" s="106">
        <v>0.36273422628997226</v>
      </c>
      <c r="F348" s="80" t="s">
        <v>719</v>
      </c>
      <c r="G348" s="80" t="b">
        <v>0</v>
      </c>
      <c r="H348" s="80" t="b">
        <v>0</v>
      </c>
      <c r="I348" s="80" t="b">
        <v>0</v>
      </c>
      <c r="J348" s="80" t="b">
        <v>0</v>
      </c>
      <c r="K348" s="80" t="b">
        <v>0</v>
      </c>
      <c r="L348" s="80" t="b">
        <v>0</v>
      </c>
    </row>
    <row r="349" spans="1:12" ht="15">
      <c r="A349" s="105" t="s">
        <v>924</v>
      </c>
      <c r="B349" s="105" t="s">
        <v>934</v>
      </c>
      <c r="C349" s="80">
        <v>11</v>
      </c>
      <c r="D349" s="106">
        <v>0.004242026409158504</v>
      </c>
      <c r="E349" s="106">
        <v>1.9409600935398204</v>
      </c>
      <c r="F349" s="80" t="s">
        <v>719</v>
      </c>
      <c r="G349" s="80" t="b">
        <v>0</v>
      </c>
      <c r="H349" s="80" t="b">
        <v>0</v>
      </c>
      <c r="I349" s="80" t="b">
        <v>0</v>
      </c>
      <c r="J349" s="80" t="b">
        <v>0</v>
      </c>
      <c r="K349" s="80" t="b">
        <v>0</v>
      </c>
      <c r="L349" s="80" t="b">
        <v>0</v>
      </c>
    </row>
    <row r="350" spans="1:12" ht="15">
      <c r="A350" s="105" t="s">
        <v>923</v>
      </c>
      <c r="B350" s="105" t="s">
        <v>917</v>
      </c>
      <c r="C350" s="80">
        <v>10</v>
      </c>
      <c r="D350" s="106">
        <v>0.004026868226066094</v>
      </c>
      <c r="E350" s="106">
        <v>1.3920236023919599</v>
      </c>
      <c r="F350" s="80" t="s">
        <v>719</v>
      </c>
      <c r="G350" s="80" t="b">
        <v>0</v>
      </c>
      <c r="H350" s="80" t="b">
        <v>0</v>
      </c>
      <c r="I350" s="80" t="b">
        <v>0</v>
      </c>
      <c r="J350" s="80" t="b">
        <v>0</v>
      </c>
      <c r="K350" s="80" t="b">
        <v>0</v>
      </c>
      <c r="L350" s="80" t="b">
        <v>0</v>
      </c>
    </row>
    <row r="351" spans="1:12" ht="15">
      <c r="A351" s="105" t="s">
        <v>945</v>
      </c>
      <c r="B351" s="105" t="s">
        <v>931</v>
      </c>
      <c r="C351" s="80">
        <v>10</v>
      </c>
      <c r="D351" s="106">
        <v>0.004026868226066094</v>
      </c>
      <c r="E351" s="106">
        <v>2.1637947561378277</v>
      </c>
      <c r="F351" s="80" t="s">
        <v>719</v>
      </c>
      <c r="G351" s="80" t="b">
        <v>0</v>
      </c>
      <c r="H351" s="80" t="b">
        <v>0</v>
      </c>
      <c r="I351" s="80" t="b">
        <v>0</v>
      </c>
      <c r="J351" s="80" t="b">
        <v>0</v>
      </c>
      <c r="K351" s="80" t="b">
        <v>0</v>
      </c>
      <c r="L351" s="80" t="b">
        <v>0</v>
      </c>
    </row>
    <row r="352" spans="1:12" ht="15">
      <c r="A352" s="105" t="s">
        <v>929</v>
      </c>
      <c r="B352" s="105" t="s">
        <v>925</v>
      </c>
      <c r="C352" s="80">
        <v>10</v>
      </c>
      <c r="D352" s="106">
        <v>0.004026868226066094</v>
      </c>
      <c r="E352" s="106">
        <v>1.8364358217514976</v>
      </c>
      <c r="F352" s="80" t="s">
        <v>719</v>
      </c>
      <c r="G352" s="80" t="b">
        <v>0</v>
      </c>
      <c r="H352" s="80" t="b">
        <v>0</v>
      </c>
      <c r="I352" s="80" t="b">
        <v>0</v>
      </c>
      <c r="J352" s="80" t="b">
        <v>0</v>
      </c>
      <c r="K352" s="80" t="b">
        <v>0</v>
      </c>
      <c r="L352" s="80" t="b">
        <v>0</v>
      </c>
    </row>
    <row r="353" spans="1:12" ht="15">
      <c r="A353" s="105" t="s">
        <v>947</v>
      </c>
      <c r="B353" s="105" t="s">
        <v>935</v>
      </c>
      <c r="C353" s="80">
        <v>9</v>
      </c>
      <c r="D353" s="106">
        <v>0.0037937931888985606</v>
      </c>
      <c r="E353" s="106">
        <v>2.2539713864869158</v>
      </c>
      <c r="F353" s="80" t="s">
        <v>719</v>
      </c>
      <c r="G353" s="80" t="b">
        <v>0</v>
      </c>
      <c r="H353" s="80" t="b">
        <v>0</v>
      </c>
      <c r="I353" s="80" t="b">
        <v>0</v>
      </c>
      <c r="J353" s="80" t="b">
        <v>0</v>
      </c>
      <c r="K353" s="80" t="b">
        <v>0</v>
      </c>
      <c r="L353" s="80" t="b">
        <v>0</v>
      </c>
    </row>
    <row r="354" spans="1:12" ht="15">
      <c r="A354" s="105" t="s">
        <v>914</v>
      </c>
      <c r="B354" s="105" t="s">
        <v>939</v>
      </c>
      <c r="C354" s="80">
        <v>8</v>
      </c>
      <c r="D354" s="106">
        <v>0.003540802696200673</v>
      </c>
      <c r="E354" s="106">
        <v>1.1882193554692462</v>
      </c>
      <c r="F354" s="80" t="s">
        <v>719</v>
      </c>
      <c r="G354" s="80" t="b">
        <v>0</v>
      </c>
      <c r="H354" s="80" t="b">
        <v>0</v>
      </c>
      <c r="I354" s="80" t="b">
        <v>0</v>
      </c>
      <c r="J354" s="80" t="b">
        <v>0</v>
      </c>
      <c r="K354" s="80" t="b">
        <v>0</v>
      </c>
      <c r="L354" s="80" t="b">
        <v>0</v>
      </c>
    </row>
    <row r="355" spans="1:12" ht="15">
      <c r="A355" s="105" t="s">
        <v>952</v>
      </c>
      <c r="B355" s="105" t="s">
        <v>936</v>
      </c>
      <c r="C355" s="80">
        <v>8</v>
      </c>
      <c r="D355" s="106">
        <v>0.003540802696200673</v>
      </c>
      <c r="E355" s="106">
        <v>2.2887334927461276</v>
      </c>
      <c r="F355" s="80" t="s">
        <v>719</v>
      </c>
      <c r="G355" s="80" t="b">
        <v>0</v>
      </c>
      <c r="H355" s="80" t="b">
        <v>0</v>
      </c>
      <c r="I355" s="80" t="b">
        <v>0</v>
      </c>
      <c r="J355" s="80" t="b">
        <v>0</v>
      </c>
      <c r="K355" s="80" t="b">
        <v>0</v>
      </c>
      <c r="L355" s="80" t="b">
        <v>0</v>
      </c>
    </row>
    <row r="356" spans="1:12" ht="15">
      <c r="A356" s="105" t="s">
        <v>923</v>
      </c>
      <c r="B356" s="105" t="s">
        <v>945</v>
      </c>
      <c r="C356" s="80">
        <v>8</v>
      </c>
      <c r="D356" s="106">
        <v>0.003540802696200673</v>
      </c>
      <c r="E356" s="106">
        <v>1.9285820449634898</v>
      </c>
      <c r="F356" s="80" t="s">
        <v>719</v>
      </c>
      <c r="G356" s="80" t="b">
        <v>0</v>
      </c>
      <c r="H356" s="80" t="b">
        <v>0</v>
      </c>
      <c r="I356" s="80" t="b">
        <v>0</v>
      </c>
      <c r="J356" s="80" t="b">
        <v>0</v>
      </c>
      <c r="K356" s="80" t="b">
        <v>0</v>
      </c>
      <c r="L356" s="80" t="b">
        <v>0</v>
      </c>
    </row>
    <row r="357" spans="1:12" ht="15">
      <c r="A357" s="105" t="s">
        <v>925</v>
      </c>
      <c r="B357" s="105" t="s">
        <v>917</v>
      </c>
      <c r="C357" s="80">
        <v>8</v>
      </c>
      <c r="D357" s="106">
        <v>0.003540802696200673</v>
      </c>
      <c r="E357" s="106">
        <v>1.3365062745421286</v>
      </c>
      <c r="F357" s="80" t="s">
        <v>719</v>
      </c>
      <c r="G357" s="80" t="b">
        <v>0</v>
      </c>
      <c r="H357" s="80" t="b">
        <v>0</v>
      </c>
      <c r="I357" s="80" t="b">
        <v>0</v>
      </c>
      <c r="J357" s="80" t="b">
        <v>0</v>
      </c>
      <c r="K357" s="80" t="b">
        <v>0</v>
      </c>
      <c r="L357" s="80" t="b">
        <v>0</v>
      </c>
    </row>
    <row r="358" spans="1:12" ht="15">
      <c r="A358" s="105" t="s">
        <v>919</v>
      </c>
      <c r="B358" s="105" t="s">
        <v>933</v>
      </c>
      <c r="C358" s="80">
        <v>7</v>
      </c>
      <c r="D358" s="106">
        <v>0.0032653949575461847</v>
      </c>
      <c r="E358" s="106">
        <v>1.6197267117875522</v>
      </c>
      <c r="F358" s="80" t="s">
        <v>719</v>
      </c>
      <c r="G358" s="80" t="b">
        <v>0</v>
      </c>
      <c r="H358" s="80" t="b">
        <v>0</v>
      </c>
      <c r="I358" s="80" t="b">
        <v>0</v>
      </c>
      <c r="J358" s="80" t="b">
        <v>0</v>
      </c>
      <c r="K358" s="80" t="b">
        <v>0</v>
      </c>
      <c r="L358" s="80" t="b">
        <v>0</v>
      </c>
    </row>
    <row r="359" spans="1:12" ht="15">
      <c r="A359" s="105" t="s">
        <v>954</v>
      </c>
      <c r="B359" s="105" t="s">
        <v>959</v>
      </c>
      <c r="C359" s="80">
        <v>7</v>
      </c>
      <c r="D359" s="106">
        <v>0.0032653949575461847</v>
      </c>
      <c r="E359" s="106">
        <v>2.464824751801809</v>
      </c>
      <c r="F359" s="80" t="s">
        <v>719</v>
      </c>
      <c r="G359" s="80" t="b">
        <v>0</v>
      </c>
      <c r="H359" s="80" t="b">
        <v>0</v>
      </c>
      <c r="I359" s="80" t="b">
        <v>0</v>
      </c>
      <c r="J359" s="80" t="b">
        <v>0</v>
      </c>
      <c r="K359" s="80" t="b">
        <v>0</v>
      </c>
      <c r="L359" s="80" t="b">
        <v>0</v>
      </c>
    </row>
    <row r="360" spans="1:12" ht="15">
      <c r="A360" s="105" t="s">
        <v>930</v>
      </c>
      <c r="B360" s="105" t="s">
        <v>947</v>
      </c>
      <c r="C360" s="80">
        <v>7</v>
      </c>
      <c r="D360" s="106">
        <v>0.0032653949575461847</v>
      </c>
      <c r="E360" s="106">
        <v>2.05465028671276</v>
      </c>
      <c r="F360" s="80" t="s">
        <v>719</v>
      </c>
      <c r="G360" s="80" t="b">
        <v>0</v>
      </c>
      <c r="H360" s="80" t="b">
        <v>0</v>
      </c>
      <c r="I360" s="80" t="b">
        <v>0</v>
      </c>
      <c r="J360" s="80" t="b">
        <v>0</v>
      </c>
      <c r="K360" s="80" t="b">
        <v>0</v>
      </c>
      <c r="L360" s="80" t="b">
        <v>0</v>
      </c>
    </row>
    <row r="361" spans="1:12" ht="15">
      <c r="A361" s="105" t="s">
        <v>956</v>
      </c>
      <c r="B361" s="105" t="s">
        <v>957</v>
      </c>
      <c r="C361" s="80">
        <v>7</v>
      </c>
      <c r="D361" s="106">
        <v>0.0034584046475850203</v>
      </c>
      <c r="E361" s="106">
        <v>2.5228166987794958</v>
      </c>
      <c r="F361" s="80" t="s">
        <v>719</v>
      </c>
      <c r="G361" s="80" t="b">
        <v>0</v>
      </c>
      <c r="H361" s="80" t="b">
        <v>0</v>
      </c>
      <c r="I361" s="80" t="b">
        <v>0</v>
      </c>
      <c r="J361" s="80" t="b">
        <v>0</v>
      </c>
      <c r="K361" s="80" t="b">
        <v>0</v>
      </c>
      <c r="L361" s="80" t="b">
        <v>0</v>
      </c>
    </row>
    <row r="362" spans="1:12" ht="15">
      <c r="A362" s="105" t="s">
        <v>971</v>
      </c>
      <c r="B362" s="105" t="s">
        <v>917</v>
      </c>
      <c r="C362" s="80">
        <v>6</v>
      </c>
      <c r="D362" s="106">
        <v>0.00296434684078716</v>
      </c>
      <c r="E362" s="106">
        <v>1.734446283214166</v>
      </c>
      <c r="F362" s="80" t="s">
        <v>719</v>
      </c>
      <c r="G362" s="80" t="b">
        <v>0</v>
      </c>
      <c r="H362" s="80" t="b">
        <v>0</v>
      </c>
      <c r="I362" s="80" t="b">
        <v>0</v>
      </c>
      <c r="J362" s="80" t="b">
        <v>0</v>
      </c>
      <c r="K362" s="80" t="b">
        <v>0</v>
      </c>
      <c r="L362" s="80" t="b">
        <v>0</v>
      </c>
    </row>
    <row r="363" spans="1:12" ht="15">
      <c r="A363" s="105" t="s">
        <v>930</v>
      </c>
      <c r="B363" s="105" t="s">
        <v>946</v>
      </c>
      <c r="C363" s="80">
        <v>6</v>
      </c>
      <c r="D363" s="106">
        <v>0.00296434684078716</v>
      </c>
      <c r="E363" s="106">
        <v>1.9877034970821466</v>
      </c>
      <c r="F363" s="80" t="s">
        <v>719</v>
      </c>
      <c r="G363" s="80" t="b">
        <v>0</v>
      </c>
      <c r="H363" s="80" t="b">
        <v>0</v>
      </c>
      <c r="I363" s="80" t="b">
        <v>0</v>
      </c>
      <c r="J363" s="80" t="b">
        <v>0</v>
      </c>
      <c r="K363" s="80" t="b">
        <v>0</v>
      </c>
      <c r="L363" s="80" t="b">
        <v>0</v>
      </c>
    </row>
    <row r="364" spans="1:12" ht="15">
      <c r="A364" s="105" t="s">
        <v>959</v>
      </c>
      <c r="B364" s="105" t="s">
        <v>973</v>
      </c>
      <c r="C364" s="80">
        <v>6</v>
      </c>
      <c r="D364" s="106">
        <v>0.00296434684078716</v>
      </c>
      <c r="E364" s="106">
        <v>2.5228166987794958</v>
      </c>
      <c r="F364" s="80" t="s">
        <v>719</v>
      </c>
      <c r="G364" s="80" t="b">
        <v>0</v>
      </c>
      <c r="H364" s="80" t="b">
        <v>0</v>
      </c>
      <c r="I364" s="80" t="b">
        <v>0</v>
      </c>
      <c r="J364" s="80" t="b">
        <v>0</v>
      </c>
      <c r="K364" s="80" t="b">
        <v>0</v>
      </c>
      <c r="L364" s="80" t="b">
        <v>0</v>
      </c>
    </row>
    <row r="365" spans="1:12" ht="15">
      <c r="A365" s="105" t="s">
        <v>972</v>
      </c>
      <c r="B365" s="105" t="s">
        <v>940</v>
      </c>
      <c r="C365" s="80">
        <v>6</v>
      </c>
      <c r="D365" s="106">
        <v>0.00296434684078716</v>
      </c>
      <c r="E365" s="106">
        <v>2.3265220536355278</v>
      </c>
      <c r="F365" s="80" t="s">
        <v>719</v>
      </c>
      <c r="G365" s="80" t="b">
        <v>0</v>
      </c>
      <c r="H365" s="80" t="b">
        <v>0</v>
      </c>
      <c r="I365" s="80" t="b">
        <v>0</v>
      </c>
      <c r="J365" s="80" t="b">
        <v>0</v>
      </c>
      <c r="K365" s="80" t="b">
        <v>0</v>
      </c>
      <c r="L365" s="80" t="b">
        <v>0</v>
      </c>
    </row>
    <row r="366" spans="1:12" ht="15">
      <c r="A366" s="105" t="s">
        <v>948</v>
      </c>
      <c r="B366" s="105" t="s">
        <v>961</v>
      </c>
      <c r="C366" s="80">
        <v>5</v>
      </c>
      <c r="D366" s="106">
        <v>0.003090202534121057</v>
      </c>
      <c r="E366" s="106">
        <v>2.5228166987794958</v>
      </c>
      <c r="F366" s="80" t="s">
        <v>719</v>
      </c>
      <c r="G366" s="80" t="b">
        <v>0</v>
      </c>
      <c r="H366" s="80" t="b">
        <v>0</v>
      </c>
      <c r="I366" s="80" t="b">
        <v>0</v>
      </c>
      <c r="J366" s="80" t="b">
        <v>0</v>
      </c>
      <c r="K366" s="80" t="b">
        <v>0</v>
      </c>
      <c r="L366" s="80" t="b">
        <v>0</v>
      </c>
    </row>
    <row r="367" spans="1:12" ht="15">
      <c r="A367" s="105" t="s">
        <v>988</v>
      </c>
      <c r="B367" s="105" t="s">
        <v>989</v>
      </c>
      <c r="C367" s="80">
        <v>5</v>
      </c>
      <c r="D367" s="106">
        <v>0.002633347613164804</v>
      </c>
      <c r="E367" s="106">
        <v>2.668944734457734</v>
      </c>
      <c r="F367" s="80" t="s">
        <v>719</v>
      </c>
      <c r="G367" s="80" t="b">
        <v>0</v>
      </c>
      <c r="H367" s="80" t="b">
        <v>0</v>
      </c>
      <c r="I367" s="80" t="b">
        <v>0</v>
      </c>
      <c r="J367" s="80" t="b">
        <v>0</v>
      </c>
      <c r="K367" s="80" t="b">
        <v>0</v>
      </c>
      <c r="L367" s="80" t="b">
        <v>0</v>
      </c>
    </row>
    <row r="368" spans="1:12" ht="15">
      <c r="A368" s="105" t="s">
        <v>964</v>
      </c>
      <c r="B368" s="105" t="s">
        <v>949</v>
      </c>
      <c r="C368" s="80">
        <v>5</v>
      </c>
      <c r="D368" s="106">
        <v>0.002633347613164804</v>
      </c>
      <c r="E368" s="106">
        <v>2.3856435057541843</v>
      </c>
      <c r="F368" s="80" t="s">
        <v>719</v>
      </c>
      <c r="G368" s="80" t="b">
        <v>0</v>
      </c>
      <c r="H368" s="80" t="b">
        <v>0</v>
      </c>
      <c r="I368" s="80" t="b">
        <v>0</v>
      </c>
      <c r="J368" s="80" t="b">
        <v>0</v>
      </c>
      <c r="K368" s="80" t="b">
        <v>0</v>
      </c>
      <c r="L368" s="80" t="b">
        <v>0</v>
      </c>
    </row>
    <row r="369" spans="1:12" ht="15">
      <c r="A369" s="105" t="s">
        <v>950</v>
      </c>
      <c r="B369" s="105" t="s">
        <v>916</v>
      </c>
      <c r="C369" s="80">
        <v>5</v>
      </c>
      <c r="D369" s="106">
        <v>0.002633347613164804</v>
      </c>
      <c r="E369" s="106">
        <v>1.2000069287922726</v>
      </c>
      <c r="F369" s="80" t="s">
        <v>719</v>
      </c>
      <c r="G369" s="80" t="b">
        <v>0</v>
      </c>
      <c r="H369" s="80" t="b">
        <v>0</v>
      </c>
      <c r="I369" s="80" t="b">
        <v>0</v>
      </c>
      <c r="J369" s="80" t="b">
        <v>0</v>
      </c>
      <c r="K369" s="80" t="b">
        <v>0</v>
      </c>
      <c r="L369" s="80" t="b">
        <v>0</v>
      </c>
    </row>
    <row r="370" spans="1:12" ht="15">
      <c r="A370" s="105" t="s">
        <v>973</v>
      </c>
      <c r="B370" s="105" t="s">
        <v>925</v>
      </c>
      <c r="C370" s="80">
        <v>5</v>
      </c>
      <c r="D370" s="106">
        <v>0.002633347613164804</v>
      </c>
      <c r="E370" s="106">
        <v>1.9877034970821466</v>
      </c>
      <c r="F370" s="80" t="s">
        <v>719</v>
      </c>
      <c r="G370" s="80" t="b">
        <v>0</v>
      </c>
      <c r="H370" s="80" t="b">
        <v>0</v>
      </c>
      <c r="I370" s="80" t="b">
        <v>0</v>
      </c>
      <c r="J370" s="80" t="b">
        <v>0</v>
      </c>
      <c r="K370" s="80" t="b">
        <v>0</v>
      </c>
      <c r="L370" s="80" t="b">
        <v>0</v>
      </c>
    </row>
    <row r="371" spans="1:12" ht="15">
      <c r="A371" s="105" t="s">
        <v>916</v>
      </c>
      <c r="B371" s="105" t="s">
        <v>956</v>
      </c>
      <c r="C371" s="80">
        <v>5</v>
      </c>
      <c r="D371" s="106">
        <v>0.002633347613164804</v>
      </c>
      <c r="E371" s="106">
        <v>1.5142165270175783</v>
      </c>
      <c r="F371" s="80" t="s">
        <v>719</v>
      </c>
      <c r="G371" s="80" t="b">
        <v>0</v>
      </c>
      <c r="H371" s="80" t="b">
        <v>0</v>
      </c>
      <c r="I371" s="80" t="b">
        <v>0</v>
      </c>
      <c r="J371" s="80" t="b">
        <v>0</v>
      </c>
      <c r="K371" s="80" t="b">
        <v>0</v>
      </c>
      <c r="L371" s="80" t="b">
        <v>0</v>
      </c>
    </row>
    <row r="372" spans="1:12" ht="15">
      <c r="A372" s="105" t="s">
        <v>914</v>
      </c>
      <c r="B372" s="105" t="s">
        <v>979</v>
      </c>
      <c r="C372" s="80">
        <v>5</v>
      </c>
      <c r="D372" s="106">
        <v>0.002633347613164804</v>
      </c>
      <c r="E372" s="106">
        <v>1.2851293684773024</v>
      </c>
      <c r="F372" s="80" t="s">
        <v>719</v>
      </c>
      <c r="G372" s="80" t="b">
        <v>0</v>
      </c>
      <c r="H372" s="80" t="b">
        <v>0</v>
      </c>
      <c r="I372" s="80" t="b">
        <v>0</v>
      </c>
      <c r="J372" s="80" t="b">
        <v>0</v>
      </c>
      <c r="K372" s="80" t="b">
        <v>0</v>
      </c>
      <c r="L372" s="80" t="b">
        <v>0</v>
      </c>
    </row>
    <row r="373" spans="1:12" ht="15">
      <c r="A373" s="105" t="s">
        <v>979</v>
      </c>
      <c r="B373" s="105" t="s">
        <v>980</v>
      </c>
      <c r="C373" s="80">
        <v>5</v>
      </c>
      <c r="D373" s="106">
        <v>0.002633347613164804</v>
      </c>
      <c r="E373" s="106">
        <v>2.668944734457734</v>
      </c>
      <c r="F373" s="80" t="s">
        <v>719</v>
      </c>
      <c r="G373" s="80" t="b">
        <v>0</v>
      </c>
      <c r="H373" s="80" t="b">
        <v>0</v>
      </c>
      <c r="I373" s="80" t="b">
        <v>0</v>
      </c>
      <c r="J373" s="80" t="b">
        <v>0</v>
      </c>
      <c r="K373" s="80" t="b">
        <v>0</v>
      </c>
      <c r="L373" s="80" t="b">
        <v>0</v>
      </c>
    </row>
    <row r="374" spans="1:12" ht="15">
      <c r="A374" s="105" t="s">
        <v>916</v>
      </c>
      <c r="B374" s="105" t="s">
        <v>914</v>
      </c>
      <c r="C374" s="80">
        <v>5</v>
      </c>
      <c r="D374" s="106">
        <v>0.002633347613164804</v>
      </c>
      <c r="E374" s="106">
        <v>0.4298956413175424</v>
      </c>
      <c r="F374" s="80" t="s">
        <v>719</v>
      </c>
      <c r="G374" s="80" t="b">
        <v>0</v>
      </c>
      <c r="H374" s="80" t="b">
        <v>0</v>
      </c>
      <c r="I374" s="80" t="b">
        <v>0</v>
      </c>
      <c r="J374" s="80" t="b">
        <v>0</v>
      </c>
      <c r="K374" s="80" t="b">
        <v>0</v>
      </c>
      <c r="L374" s="80" t="b">
        <v>0</v>
      </c>
    </row>
    <row r="375" spans="1:12" ht="15">
      <c r="A375" s="105" t="s">
        <v>937</v>
      </c>
      <c r="B375" s="105" t="s">
        <v>1036</v>
      </c>
      <c r="C375" s="80">
        <v>4</v>
      </c>
      <c r="D375" s="106">
        <v>0.0027622629483111476</v>
      </c>
      <c r="E375" s="106">
        <v>2.3265220536355278</v>
      </c>
      <c r="F375" s="80" t="s">
        <v>719</v>
      </c>
      <c r="G375" s="80" t="b">
        <v>0</v>
      </c>
      <c r="H375" s="80" t="b">
        <v>0</v>
      </c>
      <c r="I375" s="80" t="b">
        <v>0</v>
      </c>
      <c r="J375" s="80" t="b">
        <v>0</v>
      </c>
      <c r="K375" s="80" t="b">
        <v>0</v>
      </c>
      <c r="L375" s="80" t="b">
        <v>0</v>
      </c>
    </row>
    <row r="376" spans="1:12" ht="15">
      <c r="A376" s="105" t="s">
        <v>983</v>
      </c>
      <c r="B376" s="105" t="s">
        <v>915</v>
      </c>
      <c r="C376" s="80">
        <v>4</v>
      </c>
      <c r="D376" s="106">
        <v>0.0024721620272968457</v>
      </c>
      <c r="E376" s="106">
        <v>1.2498154267157582</v>
      </c>
      <c r="F376" s="80" t="s">
        <v>719</v>
      </c>
      <c r="G376" s="80" t="b">
        <v>0</v>
      </c>
      <c r="H376" s="80" t="b">
        <v>0</v>
      </c>
      <c r="I376" s="80" t="b">
        <v>0</v>
      </c>
      <c r="J376" s="80" t="b">
        <v>0</v>
      </c>
      <c r="K376" s="80" t="b">
        <v>0</v>
      </c>
      <c r="L376" s="80" t="b">
        <v>0</v>
      </c>
    </row>
    <row r="377" spans="1:12" ht="15">
      <c r="A377" s="105" t="s">
        <v>933</v>
      </c>
      <c r="B377" s="105" t="s">
        <v>926</v>
      </c>
      <c r="C377" s="80">
        <v>4</v>
      </c>
      <c r="D377" s="106">
        <v>0.0022663321482057418</v>
      </c>
      <c r="E377" s="106">
        <v>1.5450930934906482</v>
      </c>
      <c r="F377" s="80" t="s">
        <v>719</v>
      </c>
      <c r="G377" s="80" t="b">
        <v>0</v>
      </c>
      <c r="H377" s="80" t="b">
        <v>0</v>
      </c>
      <c r="I377" s="80" t="b">
        <v>0</v>
      </c>
      <c r="J377" s="80" t="b">
        <v>0</v>
      </c>
      <c r="K377" s="80" t="b">
        <v>0</v>
      </c>
      <c r="L377" s="80" t="b">
        <v>0</v>
      </c>
    </row>
    <row r="378" spans="1:12" ht="15">
      <c r="A378" s="105" t="s">
        <v>955</v>
      </c>
      <c r="B378" s="105" t="s">
        <v>1007</v>
      </c>
      <c r="C378" s="80">
        <v>4</v>
      </c>
      <c r="D378" s="106">
        <v>0.0022663321482057418</v>
      </c>
      <c r="E378" s="106">
        <v>2.5228166987794958</v>
      </c>
      <c r="F378" s="80" t="s">
        <v>719</v>
      </c>
      <c r="G378" s="80" t="b">
        <v>0</v>
      </c>
      <c r="H378" s="80" t="b">
        <v>0</v>
      </c>
      <c r="I378" s="80" t="b">
        <v>0</v>
      </c>
      <c r="J378" s="80" t="b">
        <v>0</v>
      </c>
      <c r="K378" s="80" t="b">
        <v>0</v>
      </c>
      <c r="L378" s="80" t="b">
        <v>0</v>
      </c>
    </row>
    <row r="379" spans="1:12" ht="15">
      <c r="A379" s="105" t="s">
        <v>928</v>
      </c>
      <c r="B379" s="105" t="s">
        <v>918</v>
      </c>
      <c r="C379" s="80">
        <v>4</v>
      </c>
      <c r="D379" s="106">
        <v>0.0022663321482057418</v>
      </c>
      <c r="E379" s="106">
        <v>1.1832233079761538</v>
      </c>
      <c r="F379" s="80" t="s">
        <v>719</v>
      </c>
      <c r="G379" s="80" t="b">
        <v>0</v>
      </c>
      <c r="H379" s="80" t="b">
        <v>0</v>
      </c>
      <c r="I379" s="80" t="b">
        <v>0</v>
      </c>
      <c r="J379" s="80" t="b">
        <v>0</v>
      </c>
      <c r="K379" s="80" t="b">
        <v>0</v>
      </c>
      <c r="L379" s="80" t="b">
        <v>0</v>
      </c>
    </row>
    <row r="380" spans="1:12" ht="15">
      <c r="A380" s="105" t="s">
        <v>918</v>
      </c>
      <c r="B380" s="105" t="s">
        <v>1004</v>
      </c>
      <c r="C380" s="80">
        <v>4</v>
      </c>
      <c r="D380" s="106">
        <v>0.0022663321482057418</v>
      </c>
      <c r="E380" s="106">
        <v>1.8116122380264654</v>
      </c>
      <c r="F380" s="80" t="s">
        <v>719</v>
      </c>
      <c r="G380" s="80" t="b">
        <v>0</v>
      </c>
      <c r="H380" s="80" t="b">
        <v>0</v>
      </c>
      <c r="I380" s="80" t="b">
        <v>0</v>
      </c>
      <c r="J380" s="80" t="b">
        <v>0</v>
      </c>
      <c r="K380" s="80" t="b">
        <v>0</v>
      </c>
      <c r="L380" s="80" t="b">
        <v>0</v>
      </c>
    </row>
    <row r="381" spans="1:12" ht="15">
      <c r="A381" s="105" t="s">
        <v>946</v>
      </c>
      <c r="B381" s="105" t="s">
        <v>931</v>
      </c>
      <c r="C381" s="80">
        <v>4</v>
      </c>
      <c r="D381" s="106">
        <v>0.0022663321482057418</v>
      </c>
      <c r="E381" s="106">
        <v>1.8116122380264654</v>
      </c>
      <c r="F381" s="80" t="s">
        <v>719</v>
      </c>
      <c r="G381" s="80" t="b">
        <v>0</v>
      </c>
      <c r="H381" s="80" t="b">
        <v>0</v>
      </c>
      <c r="I381" s="80" t="b">
        <v>0</v>
      </c>
      <c r="J381" s="80" t="b">
        <v>0</v>
      </c>
      <c r="K381" s="80" t="b">
        <v>0</v>
      </c>
      <c r="L381" s="80" t="b">
        <v>0</v>
      </c>
    </row>
    <row r="382" spans="1:12" ht="15">
      <c r="A382" s="105" t="s">
        <v>969</v>
      </c>
      <c r="B382" s="105" t="s">
        <v>985</v>
      </c>
      <c r="C382" s="80">
        <v>4</v>
      </c>
      <c r="D382" s="106">
        <v>0.0022663321482057418</v>
      </c>
      <c r="E382" s="106">
        <v>2.4928534754020526</v>
      </c>
      <c r="F382" s="80" t="s">
        <v>719</v>
      </c>
      <c r="G382" s="80" t="b">
        <v>0</v>
      </c>
      <c r="H382" s="80" t="b">
        <v>0</v>
      </c>
      <c r="I382" s="80" t="b">
        <v>0</v>
      </c>
      <c r="J382" s="80" t="b">
        <v>0</v>
      </c>
      <c r="K382" s="80" t="b">
        <v>0</v>
      </c>
      <c r="L382" s="80" t="b">
        <v>0</v>
      </c>
    </row>
    <row r="383" spans="1:12" ht="15">
      <c r="A383" s="105" t="s">
        <v>937</v>
      </c>
      <c r="B383" s="105" t="s">
        <v>968</v>
      </c>
      <c r="C383" s="80">
        <v>4</v>
      </c>
      <c r="D383" s="106">
        <v>0.0024721620272968457</v>
      </c>
      <c r="E383" s="106">
        <v>2.1504307945798464</v>
      </c>
      <c r="F383" s="80" t="s">
        <v>719</v>
      </c>
      <c r="G383" s="80" t="b">
        <v>0</v>
      </c>
      <c r="H383" s="80" t="b">
        <v>0</v>
      </c>
      <c r="I383" s="80" t="b">
        <v>0</v>
      </c>
      <c r="J383" s="80" t="b">
        <v>0</v>
      </c>
      <c r="K383" s="80" t="b">
        <v>0</v>
      </c>
      <c r="L383" s="80" t="b">
        <v>0</v>
      </c>
    </row>
    <row r="384" spans="1:12" ht="15">
      <c r="A384" s="105" t="s">
        <v>953</v>
      </c>
      <c r="B384" s="105" t="s">
        <v>941</v>
      </c>
      <c r="C384" s="80">
        <v>4</v>
      </c>
      <c r="D384" s="106">
        <v>0.0027622629483111476</v>
      </c>
      <c r="E384" s="106">
        <v>2.0254920579715465</v>
      </c>
      <c r="F384" s="80" t="s">
        <v>719</v>
      </c>
      <c r="G384" s="80" t="b">
        <v>0</v>
      </c>
      <c r="H384" s="80" t="b">
        <v>0</v>
      </c>
      <c r="I384" s="80" t="b">
        <v>0</v>
      </c>
      <c r="J384" s="80" t="b">
        <v>0</v>
      </c>
      <c r="K384" s="80" t="b">
        <v>0</v>
      </c>
      <c r="L384" s="80" t="b">
        <v>0</v>
      </c>
    </row>
    <row r="385" spans="1:12" ht="15">
      <c r="A385" s="105" t="s">
        <v>975</v>
      </c>
      <c r="B385" s="105" t="s">
        <v>1021</v>
      </c>
      <c r="C385" s="80">
        <v>4</v>
      </c>
      <c r="D385" s="106">
        <v>0.0022663321482057418</v>
      </c>
      <c r="E385" s="106">
        <v>2.589763488410109</v>
      </c>
      <c r="F385" s="80" t="s">
        <v>719</v>
      </c>
      <c r="G385" s="80" t="b">
        <v>0</v>
      </c>
      <c r="H385" s="80" t="b">
        <v>0</v>
      </c>
      <c r="I385" s="80" t="b">
        <v>0</v>
      </c>
      <c r="J385" s="80" t="b">
        <v>0</v>
      </c>
      <c r="K385" s="80" t="b">
        <v>0</v>
      </c>
      <c r="L385" s="80" t="b">
        <v>0</v>
      </c>
    </row>
    <row r="386" spans="1:12" ht="15">
      <c r="A386" s="105" t="s">
        <v>1021</v>
      </c>
      <c r="B386" s="105" t="s">
        <v>914</v>
      </c>
      <c r="C386" s="80">
        <v>4</v>
      </c>
      <c r="D386" s="106">
        <v>0.0022663321482057418</v>
      </c>
      <c r="E386" s="106">
        <v>1.4384958130794598</v>
      </c>
      <c r="F386" s="80" t="s">
        <v>719</v>
      </c>
      <c r="G386" s="80" t="b">
        <v>0</v>
      </c>
      <c r="H386" s="80" t="b">
        <v>0</v>
      </c>
      <c r="I386" s="80" t="b">
        <v>0</v>
      </c>
      <c r="J386" s="80" t="b">
        <v>0</v>
      </c>
      <c r="K386" s="80" t="b">
        <v>0</v>
      </c>
      <c r="L386" s="80" t="b">
        <v>0</v>
      </c>
    </row>
    <row r="387" spans="1:12" ht="15">
      <c r="A387" s="105" t="s">
        <v>914</v>
      </c>
      <c r="B387" s="105" t="s">
        <v>1022</v>
      </c>
      <c r="C387" s="80">
        <v>4</v>
      </c>
      <c r="D387" s="106">
        <v>0.0022663321482057418</v>
      </c>
      <c r="E387" s="106">
        <v>1.2851293684773024</v>
      </c>
      <c r="F387" s="80" t="s">
        <v>719</v>
      </c>
      <c r="G387" s="80" t="b">
        <v>0</v>
      </c>
      <c r="H387" s="80" t="b">
        <v>0</v>
      </c>
      <c r="I387" s="80" t="b">
        <v>0</v>
      </c>
      <c r="J387" s="80" t="b">
        <v>0</v>
      </c>
      <c r="K387" s="80" t="b">
        <v>0</v>
      </c>
      <c r="L387" s="80" t="b">
        <v>0</v>
      </c>
    </row>
    <row r="388" spans="1:12" ht="15">
      <c r="A388" s="105" t="s">
        <v>1022</v>
      </c>
      <c r="B388" s="105" t="s">
        <v>1023</v>
      </c>
      <c r="C388" s="80">
        <v>4</v>
      </c>
      <c r="D388" s="106">
        <v>0.0022663321482057418</v>
      </c>
      <c r="E388" s="106">
        <v>2.76585474746579</v>
      </c>
      <c r="F388" s="80" t="s">
        <v>719</v>
      </c>
      <c r="G388" s="80" t="b">
        <v>0</v>
      </c>
      <c r="H388" s="80" t="b">
        <v>0</v>
      </c>
      <c r="I388" s="80" t="b">
        <v>0</v>
      </c>
      <c r="J388" s="80" t="b">
        <v>0</v>
      </c>
      <c r="K388" s="80" t="b">
        <v>0</v>
      </c>
      <c r="L388" s="80" t="b">
        <v>0</v>
      </c>
    </row>
    <row r="389" spans="1:12" ht="15">
      <c r="A389" s="105" t="s">
        <v>1023</v>
      </c>
      <c r="B389" s="105" t="s">
        <v>1024</v>
      </c>
      <c r="C389" s="80">
        <v>4</v>
      </c>
      <c r="D389" s="106">
        <v>0.0022663321482057418</v>
      </c>
      <c r="E389" s="106">
        <v>2.76585474746579</v>
      </c>
      <c r="F389" s="80" t="s">
        <v>719</v>
      </c>
      <c r="G389" s="80" t="b">
        <v>0</v>
      </c>
      <c r="H389" s="80" t="b">
        <v>0</v>
      </c>
      <c r="I389" s="80" t="b">
        <v>0</v>
      </c>
      <c r="J389" s="80" t="b">
        <v>0</v>
      </c>
      <c r="K389" s="80" t="b">
        <v>0</v>
      </c>
      <c r="L389" s="80" t="b">
        <v>0</v>
      </c>
    </row>
    <row r="390" spans="1:12" ht="15">
      <c r="A390" s="105" t="s">
        <v>1024</v>
      </c>
      <c r="B390" s="105" t="s">
        <v>1025</v>
      </c>
      <c r="C390" s="80">
        <v>4</v>
      </c>
      <c r="D390" s="106">
        <v>0.0022663321482057418</v>
      </c>
      <c r="E390" s="106">
        <v>2.76585474746579</v>
      </c>
      <c r="F390" s="80" t="s">
        <v>719</v>
      </c>
      <c r="G390" s="80" t="b">
        <v>0</v>
      </c>
      <c r="H390" s="80" t="b">
        <v>0</v>
      </c>
      <c r="I390" s="80" t="b">
        <v>0</v>
      </c>
      <c r="J390" s="80" t="b">
        <v>0</v>
      </c>
      <c r="K390" s="80" t="b">
        <v>0</v>
      </c>
      <c r="L390" s="80" t="b">
        <v>0</v>
      </c>
    </row>
    <row r="391" spans="1:12" ht="15">
      <c r="A391" s="105" t="s">
        <v>1025</v>
      </c>
      <c r="B391" s="105" t="s">
        <v>1026</v>
      </c>
      <c r="C391" s="80">
        <v>4</v>
      </c>
      <c r="D391" s="106">
        <v>0.0022663321482057418</v>
      </c>
      <c r="E391" s="106">
        <v>2.76585474746579</v>
      </c>
      <c r="F391" s="80" t="s">
        <v>719</v>
      </c>
      <c r="G391" s="80" t="b">
        <v>0</v>
      </c>
      <c r="H391" s="80" t="b">
        <v>0</v>
      </c>
      <c r="I391" s="80" t="b">
        <v>0</v>
      </c>
      <c r="J391" s="80" t="b">
        <v>0</v>
      </c>
      <c r="K391" s="80" t="b">
        <v>0</v>
      </c>
      <c r="L391" s="80" t="b">
        <v>0</v>
      </c>
    </row>
    <row r="392" spans="1:12" ht="15">
      <c r="A392" s="105" t="s">
        <v>1026</v>
      </c>
      <c r="B392" s="105" t="s">
        <v>950</v>
      </c>
      <c r="C392" s="80">
        <v>4</v>
      </c>
      <c r="D392" s="106">
        <v>0.0022663321482057418</v>
      </c>
      <c r="E392" s="106">
        <v>2.464824751801809</v>
      </c>
      <c r="F392" s="80" t="s">
        <v>719</v>
      </c>
      <c r="G392" s="80" t="b">
        <v>0</v>
      </c>
      <c r="H392" s="80" t="b">
        <v>0</v>
      </c>
      <c r="I392" s="80" t="b">
        <v>0</v>
      </c>
      <c r="J392" s="80" t="b">
        <v>0</v>
      </c>
      <c r="K392" s="80" t="b">
        <v>0</v>
      </c>
      <c r="L392" s="80" t="b">
        <v>0</v>
      </c>
    </row>
    <row r="393" spans="1:12" ht="15">
      <c r="A393" s="105" t="s">
        <v>916</v>
      </c>
      <c r="B393" s="105" t="s">
        <v>993</v>
      </c>
      <c r="C393" s="80">
        <v>4</v>
      </c>
      <c r="D393" s="106">
        <v>0.0022663321482057418</v>
      </c>
      <c r="E393" s="106">
        <v>1.5634345496877597</v>
      </c>
      <c r="F393" s="80" t="s">
        <v>719</v>
      </c>
      <c r="G393" s="80" t="b">
        <v>0</v>
      </c>
      <c r="H393" s="80" t="b">
        <v>0</v>
      </c>
      <c r="I393" s="80" t="b">
        <v>0</v>
      </c>
      <c r="J393" s="80" t="b">
        <v>0</v>
      </c>
      <c r="K393" s="80" t="b">
        <v>0</v>
      </c>
      <c r="L393" s="80" t="b">
        <v>0</v>
      </c>
    </row>
    <row r="394" spans="1:12" ht="15">
      <c r="A394" s="105" t="s">
        <v>914</v>
      </c>
      <c r="B394" s="105" t="s">
        <v>954</v>
      </c>
      <c r="C394" s="80">
        <v>4</v>
      </c>
      <c r="D394" s="106">
        <v>0.0022663321482057418</v>
      </c>
      <c r="E394" s="106">
        <v>1.0420913197910082</v>
      </c>
      <c r="F394" s="80" t="s">
        <v>719</v>
      </c>
      <c r="G394" s="80" t="b">
        <v>0</v>
      </c>
      <c r="H394" s="80" t="b">
        <v>0</v>
      </c>
      <c r="I394" s="80" t="b">
        <v>0</v>
      </c>
      <c r="J394" s="80" t="b">
        <v>0</v>
      </c>
      <c r="K394" s="80" t="b">
        <v>0</v>
      </c>
      <c r="L394" s="80" t="b">
        <v>0</v>
      </c>
    </row>
    <row r="395" spans="1:12" ht="15">
      <c r="A395" s="105" t="s">
        <v>935</v>
      </c>
      <c r="B395" s="105" t="s">
        <v>938</v>
      </c>
      <c r="C395" s="80">
        <v>4</v>
      </c>
      <c r="D395" s="106">
        <v>0.0022663321482057418</v>
      </c>
      <c r="E395" s="106">
        <v>1.8146386926566531</v>
      </c>
      <c r="F395" s="80" t="s">
        <v>719</v>
      </c>
      <c r="G395" s="80" t="b">
        <v>0</v>
      </c>
      <c r="H395" s="80" t="b">
        <v>0</v>
      </c>
      <c r="I395" s="80" t="b">
        <v>0</v>
      </c>
      <c r="J395" s="80" t="b">
        <v>0</v>
      </c>
      <c r="K395" s="80" t="b">
        <v>0</v>
      </c>
      <c r="L395" s="80" t="b">
        <v>0</v>
      </c>
    </row>
    <row r="396" spans="1:12" ht="15">
      <c r="A396" s="105" t="s">
        <v>939</v>
      </c>
      <c r="B396" s="105" t="s">
        <v>835</v>
      </c>
      <c r="C396" s="80">
        <v>3</v>
      </c>
      <c r="D396" s="106">
        <v>0.0018541215204726342</v>
      </c>
      <c r="E396" s="106">
        <v>1.80364330835519</v>
      </c>
      <c r="F396" s="80" t="s">
        <v>719</v>
      </c>
      <c r="G396" s="80" t="b">
        <v>0</v>
      </c>
      <c r="H396" s="80" t="b">
        <v>0</v>
      </c>
      <c r="I396" s="80" t="b">
        <v>0</v>
      </c>
      <c r="J396" s="80" t="b">
        <v>0</v>
      </c>
      <c r="K396" s="80" t="b">
        <v>0</v>
      </c>
      <c r="L396" s="80" t="b">
        <v>0</v>
      </c>
    </row>
    <row r="397" spans="1:12" ht="15">
      <c r="A397" s="105" t="s">
        <v>835</v>
      </c>
      <c r="B397" s="105" t="s">
        <v>948</v>
      </c>
      <c r="C397" s="80">
        <v>3</v>
      </c>
      <c r="D397" s="106">
        <v>0.0018541215204726342</v>
      </c>
      <c r="E397" s="106">
        <v>1.8859946011923217</v>
      </c>
      <c r="F397" s="80" t="s">
        <v>719</v>
      </c>
      <c r="G397" s="80" t="b">
        <v>0</v>
      </c>
      <c r="H397" s="80" t="b">
        <v>0</v>
      </c>
      <c r="I397" s="80" t="b">
        <v>0</v>
      </c>
      <c r="J397" s="80" t="b">
        <v>0</v>
      </c>
      <c r="K397" s="80" t="b">
        <v>0</v>
      </c>
      <c r="L397" s="80" t="b">
        <v>0</v>
      </c>
    </row>
    <row r="398" spans="1:12" ht="15">
      <c r="A398" s="105" t="s">
        <v>996</v>
      </c>
      <c r="B398" s="105" t="s">
        <v>941</v>
      </c>
      <c r="C398" s="80">
        <v>3</v>
      </c>
      <c r="D398" s="106">
        <v>0.0018541215204726342</v>
      </c>
      <c r="E398" s="106">
        <v>2.104673304019171</v>
      </c>
      <c r="F398" s="80" t="s">
        <v>719</v>
      </c>
      <c r="G398" s="80" t="b">
        <v>0</v>
      </c>
      <c r="H398" s="80" t="b">
        <v>0</v>
      </c>
      <c r="I398" s="80" t="b">
        <v>0</v>
      </c>
      <c r="J398" s="80" t="b">
        <v>0</v>
      </c>
      <c r="K398" s="80" t="b">
        <v>0</v>
      </c>
      <c r="L398" s="80" t="b">
        <v>0</v>
      </c>
    </row>
    <row r="399" spans="1:12" ht="15">
      <c r="A399" s="105" t="s">
        <v>1030</v>
      </c>
      <c r="B399" s="105" t="s">
        <v>1013</v>
      </c>
      <c r="C399" s="80">
        <v>3</v>
      </c>
      <c r="D399" s="106">
        <v>0.0018541215204726342</v>
      </c>
      <c r="E399" s="106">
        <v>2.6409160108574903</v>
      </c>
      <c r="F399" s="80" t="s">
        <v>719</v>
      </c>
      <c r="G399" s="80" t="b">
        <v>0</v>
      </c>
      <c r="H399" s="80" t="b">
        <v>0</v>
      </c>
      <c r="I399" s="80" t="b">
        <v>0</v>
      </c>
      <c r="J399" s="80" t="b">
        <v>0</v>
      </c>
      <c r="K399" s="80" t="b">
        <v>0</v>
      </c>
      <c r="L399" s="80" t="b">
        <v>0</v>
      </c>
    </row>
    <row r="400" spans="1:12" ht="15">
      <c r="A400" s="105" t="s">
        <v>974</v>
      </c>
      <c r="B400" s="105" t="s">
        <v>999</v>
      </c>
      <c r="C400" s="80">
        <v>3</v>
      </c>
      <c r="D400" s="106">
        <v>0.0018541215204726342</v>
      </c>
      <c r="E400" s="106">
        <v>2.3679147387937527</v>
      </c>
      <c r="F400" s="80" t="s">
        <v>719</v>
      </c>
      <c r="G400" s="80" t="b">
        <v>0</v>
      </c>
      <c r="H400" s="80" t="b">
        <v>0</v>
      </c>
      <c r="I400" s="80" t="b">
        <v>0</v>
      </c>
      <c r="J400" s="80" t="b">
        <v>0</v>
      </c>
      <c r="K400" s="80" t="b">
        <v>0</v>
      </c>
      <c r="L400" s="80" t="b">
        <v>0</v>
      </c>
    </row>
    <row r="401" spans="1:12" ht="15">
      <c r="A401" s="105" t="s">
        <v>999</v>
      </c>
      <c r="B401" s="105" t="s">
        <v>952</v>
      </c>
      <c r="C401" s="80">
        <v>3</v>
      </c>
      <c r="D401" s="106">
        <v>0.0018541215204726342</v>
      </c>
      <c r="E401" s="106">
        <v>2.242976002185453</v>
      </c>
      <c r="F401" s="80" t="s">
        <v>719</v>
      </c>
      <c r="G401" s="80" t="b">
        <v>0</v>
      </c>
      <c r="H401" s="80" t="b">
        <v>0</v>
      </c>
      <c r="I401" s="80" t="b">
        <v>0</v>
      </c>
      <c r="J401" s="80" t="b">
        <v>0</v>
      </c>
      <c r="K401" s="80" t="b">
        <v>0</v>
      </c>
      <c r="L401" s="80" t="b">
        <v>0</v>
      </c>
    </row>
    <row r="402" spans="1:12" ht="15">
      <c r="A402" s="105" t="s">
        <v>1048</v>
      </c>
      <c r="B402" s="105" t="s">
        <v>1049</v>
      </c>
      <c r="C402" s="80">
        <v>3</v>
      </c>
      <c r="D402" s="106">
        <v>0.0018541215204726342</v>
      </c>
      <c r="E402" s="106">
        <v>2.89079348407409</v>
      </c>
      <c r="F402" s="80" t="s">
        <v>719</v>
      </c>
      <c r="G402" s="80" t="b">
        <v>0</v>
      </c>
      <c r="H402" s="80" t="b">
        <v>0</v>
      </c>
      <c r="I402" s="80" t="b">
        <v>0</v>
      </c>
      <c r="J402" s="80" t="b">
        <v>0</v>
      </c>
      <c r="K402" s="80" t="b">
        <v>0</v>
      </c>
      <c r="L402" s="80" t="b">
        <v>0</v>
      </c>
    </row>
    <row r="403" spans="1:12" ht="15">
      <c r="A403" s="105" t="s">
        <v>1049</v>
      </c>
      <c r="B403" s="105" t="s">
        <v>1010</v>
      </c>
      <c r="C403" s="80">
        <v>3</v>
      </c>
      <c r="D403" s="106">
        <v>0.0018541215204726342</v>
      </c>
      <c r="E403" s="106">
        <v>2.76585474746579</v>
      </c>
      <c r="F403" s="80" t="s">
        <v>719</v>
      </c>
      <c r="G403" s="80" t="b">
        <v>0</v>
      </c>
      <c r="H403" s="80" t="b">
        <v>0</v>
      </c>
      <c r="I403" s="80" t="b">
        <v>0</v>
      </c>
      <c r="J403" s="80" t="b">
        <v>0</v>
      </c>
      <c r="K403" s="80" t="b">
        <v>0</v>
      </c>
      <c r="L403" s="80" t="b">
        <v>0</v>
      </c>
    </row>
    <row r="404" spans="1:12" ht="15">
      <c r="A404" s="105" t="s">
        <v>1010</v>
      </c>
      <c r="B404" s="105" t="s">
        <v>983</v>
      </c>
      <c r="C404" s="80">
        <v>3</v>
      </c>
      <c r="D404" s="106">
        <v>0.0018541215204726342</v>
      </c>
      <c r="E404" s="106">
        <v>2.544005997849434</v>
      </c>
      <c r="F404" s="80" t="s">
        <v>719</v>
      </c>
      <c r="G404" s="80" t="b">
        <v>0</v>
      </c>
      <c r="H404" s="80" t="b">
        <v>0</v>
      </c>
      <c r="I404" s="80" t="b">
        <v>0</v>
      </c>
      <c r="J404" s="80" t="b">
        <v>0</v>
      </c>
      <c r="K404" s="80" t="b">
        <v>0</v>
      </c>
      <c r="L404" s="80" t="b">
        <v>0</v>
      </c>
    </row>
    <row r="405" spans="1:12" ht="15">
      <c r="A405" s="105" t="s">
        <v>915</v>
      </c>
      <c r="B405" s="105" t="s">
        <v>1050</v>
      </c>
      <c r="C405" s="80">
        <v>3</v>
      </c>
      <c r="D405" s="106">
        <v>0.0018541215204726342</v>
      </c>
      <c r="E405" s="106">
        <v>1.3467254397238146</v>
      </c>
      <c r="F405" s="80" t="s">
        <v>719</v>
      </c>
      <c r="G405" s="80" t="b">
        <v>0</v>
      </c>
      <c r="H405" s="80" t="b">
        <v>0</v>
      </c>
      <c r="I405" s="80" t="b">
        <v>0</v>
      </c>
      <c r="J405" s="80" t="b">
        <v>0</v>
      </c>
      <c r="K405" s="80" t="b">
        <v>0</v>
      </c>
      <c r="L405" s="80" t="b">
        <v>0</v>
      </c>
    </row>
    <row r="406" spans="1:12" ht="15">
      <c r="A406" s="105" t="s">
        <v>1050</v>
      </c>
      <c r="B406" s="105" t="s">
        <v>920</v>
      </c>
      <c r="C406" s="80">
        <v>3</v>
      </c>
      <c r="D406" s="106">
        <v>0.0018541215204726342</v>
      </c>
      <c r="E406" s="106">
        <v>1.9365509746347653</v>
      </c>
      <c r="F406" s="80" t="s">
        <v>719</v>
      </c>
      <c r="G406" s="80" t="b">
        <v>0</v>
      </c>
      <c r="H406" s="80" t="b">
        <v>0</v>
      </c>
      <c r="I406" s="80" t="b">
        <v>0</v>
      </c>
      <c r="J406" s="80" t="b">
        <v>0</v>
      </c>
      <c r="K406" s="80" t="b">
        <v>0</v>
      </c>
      <c r="L406" s="80" t="b">
        <v>0</v>
      </c>
    </row>
    <row r="407" spans="1:12" ht="15">
      <c r="A407" s="105" t="s">
        <v>1027</v>
      </c>
      <c r="B407" s="105" t="s">
        <v>971</v>
      </c>
      <c r="C407" s="80">
        <v>3</v>
      </c>
      <c r="D407" s="106">
        <v>0.0018541215204726342</v>
      </c>
      <c r="E407" s="106">
        <v>2.464824751801809</v>
      </c>
      <c r="F407" s="80" t="s">
        <v>719</v>
      </c>
      <c r="G407" s="80" t="b">
        <v>0</v>
      </c>
      <c r="H407" s="80" t="b">
        <v>0</v>
      </c>
      <c r="I407" s="80" t="b">
        <v>0</v>
      </c>
      <c r="J407" s="80" t="b">
        <v>0</v>
      </c>
      <c r="K407" s="80" t="b">
        <v>0</v>
      </c>
      <c r="L407" s="80" t="b">
        <v>0</v>
      </c>
    </row>
    <row r="408" spans="1:12" ht="15">
      <c r="A408" s="105" t="s">
        <v>1007</v>
      </c>
      <c r="B408" s="105" t="s">
        <v>986</v>
      </c>
      <c r="C408" s="80">
        <v>3</v>
      </c>
      <c r="D408" s="106">
        <v>0.0018541215204726342</v>
      </c>
      <c r="E408" s="106">
        <v>2.544005997849434</v>
      </c>
      <c r="F408" s="80" t="s">
        <v>719</v>
      </c>
      <c r="G408" s="80" t="b">
        <v>0</v>
      </c>
      <c r="H408" s="80" t="b">
        <v>0</v>
      </c>
      <c r="I408" s="80" t="b">
        <v>0</v>
      </c>
      <c r="J408" s="80" t="b">
        <v>0</v>
      </c>
      <c r="K408" s="80" t="b">
        <v>0</v>
      </c>
      <c r="L408" s="80" t="b">
        <v>0</v>
      </c>
    </row>
    <row r="409" spans="1:12" ht="15">
      <c r="A409" s="105" t="s">
        <v>976</v>
      </c>
      <c r="B409" s="105" t="s">
        <v>943</v>
      </c>
      <c r="C409" s="80">
        <v>3</v>
      </c>
      <c r="D409" s="106">
        <v>0.0018541215204726342</v>
      </c>
      <c r="E409" s="106">
        <v>2.1126422336904467</v>
      </c>
      <c r="F409" s="80" t="s">
        <v>719</v>
      </c>
      <c r="G409" s="80" t="b">
        <v>0</v>
      </c>
      <c r="H409" s="80" t="b">
        <v>0</v>
      </c>
      <c r="I409" s="80" t="b">
        <v>0</v>
      </c>
      <c r="J409" s="80" t="b">
        <v>0</v>
      </c>
      <c r="K409" s="80" t="b">
        <v>0</v>
      </c>
      <c r="L409" s="80" t="b">
        <v>0</v>
      </c>
    </row>
    <row r="410" spans="1:12" ht="15">
      <c r="A410" s="105" t="s">
        <v>914</v>
      </c>
      <c r="B410" s="105" t="s">
        <v>1017</v>
      </c>
      <c r="C410" s="80">
        <v>3</v>
      </c>
      <c r="D410" s="106">
        <v>0.0018541215204726342</v>
      </c>
      <c r="E410" s="106">
        <v>1.1601906318690025</v>
      </c>
      <c r="F410" s="80" t="s">
        <v>719</v>
      </c>
      <c r="G410" s="80" t="b">
        <v>0</v>
      </c>
      <c r="H410" s="80" t="b">
        <v>0</v>
      </c>
      <c r="I410" s="80" t="b">
        <v>0</v>
      </c>
      <c r="J410" s="80" t="b">
        <v>0</v>
      </c>
      <c r="K410" s="80" t="b">
        <v>0</v>
      </c>
      <c r="L410" s="80" t="b">
        <v>0</v>
      </c>
    </row>
    <row r="411" spans="1:12" ht="15">
      <c r="A411" s="105" t="s">
        <v>1077</v>
      </c>
      <c r="B411" s="105" t="s">
        <v>930</v>
      </c>
      <c r="C411" s="80">
        <v>3</v>
      </c>
      <c r="D411" s="106">
        <v>0.0018541215204726342</v>
      </c>
      <c r="E411" s="106">
        <v>2.1637947561378277</v>
      </c>
      <c r="F411" s="80" t="s">
        <v>719</v>
      </c>
      <c r="G411" s="80" t="b">
        <v>0</v>
      </c>
      <c r="H411" s="80" t="b">
        <v>0</v>
      </c>
      <c r="I411" s="80" t="b">
        <v>0</v>
      </c>
      <c r="J411" s="80" t="b">
        <v>0</v>
      </c>
      <c r="K411" s="80" t="b">
        <v>0</v>
      </c>
      <c r="L411" s="80" t="b">
        <v>0</v>
      </c>
    </row>
    <row r="412" spans="1:12" ht="15">
      <c r="A412" s="105" t="s">
        <v>914</v>
      </c>
      <c r="B412" s="105" t="s">
        <v>1066</v>
      </c>
      <c r="C412" s="80">
        <v>3</v>
      </c>
      <c r="D412" s="106">
        <v>0.0018541215204726342</v>
      </c>
      <c r="E412" s="106">
        <v>1.2851293684773026</v>
      </c>
      <c r="F412" s="80" t="s">
        <v>719</v>
      </c>
      <c r="G412" s="80" t="b">
        <v>0</v>
      </c>
      <c r="H412" s="80" t="b">
        <v>0</v>
      </c>
      <c r="I412" s="80" t="b">
        <v>0</v>
      </c>
      <c r="J412" s="80" t="b">
        <v>0</v>
      </c>
      <c r="K412" s="80" t="b">
        <v>0</v>
      </c>
      <c r="L412" s="80" t="b">
        <v>0</v>
      </c>
    </row>
    <row r="413" spans="1:12" ht="15">
      <c r="A413" s="105" t="s">
        <v>1066</v>
      </c>
      <c r="B413" s="105" t="s">
        <v>920</v>
      </c>
      <c r="C413" s="80">
        <v>3</v>
      </c>
      <c r="D413" s="106">
        <v>0.0018541215204726342</v>
      </c>
      <c r="E413" s="106">
        <v>1.9365509746347653</v>
      </c>
      <c r="F413" s="80" t="s">
        <v>719</v>
      </c>
      <c r="G413" s="80" t="b">
        <v>0</v>
      </c>
      <c r="H413" s="80" t="b">
        <v>0</v>
      </c>
      <c r="I413" s="80" t="b">
        <v>0</v>
      </c>
      <c r="J413" s="80" t="b">
        <v>0</v>
      </c>
      <c r="K413" s="80" t="b">
        <v>0</v>
      </c>
      <c r="L413" s="80" t="b">
        <v>0</v>
      </c>
    </row>
    <row r="414" spans="1:12" ht="15">
      <c r="A414" s="105" t="s">
        <v>914</v>
      </c>
      <c r="B414" s="105" t="s">
        <v>1020</v>
      </c>
      <c r="C414" s="80">
        <v>3</v>
      </c>
      <c r="D414" s="106">
        <v>0.0018541215204726342</v>
      </c>
      <c r="E414" s="106">
        <v>1.1601906318690025</v>
      </c>
      <c r="F414" s="80" t="s">
        <v>719</v>
      </c>
      <c r="G414" s="80" t="b">
        <v>0</v>
      </c>
      <c r="H414" s="80" t="b">
        <v>0</v>
      </c>
      <c r="I414" s="80" t="b">
        <v>0</v>
      </c>
      <c r="J414" s="80" t="b">
        <v>0</v>
      </c>
      <c r="K414" s="80" t="b">
        <v>0</v>
      </c>
      <c r="L414" s="80" t="b">
        <v>0</v>
      </c>
    </row>
    <row r="415" spans="1:12" ht="15">
      <c r="A415" s="105" t="s">
        <v>1020</v>
      </c>
      <c r="B415" s="105" t="s">
        <v>920</v>
      </c>
      <c r="C415" s="80">
        <v>3</v>
      </c>
      <c r="D415" s="106">
        <v>0.0018541215204726342</v>
      </c>
      <c r="E415" s="106">
        <v>1.8116122380264654</v>
      </c>
      <c r="F415" s="80" t="s">
        <v>719</v>
      </c>
      <c r="G415" s="80" t="b">
        <v>0</v>
      </c>
      <c r="H415" s="80" t="b">
        <v>0</v>
      </c>
      <c r="I415" s="80" t="b">
        <v>0</v>
      </c>
      <c r="J415" s="80" t="b">
        <v>0</v>
      </c>
      <c r="K415" s="80" t="b">
        <v>0</v>
      </c>
      <c r="L415" s="80" t="b">
        <v>0</v>
      </c>
    </row>
    <row r="416" spans="1:12" ht="15">
      <c r="A416" s="105" t="s">
        <v>914</v>
      </c>
      <c r="B416" s="105" t="s">
        <v>1039</v>
      </c>
      <c r="C416" s="80">
        <v>3</v>
      </c>
      <c r="D416" s="106">
        <v>0.0018541215204726342</v>
      </c>
      <c r="E416" s="106">
        <v>1.2851293684773026</v>
      </c>
      <c r="F416" s="80" t="s">
        <v>719</v>
      </c>
      <c r="G416" s="80" t="b">
        <v>0</v>
      </c>
      <c r="H416" s="80" t="b">
        <v>0</v>
      </c>
      <c r="I416" s="80" t="b">
        <v>0</v>
      </c>
      <c r="J416" s="80" t="b">
        <v>0</v>
      </c>
      <c r="K416" s="80" t="b">
        <v>0</v>
      </c>
      <c r="L416" s="80" t="b">
        <v>0</v>
      </c>
    </row>
    <row r="417" spans="1:12" ht="15">
      <c r="A417" s="105" t="s">
        <v>1039</v>
      </c>
      <c r="B417" s="105" t="s">
        <v>920</v>
      </c>
      <c r="C417" s="80">
        <v>3</v>
      </c>
      <c r="D417" s="106">
        <v>0.0018541215204726342</v>
      </c>
      <c r="E417" s="106">
        <v>1.9365509746347653</v>
      </c>
      <c r="F417" s="80" t="s">
        <v>719</v>
      </c>
      <c r="G417" s="80" t="b">
        <v>0</v>
      </c>
      <c r="H417" s="80" t="b">
        <v>0</v>
      </c>
      <c r="I417" s="80" t="b">
        <v>0</v>
      </c>
      <c r="J417" s="80" t="b">
        <v>0</v>
      </c>
      <c r="K417" s="80" t="b">
        <v>0</v>
      </c>
      <c r="L417" s="80" t="b">
        <v>0</v>
      </c>
    </row>
    <row r="418" spans="1:12" ht="15">
      <c r="A418" s="105" t="s">
        <v>1012</v>
      </c>
      <c r="B418" s="105" t="s">
        <v>915</v>
      </c>
      <c r="C418" s="80">
        <v>3</v>
      </c>
      <c r="D418" s="106">
        <v>0.0018541215204726342</v>
      </c>
      <c r="E418" s="106">
        <v>1.2217867031155145</v>
      </c>
      <c r="F418" s="80" t="s">
        <v>719</v>
      </c>
      <c r="G418" s="80" t="b">
        <v>0</v>
      </c>
      <c r="H418" s="80" t="b">
        <v>0</v>
      </c>
      <c r="I418" s="80" t="b">
        <v>0</v>
      </c>
      <c r="J418" s="80" t="b">
        <v>0</v>
      </c>
      <c r="K418" s="80" t="b">
        <v>0</v>
      </c>
      <c r="L418" s="80" t="b">
        <v>0</v>
      </c>
    </row>
    <row r="419" spans="1:12" ht="15">
      <c r="A419" s="105" t="s">
        <v>915</v>
      </c>
      <c r="B419" s="105" t="s">
        <v>1053</v>
      </c>
      <c r="C419" s="80">
        <v>3</v>
      </c>
      <c r="D419" s="106">
        <v>0.0018541215204726342</v>
      </c>
      <c r="E419" s="106">
        <v>1.3467254397238146</v>
      </c>
      <c r="F419" s="80" t="s">
        <v>719</v>
      </c>
      <c r="G419" s="80" t="b">
        <v>0</v>
      </c>
      <c r="H419" s="80" t="b">
        <v>0</v>
      </c>
      <c r="I419" s="80" t="b">
        <v>0</v>
      </c>
      <c r="J419" s="80" t="b">
        <v>0</v>
      </c>
      <c r="K419" s="80" t="b">
        <v>0</v>
      </c>
      <c r="L419" s="80" t="b">
        <v>0</v>
      </c>
    </row>
    <row r="420" spans="1:12" ht="15">
      <c r="A420" s="105" t="s">
        <v>1053</v>
      </c>
      <c r="B420" s="105" t="s">
        <v>1054</v>
      </c>
      <c r="C420" s="80">
        <v>3</v>
      </c>
      <c r="D420" s="106">
        <v>0.0018541215204726342</v>
      </c>
      <c r="E420" s="106">
        <v>2.89079348407409</v>
      </c>
      <c r="F420" s="80" t="s">
        <v>719</v>
      </c>
      <c r="G420" s="80" t="b">
        <v>0</v>
      </c>
      <c r="H420" s="80" t="b">
        <v>0</v>
      </c>
      <c r="I420" s="80" t="b">
        <v>0</v>
      </c>
      <c r="J420" s="80" t="b">
        <v>0</v>
      </c>
      <c r="K420" s="80" t="b">
        <v>0</v>
      </c>
      <c r="L420" s="80" t="b">
        <v>0</v>
      </c>
    </row>
    <row r="421" spans="1:12" ht="15">
      <c r="A421" s="105" t="s">
        <v>1054</v>
      </c>
      <c r="B421" s="105" t="s">
        <v>1055</v>
      </c>
      <c r="C421" s="80">
        <v>3</v>
      </c>
      <c r="D421" s="106">
        <v>0.0018541215204726342</v>
      </c>
      <c r="E421" s="106">
        <v>2.89079348407409</v>
      </c>
      <c r="F421" s="80" t="s">
        <v>719</v>
      </c>
      <c r="G421" s="80" t="b">
        <v>0</v>
      </c>
      <c r="H421" s="80" t="b">
        <v>0</v>
      </c>
      <c r="I421" s="80" t="b">
        <v>0</v>
      </c>
      <c r="J421" s="80" t="b">
        <v>0</v>
      </c>
      <c r="K421" s="80" t="b">
        <v>0</v>
      </c>
      <c r="L421" s="80" t="b">
        <v>0</v>
      </c>
    </row>
    <row r="422" spans="1:12" ht="15">
      <c r="A422" s="105" t="s">
        <v>1055</v>
      </c>
      <c r="B422" s="105" t="s">
        <v>741</v>
      </c>
      <c r="C422" s="80">
        <v>3</v>
      </c>
      <c r="D422" s="106">
        <v>0.0018541215204726342</v>
      </c>
      <c r="E422" s="106">
        <v>2.5228166987794958</v>
      </c>
      <c r="F422" s="80" t="s">
        <v>719</v>
      </c>
      <c r="G422" s="80" t="b">
        <v>0</v>
      </c>
      <c r="H422" s="80" t="b">
        <v>0</v>
      </c>
      <c r="I422" s="80" t="b">
        <v>0</v>
      </c>
      <c r="J422" s="80" t="b">
        <v>0</v>
      </c>
      <c r="K422" s="80" t="b">
        <v>0</v>
      </c>
      <c r="L422" s="80" t="b">
        <v>0</v>
      </c>
    </row>
    <row r="423" spans="1:12" ht="15">
      <c r="A423" s="105" t="s">
        <v>915</v>
      </c>
      <c r="B423" s="105" t="s">
        <v>984</v>
      </c>
      <c r="C423" s="80">
        <v>3</v>
      </c>
      <c r="D423" s="106">
        <v>0.0018541215204726342</v>
      </c>
      <c r="E423" s="106">
        <v>1.1248766901074583</v>
      </c>
      <c r="F423" s="80" t="s">
        <v>719</v>
      </c>
      <c r="G423" s="80" t="b">
        <v>0</v>
      </c>
      <c r="H423" s="80" t="b">
        <v>0</v>
      </c>
      <c r="I423" s="80" t="b">
        <v>0</v>
      </c>
      <c r="J423" s="80" t="b">
        <v>0</v>
      </c>
      <c r="K423" s="80" t="b">
        <v>0</v>
      </c>
      <c r="L423" s="80" t="b">
        <v>0</v>
      </c>
    </row>
    <row r="424" spans="1:12" ht="15">
      <c r="A424" s="105" t="s">
        <v>984</v>
      </c>
      <c r="B424" s="105" t="s">
        <v>922</v>
      </c>
      <c r="C424" s="80">
        <v>3</v>
      </c>
      <c r="D424" s="106">
        <v>0.0018541215204726342</v>
      </c>
      <c r="E424" s="106">
        <v>1.7658547474657902</v>
      </c>
      <c r="F424" s="80" t="s">
        <v>719</v>
      </c>
      <c r="G424" s="80" t="b">
        <v>0</v>
      </c>
      <c r="H424" s="80" t="b">
        <v>0</v>
      </c>
      <c r="I424" s="80" t="b">
        <v>0</v>
      </c>
      <c r="J424" s="80" t="b">
        <v>0</v>
      </c>
      <c r="K424" s="80" t="b">
        <v>0</v>
      </c>
      <c r="L424" s="80" t="b">
        <v>0</v>
      </c>
    </row>
    <row r="425" spans="1:12" ht="15">
      <c r="A425" s="105" t="s">
        <v>922</v>
      </c>
      <c r="B425" s="105" t="s">
        <v>969</v>
      </c>
      <c r="C425" s="80">
        <v>3</v>
      </c>
      <c r="D425" s="106">
        <v>0.0018541215204726342</v>
      </c>
      <c r="E425" s="106">
        <v>1.6866735014181653</v>
      </c>
      <c r="F425" s="80" t="s">
        <v>719</v>
      </c>
      <c r="G425" s="80" t="b">
        <v>0</v>
      </c>
      <c r="H425" s="80" t="b">
        <v>0</v>
      </c>
      <c r="I425" s="80" t="b">
        <v>0</v>
      </c>
      <c r="J425" s="80" t="b">
        <v>0</v>
      </c>
      <c r="K425" s="80" t="b">
        <v>0</v>
      </c>
      <c r="L425" s="80" t="b">
        <v>0</v>
      </c>
    </row>
    <row r="426" spans="1:12" ht="15">
      <c r="A426" s="105" t="s">
        <v>1070</v>
      </c>
      <c r="B426" s="105" t="s">
        <v>975</v>
      </c>
      <c r="C426" s="80">
        <v>3</v>
      </c>
      <c r="D426" s="106">
        <v>0.0018541215204726342</v>
      </c>
      <c r="E426" s="106">
        <v>2.589763488410109</v>
      </c>
      <c r="F426" s="80" t="s">
        <v>719</v>
      </c>
      <c r="G426" s="80" t="b">
        <v>0</v>
      </c>
      <c r="H426" s="80" t="b">
        <v>0</v>
      </c>
      <c r="I426" s="80" t="b">
        <v>0</v>
      </c>
      <c r="J426" s="80" t="b">
        <v>0</v>
      </c>
      <c r="K426" s="80" t="b">
        <v>0</v>
      </c>
      <c r="L426" s="80" t="b">
        <v>0</v>
      </c>
    </row>
    <row r="427" spans="1:12" ht="15">
      <c r="A427" s="105" t="s">
        <v>993</v>
      </c>
      <c r="B427" s="105" t="s">
        <v>914</v>
      </c>
      <c r="C427" s="80">
        <v>3</v>
      </c>
      <c r="D427" s="106">
        <v>0.0018541215204726342</v>
      </c>
      <c r="E427" s="106">
        <v>1.2166470634631035</v>
      </c>
      <c r="F427" s="80" t="s">
        <v>719</v>
      </c>
      <c r="G427" s="80" t="b">
        <v>0</v>
      </c>
      <c r="H427" s="80" t="b">
        <v>0</v>
      </c>
      <c r="I427" s="80" t="b">
        <v>0</v>
      </c>
      <c r="J427" s="80" t="b">
        <v>0</v>
      </c>
      <c r="K427" s="80" t="b">
        <v>0</v>
      </c>
      <c r="L427" s="80" t="b">
        <v>0</v>
      </c>
    </row>
    <row r="428" spans="1:12" ht="15">
      <c r="A428" s="105" t="s">
        <v>925</v>
      </c>
      <c r="B428" s="105" t="s">
        <v>952</v>
      </c>
      <c r="C428" s="80">
        <v>3</v>
      </c>
      <c r="D428" s="106">
        <v>0.0018541215204726342</v>
      </c>
      <c r="E428" s="106">
        <v>1.6409160108574903</v>
      </c>
      <c r="F428" s="80" t="s">
        <v>719</v>
      </c>
      <c r="G428" s="80" t="b">
        <v>0</v>
      </c>
      <c r="H428" s="80" t="b">
        <v>0</v>
      </c>
      <c r="I428" s="80" t="b">
        <v>0</v>
      </c>
      <c r="J428" s="80" t="b">
        <v>0</v>
      </c>
      <c r="K428" s="80" t="b">
        <v>0</v>
      </c>
      <c r="L428" s="80" t="b">
        <v>0</v>
      </c>
    </row>
    <row r="429" spans="1:12" ht="15">
      <c r="A429" s="105" t="s">
        <v>936</v>
      </c>
      <c r="B429" s="105" t="s">
        <v>930</v>
      </c>
      <c r="C429" s="80">
        <v>3</v>
      </c>
      <c r="D429" s="106">
        <v>0.0018541215204726342</v>
      </c>
      <c r="E429" s="106">
        <v>1.5617347648098654</v>
      </c>
      <c r="F429" s="80" t="s">
        <v>719</v>
      </c>
      <c r="G429" s="80" t="b">
        <v>0</v>
      </c>
      <c r="H429" s="80" t="b">
        <v>0</v>
      </c>
      <c r="I429" s="80" t="b">
        <v>0</v>
      </c>
      <c r="J429" s="80" t="b">
        <v>0</v>
      </c>
      <c r="K429" s="80" t="b">
        <v>0</v>
      </c>
      <c r="L429" s="80" t="b">
        <v>0</v>
      </c>
    </row>
    <row r="430" spans="1:12" ht="15">
      <c r="A430" s="105" t="s">
        <v>914</v>
      </c>
      <c r="B430" s="105" t="s">
        <v>972</v>
      </c>
      <c r="C430" s="80">
        <v>3</v>
      </c>
      <c r="D430" s="106">
        <v>0.0018541215204726342</v>
      </c>
      <c r="E430" s="106">
        <v>0.9840993728133214</v>
      </c>
      <c r="F430" s="80" t="s">
        <v>719</v>
      </c>
      <c r="G430" s="80" t="b">
        <v>0</v>
      </c>
      <c r="H430" s="80" t="b">
        <v>0</v>
      </c>
      <c r="I430" s="80" t="b">
        <v>0</v>
      </c>
      <c r="J430" s="80" t="b">
        <v>0</v>
      </c>
      <c r="K430" s="80" t="b">
        <v>0</v>
      </c>
      <c r="L430" s="80" t="b">
        <v>0</v>
      </c>
    </row>
    <row r="431" spans="1:12" ht="15">
      <c r="A431" s="105" t="s">
        <v>1051</v>
      </c>
      <c r="B431" s="105" t="s">
        <v>1052</v>
      </c>
      <c r="C431" s="80">
        <v>3</v>
      </c>
      <c r="D431" s="106">
        <v>0.0020716972112333606</v>
      </c>
      <c r="E431" s="106">
        <v>2.89079348407409</v>
      </c>
      <c r="F431" s="80" t="s">
        <v>719</v>
      </c>
      <c r="G431" s="80" t="b">
        <v>0</v>
      </c>
      <c r="H431" s="80" t="b">
        <v>0</v>
      </c>
      <c r="I431" s="80" t="b">
        <v>0</v>
      </c>
      <c r="J431" s="80" t="b">
        <v>0</v>
      </c>
      <c r="K431" s="80" t="b">
        <v>0</v>
      </c>
      <c r="L431" s="80" t="b">
        <v>0</v>
      </c>
    </row>
    <row r="432" spans="1:12" ht="15">
      <c r="A432" s="105" t="s">
        <v>1061</v>
      </c>
      <c r="B432" s="105" t="s">
        <v>1062</v>
      </c>
      <c r="C432" s="80">
        <v>3</v>
      </c>
      <c r="D432" s="106">
        <v>0.0018541215204726342</v>
      </c>
      <c r="E432" s="106">
        <v>2.89079348407409</v>
      </c>
      <c r="F432" s="80" t="s">
        <v>719</v>
      </c>
      <c r="G432" s="80" t="b">
        <v>0</v>
      </c>
      <c r="H432" s="80" t="b">
        <v>0</v>
      </c>
      <c r="I432" s="80" t="b">
        <v>0</v>
      </c>
      <c r="J432" s="80" t="b">
        <v>0</v>
      </c>
      <c r="K432" s="80" t="b">
        <v>0</v>
      </c>
      <c r="L432" s="80" t="b">
        <v>0</v>
      </c>
    </row>
    <row r="433" spans="1:12" ht="15">
      <c r="A433" s="105" t="s">
        <v>924</v>
      </c>
      <c r="B433" s="105" t="s">
        <v>926</v>
      </c>
      <c r="C433" s="80">
        <v>3</v>
      </c>
      <c r="D433" s="106">
        <v>0.0018541215204726342</v>
      </c>
      <c r="E433" s="106">
        <v>1.244063097826667</v>
      </c>
      <c r="F433" s="80" t="s">
        <v>719</v>
      </c>
      <c r="G433" s="80" t="b">
        <v>0</v>
      </c>
      <c r="H433" s="80" t="b">
        <v>0</v>
      </c>
      <c r="I433" s="80" t="b">
        <v>0</v>
      </c>
      <c r="J433" s="80" t="b">
        <v>0</v>
      </c>
      <c r="K433" s="80" t="b">
        <v>0</v>
      </c>
      <c r="L433" s="80" t="b">
        <v>0</v>
      </c>
    </row>
    <row r="434" spans="1:12" ht="15">
      <c r="A434" s="105" t="s">
        <v>1008</v>
      </c>
      <c r="B434" s="105" t="s">
        <v>982</v>
      </c>
      <c r="C434" s="80">
        <v>3</v>
      </c>
      <c r="D434" s="106">
        <v>0.0018541215204726342</v>
      </c>
      <c r="E434" s="106">
        <v>2.76585474746579</v>
      </c>
      <c r="F434" s="80" t="s">
        <v>719</v>
      </c>
      <c r="G434" s="80" t="b">
        <v>0</v>
      </c>
      <c r="H434" s="80" t="b">
        <v>0</v>
      </c>
      <c r="I434" s="80" t="b">
        <v>0</v>
      </c>
      <c r="J434" s="80" t="b">
        <v>0</v>
      </c>
      <c r="K434" s="80" t="b">
        <v>0</v>
      </c>
      <c r="L434" s="80" t="b">
        <v>0</v>
      </c>
    </row>
    <row r="435" spans="1:12" ht="15">
      <c r="A435" s="105" t="s">
        <v>966</v>
      </c>
      <c r="B435" s="105" t="s">
        <v>1006</v>
      </c>
      <c r="C435" s="80">
        <v>3</v>
      </c>
      <c r="D435" s="106">
        <v>0.0018541215204726342</v>
      </c>
      <c r="E435" s="106">
        <v>2.464824751801809</v>
      </c>
      <c r="F435" s="80" t="s">
        <v>719</v>
      </c>
      <c r="G435" s="80" t="b">
        <v>0</v>
      </c>
      <c r="H435" s="80" t="b">
        <v>0</v>
      </c>
      <c r="I435" s="80" t="b">
        <v>0</v>
      </c>
      <c r="J435" s="80" t="b">
        <v>0</v>
      </c>
      <c r="K435" s="80" t="b">
        <v>0</v>
      </c>
      <c r="L435" s="80" t="b">
        <v>0</v>
      </c>
    </row>
    <row r="436" spans="1:12" ht="15">
      <c r="A436" s="105" t="s">
        <v>1006</v>
      </c>
      <c r="B436" s="105" t="s">
        <v>936</v>
      </c>
      <c r="C436" s="80">
        <v>3</v>
      </c>
      <c r="D436" s="106">
        <v>0.0018541215204726342</v>
      </c>
      <c r="E436" s="106">
        <v>2.1637947561378277</v>
      </c>
      <c r="F436" s="80" t="s">
        <v>719</v>
      </c>
      <c r="G436" s="80" t="b">
        <v>0</v>
      </c>
      <c r="H436" s="80" t="b">
        <v>0</v>
      </c>
      <c r="I436" s="80" t="b">
        <v>0</v>
      </c>
      <c r="J436" s="80" t="b">
        <v>0</v>
      </c>
      <c r="K436" s="80" t="b">
        <v>0</v>
      </c>
      <c r="L436" s="80" t="b">
        <v>0</v>
      </c>
    </row>
    <row r="437" spans="1:12" ht="15">
      <c r="A437" s="105" t="s">
        <v>835</v>
      </c>
      <c r="B437" s="105" t="s">
        <v>1003</v>
      </c>
      <c r="C437" s="80">
        <v>3</v>
      </c>
      <c r="D437" s="106">
        <v>0.0020716972112333606</v>
      </c>
      <c r="E437" s="106">
        <v>2.129032649878616</v>
      </c>
      <c r="F437" s="80" t="s">
        <v>719</v>
      </c>
      <c r="G437" s="80" t="b">
        <v>0</v>
      </c>
      <c r="H437" s="80" t="b">
        <v>0</v>
      </c>
      <c r="I437" s="80" t="b">
        <v>0</v>
      </c>
      <c r="J437" s="80" t="b">
        <v>0</v>
      </c>
      <c r="K437" s="80" t="b">
        <v>0</v>
      </c>
      <c r="L437" s="80" t="b">
        <v>0</v>
      </c>
    </row>
    <row r="438" spans="1:12" ht="15">
      <c r="A438" s="105" t="s">
        <v>981</v>
      </c>
      <c r="B438" s="105" t="s">
        <v>1044</v>
      </c>
      <c r="C438" s="80">
        <v>3</v>
      </c>
      <c r="D438" s="106">
        <v>0.0018541215204726342</v>
      </c>
      <c r="E438" s="106">
        <v>2.668944734457734</v>
      </c>
      <c r="F438" s="80" t="s">
        <v>719</v>
      </c>
      <c r="G438" s="80" t="b">
        <v>0</v>
      </c>
      <c r="H438" s="80" t="b">
        <v>0</v>
      </c>
      <c r="I438" s="80" t="b">
        <v>0</v>
      </c>
      <c r="J438" s="80" t="b">
        <v>0</v>
      </c>
      <c r="K438" s="80" t="b">
        <v>0</v>
      </c>
      <c r="L438" s="80" t="b">
        <v>0</v>
      </c>
    </row>
    <row r="439" spans="1:12" ht="15">
      <c r="A439" s="105" t="s">
        <v>961</v>
      </c>
      <c r="B439" s="105" t="s">
        <v>1080</v>
      </c>
      <c r="C439" s="80">
        <v>2</v>
      </c>
      <c r="D439" s="106">
        <v>0.0013811314741555738</v>
      </c>
      <c r="E439" s="106">
        <v>2.668944734457734</v>
      </c>
      <c r="F439" s="80" t="s">
        <v>719</v>
      </c>
      <c r="G439" s="80" t="b">
        <v>0</v>
      </c>
      <c r="H439" s="80" t="b">
        <v>0</v>
      </c>
      <c r="I439" s="80" t="b">
        <v>0</v>
      </c>
      <c r="J439" s="80" t="b">
        <v>0</v>
      </c>
      <c r="K439" s="80" t="b">
        <v>0</v>
      </c>
      <c r="L439" s="80" t="b">
        <v>0</v>
      </c>
    </row>
    <row r="440" spans="1:12" ht="15">
      <c r="A440" s="105" t="s">
        <v>1080</v>
      </c>
      <c r="B440" s="105" t="s">
        <v>1081</v>
      </c>
      <c r="C440" s="80">
        <v>2</v>
      </c>
      <c r="D440" s="106">
        <v>0.0013811314741555738</v>
      </c>
      <c r="E440" s="106">
        <v>3.0668847431297714</v>
      </c>
      <c r="F440" s="80" t="s">
        <v>719</v>
      </c>
      <c r="G440" s="80" t="b">
        <v>0</v>
      </c>
      <c r="H440" s="80" t="b">
        <v>0</v>
      </c>
      <c r="I440" s="80" t="b">
        <v>0</v>
      </c>
      <c r="J440" s="80" t="b">
        <v>0</v>
      </c>
      <c r="K440" s="80" t="b">
        <v>0</v>
      </c>
      <c r="L440" s="80" t="b">
        <v>0</v>
      </c>
    </row>
    <row r="441" spans="1:12" ht="15">
      <c r="A441" s="105" t="s">
        <v>1081</v>
      </c>
      <c r="B441" s="105" t="s">
        <v>944</v>
      </c>
      <c r="C441" s="80">
        <v>2</v>
      </c>
      <c r="D441" s="106">
        <v>0.0013811314741555738</v>
      </c>
      <c r="E441" s="106">
        <v>2.413672229354428</v>
      </c>
      <c r="F441" s="80" t="s">
        <v>719</v>
      </c>
      <c r="G441" s="80" t="b">
        <v>0</v>
      </c>
      <c r="H441" s="80" t="b">
        <v>0</v>
      </c>
      <c r="I441" s="80" t="b">
        <v>0</v>
      </c>
      <c r="J441" s="80" t="b">
        <v>0</v>
      </c>
      <c r="K441" s="80" t="b">
        <v>0</v>
      </c>
      <c r="L441" s="80" t="b">
        <v>0</v>
      </c>
    </row>
    <row r="442" spans="1:12" ht="15">
      <c r="A442" s="105" t="s">
        <v>944</v>
      </c>
      <c r="B442" s="105" t="s">
        <v>914</v>
      </c>
      <c r="C442" s="80">
        <v>2</v>
      </c>
      <c r="D442" s="106">
        <v>0.0013811314741555738</v>
      </c>
      <c r="E442" s="106">
        <v>0.7852832993041162</v>
      </c>
      <c r="F442" s="80" t="s">
        <v>719</v>
      </c>
      <c r="G442" s="80" t="b">
        <v>0</v>
      </c>
      <c r="H442" s="80" t="b">
        <v>0</v>
      </c>
      <c r="I442" s="80" t="b">
        <v>0</v>
      </c>
      <c r="J442" s="80" t="b">
        <v>0</v>
      </c>
      <c r="K442" s="80" t="b">
        <v>0</v>
      </c>
      <c r="L442" s="80" t="b">
        <v>0</v>
      </c>
    </row>
    <row r="443" spans="1:12" ht="15">
      <c r="A443" s="105" t="s">
        <v>914</v>
      </c>
      <c r="B443" s="105" t="s">
        <v>1082</v>
      </c>
      <c r="C443" s="80">
        <v>2</v>
      </c>
      <c r="D443" s="106">
        <v>0.0013811314741555738</v>
      </c>
      <c r="E443" s="106">
        <v>1.2851293684773024</v>
      </c>
      <c r="F443" s="80" t="s">
        <v>719</v>
      </c>
      <c r="G443" s="80" t="b">
        <v>0</v>
      </c>
      <c r="H443" s="80" t="b">
        <v>0</v>
      </c>
      <c r="I443" s="80" t="b">
        <v>0</v>
      </c>
      <c r="J443" s="80" t="b">
        <v>0</v>
      </c>
      <c r="K443" s="80" t="b">
        <v>0</v>
      </c>
      <c r="L443" s="80" t="b">
        <v>0</v>
      </c>
    </row>
    <row r="444" spans="1:12" ht="15">
      <c r="A444" s="105" t="s">
        <v>1082</v>
      </c>
      <c r="B444" s="105" t="s">
        <v>948</v>
      </c>
      <c r="C444" s="80">
        <v>2</v>
      </c>
      <c r="D444" s="106">
        <v>0.0013811314741555738</v>
      </c>
      <c r="E444" s="106">
        <v>2.5228166987794958</v>
      </c>
      <c r="F444" s="80" t="s">
        <v>719</v>
      </c>
      <c r="G444" s="80" t="b">
        <v>0</v>
      </c>
      <c r="H444" s="80" t="b">
        <v>0</v>
      </c>
      <c r="I444" s="80" t="b">
        <v>0</v>
      </c>
      <c r="J444" s="80" t="b">
        <v>0</v>
      </c>
      <c r="K444" s="80" t="b">
        <v>0</v>
      </c>
      <c r="L444" s="80" t="b">
        <v>0</v>
      </c>
    </row>
    <row r="445" spans="1:12" ht="15">
      <c r="A445" s="105" t="s">
        <v>961</v>
      </c>
      <c r="B445" s="105" t="s">
        <v>1035</v>
      </c>
      <c r="C445" s="80">
        <v>2</v>
      </c>
      <c r="D445" s="106">
        <v>0.0013811314741555738</v>
      </c>
      <c r="E445" s="106">
        <v>2.4928534754020526</v>
      </c>
      <c r="F445" s="80" t="s">
        <v>719</v>
      </c>
      <c r="G445" s="80" t="b">
        <v>0</v>
      </c>
      <c r="H445" s="80" t="b">
        <v>0</v>
      </c>
      <c r="I445" s="80" t="b">
        <v>0</v>
      </c>
      <c r="J445" s="80" t="b">
        <v>0</v>
      </c>
      <c r="K445" s="80" t="b">
        <v>0</v>
      </c>
      <c r="L445" s="80" t="b">
        <v>0</v>
      </c>
    </row>
    <row r="446" spans="1:12" ht="15">
      <c r="A446" s="105" t="s">
        <v>1035</v>
      </c>
      <c r="B446" s="105" t="s">
        <v>998</v>
      </c>
      <c r="C446" s="80">
        <v>2</v>
      </c>
      <c r="D446" s="106">
        <v>0.0013811314741555738</v>
      </c>
      <c r="E446" s="106">
        <v>2.589763488410109</v>
      </c>
      <c r="F446" s="80" t="s">
        <v>719</v>
      </c>
      <c r="G446" s="80" t="b">
        <v>0</v>
      </c>
      <c r="H446" s="80" t="b">
        <v>0</v>
      </c>
      <c r="I446" s="80" t="b">
        <v>0</v>
      </c>
      <c r="J446" s="80" t="b">
        <v>0</v>
      </c>
      <c r="K446" s="80" t="b">
        <v>0</v>
      </c>
      <c r="L446" s="80" t="b">
        <v>0</v>
      </c>
    </row>
    <row r="447" spans="1:12" ht="15">
      <c r="A447" s="105" t="s">
        <v>998</v>
      </c>
      <c r="B447" s="105" t="s">
        <v>921</v>
      </c>
      <c r="C447" s="80">
        <v>2</v>
      </c>
      <c r="D447" s="106">
        <v>0.0013811314741555738</v>
      </c>
      <c r="E447" s="106">
        <v>1.6866735014181653</v>
      </c>
      <c r="F447" s="80" t="s">
        <v>719</v>
      </c>
      <c r="G447" s="80" t="b">
        <v>0</v>
      </c>
      <c r="H447" s="80" t="b">
        <v>0</v>
      </c>
      <c r="I447" s="80" t="b">
        <v>0</v>
      </c>
      <c r="J447" s="80" t="b">
        <v>0</v>
      </c>
      <c r="K447" s="80" t="b">
        <v>0</v>
      </c>
      <c r="L447" s="80" t="b">
        <v>0</v>
      </c>
    </row>
    <row r="448" spans="1:12" ht="15">
      <c r="A448" s="105" t="s">
        <v>1029</v>
      </c>
      <c r="B448" s="105" t="s">
        <v>996</v>
      </c>
      <c r="C448" s="80">
        <v>2</v>
      </c>
      <c r="D448" s="106">
        <v>0.0013811314741555738</v>
      </c>
      <c r="E448" s="106">
        <v>2.3679147387937527</v>
      </c>
      <c r="F448" s="80" t="s">
        <v>719</v>
      </c>
      <c r="G448" s="80" t="b">
        <v>0</v>
      </c>
      <c r="H448" s="80" t="b">
        <v>0</v>
      </c>
      <c r="I448" s="80" t="b">
        <v>0</v>
      </c>
      <c r="J448" s="80" t="b">
        <v>0</v>
      </c>
      <c r="K448" s="80" t="b">
        <v>0</v>
      </c>
      <c r="L448" s="80" t="b">
        <v>0</v>
      </c>
    </row>
    <row r="449" spans="1:12" ht="15">
      <c r="A449" s="105" t="s">
        <v>941</v>
      </c>
      <c r="B449" s="105" t="s">
        <v>922</v>
      </c>
      <c r="C449" s="80">
        <v>2</v>
      </c>
      <c r="D449" s="106">
        <v>0.0013811314741555738</v>
      </c>
      <c r="E449" s="106">
        <v>1.2473408075879027</v>
      </c>
      <c r="F449" s="80" t="s">
        <v>719</v>
      </c>
      <c r="G449" s="80" t="b">
        <v>0</v>
      </c>
      <c r="H449" s="80" t="b">
        <v>0</v>
      </c>
      <c r="I449" s="80" t="b">
        <v>0</v>
      </c>
      <c r="J449" s="80" t="b">
        <v>0</v>
      </c>
      <c r="K449" s="80" t="b">
        <v>0</v>
      </c>
      <c r="L449" s="80" t="b">
        <v>0</v>
      </c>
    </row>
    <row r="450" spans="1:12" ht="15">
      <c r="A450" s="105" t="s">
        <v>992</v>
      </c>
      <c r="B450" s="105" t="s">
        <v>935</v>
      </c>
      <c r="C450" s="80">
        <v>2</v>
      </c>
      <c r="D450" s="106">
        <v>0.0013811314741555738</v>
      </c>
      <c r="E450" s="106">
        <v>1.8560313778148783</v>
      </c>
      <c r="F450" s="80" t="s">
        <v>719</v>
      </c>
      <c r="G450" s="80" t="b">
        <v>0</v>
      </c>
      <c r="H450" s="80" t="b">
        <v>0</v>
      </c>
      <c r="I450" s="80" t="b">
        <v>0</v>
      </c>
      <c r="J450" s="80" t="b">
        <v>0</v>
      </c>
      <c r="K450" s="80" t="b">
        <v>0</v>
      </c>
      <c r="L450" s="80" t="b">
        <v>0</v>
      </c>
    </row>
    <row r="451" spans="1:12" ht="15">
      <c r="A451" s="105" t="s">
        <v>915</v>
      </c>
      <c r="B451" s="105" t="s">
        <v>1029</v>
      </c>
      <c r="C451" s="80">
        <v>2</v>
      </c>
      <c r="D451" s="106">
        <v>0.0013811314741555738</v>
      </c>
      <c r="E451" s="106">
        <v>1.0456954440598334</v>
      </c>
      <c r="F451" s="80" t="s">
        <v>719</v>
      </c>
      <c r="G451" s="80" t="b">
        <v>0</v>
      </c>
      <c r="H451" s="80" t="b">
        <v>0</v>
      </c>
      <c r="I451" s="80" t="b">
        <v>0</v>
      </c>
      <c r="J451" s="80" t="b">
        <v>0</v>
      </c>
      <c r="K451" s="80" t="b">
        <v>0</v>
      </c>
      <c r="L451" s="80" t="b">
        <v>0</v>
      </c>
    </row>
    <row r="452" spans="1:12" ht="15">
      <c r="A452" s="105" t="s">
        <v>935</v>
      </c>
      <c r="B452" s="105" t="s">
        <v>942</v>
      </c>
      <c r="C452" s="80">
        <v>2</v>
      </c>
      <c r="D452" s="106">
        <v>0.0013811314741555738</v>
      </c>
      <c r="E452" s="106">
        <v>1.6519113951589535</v>
      </c>
      <c r="F452" s="80" t="s">
        <v>719</v>
      </c>
      <c r="G452" s="80" t="b">
        <v>0</v>
      </c>
      <c r="H452" s="80" t="b">
        <v>0</v>
      </c>
      <c r="I452" s="80" t="b">
        <v>0</v>
      </c>
      <c r="J452" s="80" t="b">
        <v>0</v>
      </c>
      <c r="K452" s="80" t="b">
        <v>0</v>
      </c>
      <c r="L452" s="80" t="b">
        <v>0</v>
      </c>
    </row>
    <row r="453" spans="1:12" ht="15">
      <c r="A453" s="105" t="s">
        <v>936</v>
      </c>
      <c r="B453" s="105" t="s">
        <v>1265</v>
      </c>
      <c r="C453" s="80">
        <v>2</v>
      </c>
      <c r="D453" s="106">
        <v>0.0013811314741555738</v>
      </c>
      <c r="E453" s="106">
        <v>2.2887334927461276</v>
      </c>
      <c r="F453" s="80" t="s">
        <v>719</v>
      </c>
      <c r="G453" s="80" t="b">
        <v>0</v>
      </c>
      <c r="H453" s="80" t="b">
        <v>0</v>
      </c>
      <c r="I453" s="80" t="b">
        <v>0</v>
      </c>
      <c r="J453" s="80" t="b">
        <v>0</v>
      </c>
      <c r="K453" s="80" t="b">
        <v>0</v>
      </c>
      <c r="L453" s="80" t="b">
        <v>0</v>
      </c>
    </row>
    <row r="454" spans="1:12" ht="15">
      <c r="A454" s="105" t="s">
        <v>1265</v>
      </c>
      <c r="B454" s="105" t="s">
        <v>943</v>
      </c>
      <c r="C454" s="80">
        <v>2</v>
      </c>
      <c r="D454" s="106">
        <v>0.0013811314741555738</v>
      </c>
      <c r="E454" s="106">
        <v>2.413672229354428</v>
      </c>
      <c r="F454" s="80" t="s">
        <v>719</v>
      </c>
      <c r="G454" s="80" t="b">
        <v>0</v>
      </c>
      <c r="H454" s="80" t="b">
        <v>0</v>
      </c>
      <c r="I454" s="80" t="b">
        <v>0</v>
      </c>
      <c r="J454" s="80" t="b">
        <v>0</v>
      </c>
      <c r="K454" s="80" t="b">
        <v>0</v>
      </c>
      <c r="L454" s="80" t="b">
        <v>0</v>
      </c>
    </row>
    <row r="455" spans="1:12" ht="15">
      <c r="A455" s="105" t="s">
        <v>943</v>
      </c>
      <c r="B455" s="105" t="s">
        <v>995</v>
      </c>
      <c r="C455" s="80">
        <v>2</v>
      </c>
      <c r="D455" s="106">
        <v>0.0013811314741555738</v>
      </c>
      <c r="E455" s="106">
        <v>2.1126422336904467</v>
      </c>
      <c r="F455" s="80" t="s">
        <v>719</v>
      </c>
      <c r="G455" s="80" t="b">
        <v>0</v>
      </c>
      <c r="H455" s="80" t="b">
        <v>0</v>
      </c>
      <c r="I455" s="80" t="b">
        <v>0</v>
      </c>
      <c r="J455" s="80" t="b">
        <v>0</v>
      </c>
      <c r="K455" s="80" t="b">
        <v>0</v>
      </c>
      <c r="L455" s="80" t="b">
        <v>0</v>
      </c>
    </row>
    <row r="456" spans="1:12" ht="15">
      <c r="A456" s="105" t="s">
        <v>995</v>
      </c>
      <c r="B456" s="105" t="s">
        <v>1266</v>
      </c>
      <c r="C456" s="80">
        <v>2</v>
      </c>
      <c r="D456" s="106">
        <v>0.0013811314741555738</v>
      </c>
      <c r="E456" s="106">
        <v>2.76585474746579</v>
      </c>
      <c r="F456" s="80" t="s">
        <v>719</v>
      </c>
      <c r="G456" s="80" t="b">
        <v>0</v>
      </c>
      <c r="H456" s="80" t="b">
        <v>0</v>
      </c>
      <c r="I456" s="80" t="b">
        <v>0</v>
      </c>
      <c r="J456" s="80" t="b">
        <v>0</v>
      </c>
      <c r="K456" s="80" t="b">
        <v>0</v>
      </c>
      <c r="L456" s="80" t="b">
        <v>0</v>
      </c>
    </row>
    <row r="457" spans="1:12" ht="15">
      <c r="A457" s="105" t="s">
        <v>1266</v>
      </c>
      <c r="B457" s="105" t="s">
        <v>1267</v>
      </c>
      <c r="C457" s="80">
        <v>2</v>
      </c>
      <c r="D457" s="106">
        <v>0.0013811314741555738</v>
      </c>
      <c r="E457" s="106">
        <v>3.0668847431297714</v>
      </c>
      <c r="F457" s="80" t="s">
        <v>719</v>
      </c>
      <c r="G457" s="80" t="b">
        <v>0</v>
      </c>
      <c r="H457" s="80" t="b">
        <v>0</v>
      </c>
      <c r="I457" s="80" t="b">
        <v>0</v>
      </c>
      <c r="J457" s="80" t="b">
        <v>0</v>
      </c>
      <c r="K457" s="80" t="b">
        <v>0</v>
      </c>
      <c r="L457" s="80" t="b">
        <v>0</v>
      </c>
    </row>
    <row r="458" spans="1:12" ht="15">
      <c r="A458" s="105" t="s">
        <v>1267</v>
      </c>
      <c r="B458" s="105" t="s">
        <v>1268</v>
      </c>
      <c r="C458" s="80">
        <v>2</v>
      </c>
      <c r="D458" s="106">
        <v>0.0013811314741555738</v>
      </c>
      <c r="E458" s="106">
        <v>3.0668847431297714</v>
      </c>
      <c r="F458" s="80" t="s">
        <v>719</v>
      </c>
      <c r="G458" s="80" t="b">
        <v>0</v>
      </c>
      <c r="H458" s="80" t="b">
        <v>0</v>
      </c>
      <c r="I458" s="80" t="b">
        <v>0</v>
      </c>
      <c r="J458" s="80" t="b">
        <v>0</v>
      </c>
      <c r="K458" s="80" t="b">
        <v>0</v>
      </c>
      <c r="L458" s="80" t="b">
        <v>0</v>
      </c>
    </row>
    <row r="459" spans="1:12" ht="15">
      <c r="A459" s="105" t="s">
        <v>1268</v>
      </c>
      <c r="B459" s="105" t="s">
        <v>914</v>
      </c>
      <c r="C459" s="80">
        <v>2</v>
      </c>
      <c r="D459" s="106">
        <v>0.0013811314741555738</v>
      </c>
      <c r="E459" s="106">
        <v>1.4384958130794598</v>
      </c>
      <c r="F459" s="80" t="s">
        <v>719</v>
      </c>
      <c r="G459" s="80" t="b">
        <v>0</v>
      </c>
      <c r="H459" s="80" t="b">
        <v>0</v>
      </c>
      <c r="I459" s="80" t="b">
        <v>0</v>
      </c>
      <c r="J459" s="80" t="b">
        <v>0</v>
      </c>
      <c r="K459" s="80" t="b">
        <v>0</v>
      </c>
      <c r="L459" s="80" t="b">
        <v>0</v>
      </c>
    </row>
    <row r="460" spans="1:12" ht="15">
      <c r="A460" s="105" t="s">
        <v>1272</v>
      </c>
      <c r="B460" s="105" t="s">
        <v>988</v>
      </c>
      <c r="C460" s="80">
        <v>2</v>
      </c>
      <c r="D460" s="106">
        <v>0.0013811314741555738</v>
      </c>
      <c r="E460" s="106">
        <v>2.668944734457734</v>
      </c>
      <c r="F460" s="80" t="s">
        <v>719</v>
      </c>
      <c r="G460" s="80" t="b">
        <v>0</v>
      </c>
      <c r="H460" s="80" t="b">
        <v>0</v>
      </c>
      <c r="I460" s="80" t="b">
        <v>0</v>
      </c>
      <c r="J460" s="80" t="b">
        <v>0</v>
      </c>
      <c r="K460" s="80" t="b">
        <v>0</v>
      </c>
      <c r="L460" s="80" t="b">
        <v>0</v>
      </c>
    </row>
    <row r="461" spans="1:12" ht="15">
      <c r="A461" s="105" t="s">
        <v>1086</v>
      </c>
      <c r="B461" s="105" t="s">
        <v>962</v>
      </c>
      <c r="C461" s="80">
        <v>2</v>
      </c>
      <c r="D461" s="106">
        <v>0.0016290968742082767</v>
      </c>
      <c r="E461" s="106">
        <v>2.413672229354428</v>
      </c>
      <c r="F461" s="80" t="s">
        <v>719</v>
      </c>
      <c r="G461" s="80" t="b">
        <v>0</v>
      </c>
      <c r="H461" s="80" t="b">
        <v>0</v>
      </c>
      <c r="I461" s="80" t="b">
        <v>0</v>
      </c>
      <c r="J461" s="80" t="b">
        <v>0</v>
      </c>
      <c r="K461" s="80" t="b">
        <v>0</v>
      </c>
      <c r="L461" s="80" t="b">
        <v>0</v>
      </c>
    </row>
    <row r="462" spans="1:12" ht="15">
      <c r="A462" s="105" t="s">
        <v>1001</v>
      </c>
      <c r="B462" s="105" t="s">
        <v>1085</v>
      </c>
      <c r="C462" s="80">
        <v>2</v>
      </c>
      <c r="D462" s="106">
        <v>0.0016290968742082767</v>
      </c>
      <c r="E462" s="106">
        <v>2.7147022250184087</v>
      </c>
      <c r="F462" s="80" t="s">
        <v>719</v>
      </c>
      <c r="G462" s="80" t="b">
        <v>0</v>
      </c>
      <c r="H462" s="80" t="b">
        <v>0</v>
      </c>
      <c r="I462" s="80" t="b">
        <v>0</v>
      </c>
      <c r="J462" s="80" t="b">
        <v>0</v>
      </c>
      <c r="K462" s="80" t="b">
        <v>0</v>
      </c>
      <c r="L462" s="80" t="b">
        <v>0</v>
      </c>
    </row>
    <row r="463" spans="1:12" ht="15">
      <c r="A463" s="105" t="s">
        <v>1085</v>
      </c>
      <c r="B463" s="105" t="s">
        <v>937</v>
      </c>
      <c r="C463" s="80">
        <v>2</v>
      </c>
      <c r="D463" s="106">
        <v>0.0016290968742082767</v>
      </c>
      <c r="E463" s="106">
        <v>2.1918234797380713</v>
      </c>
      <c r="F463" s="80" t="s">
        <v>719</v>
      </c>
      <c r="G463" s="80" t="b">
        <v>0</v>
      </c>
      <c r="H463" s="80" t="b">
        <v>0</v>
      </c>
      <c r="I463" s="80" t="b">
        <v>0</v>
      </c>
      <c r="J463" s="80" t="b">
        <v>0</v>
      </c>
      <c r="K463" s="80" t="b">
        <v>0</v>
      </c>
      <c r="L463" s="80" t="b">
        <v>0</v>
      </c>
    </row>
    <row r="464" spans="1:12" ht="15">
      <c r="A464" s="105" t="s">
        <v>937</v>
      </c>
      <c r="B464" s="105" t="s">
        <v>1269</v>
      </c>
      <c r="C464" s="80">
        <v>2</v>
      </c>
      <c r="D464" s="106">
        <v>0.0016290968742082767</v>
      </c>
      <c r="E464" s="106">
        <v>2.3265220536355278</v>
      </c>
      <c r="F464" s="80" t="s">
        <v>719</v>
      </c>
      <c r="G464" s="80" t="b">
        <v>0</v>
      </c>
      <c r="H464" s="80" t="b">
        <v>0</v>
      </c>
      <c r="I464" s="80" t="b">
        <v>0</v>
      </c>
      <c r="J464" s="80" t="b">
        <v>0</v>
      </c>
      <c r="K464" s="80" t="b">
        <v>0</v>
      </c>
      <c r="L464" s="80" t="b">
        <v>0</v>
      </c>
    </row>
    <row r="465" spans="1:12" ht="15">
      <c r="A465" s="105" t="s">
        <v>1270</v>
      </c>
      <c r="B465" s="105" t="s">
        <v>1271</v>
      </c>
      <c r="C465" s="80">
        <v>2</v>
      </c>
      <c r="D465" s="106">
        <v>0.0016290968742082767</v>
      </c>
      <c r="E465" s="106">
        <v>3.0668847431297714</v>
      </c>
      <c r="F465" s="80" t="s">
        <v>719</v>
      </c>
      <c r="G465" s="80" t="b">
        <v>0</v>
      </c>
      <c r="H465" s="80" t="b">
        <v>0</v>
      </c>
      <c r="I465" s="80" t="b">
        <v>0</v>
      </c>
      <c r="J465" s="80" t="b">
        <v>0</v>
      </c>
      <c r="K465" s="80" t="b">
        <v>0</v>
      </c>
      <c r="L465" s="80" t="b">
        <v>0</v>
      </c>
    </row>
    <row r="466" spans="1:12" ht="15">
      <c r="A466" s="105" t="s">
        <v>1271</v>
      </c>
      <c r="B466" s="105" t="s">
        <v>937</v>
      </c>
      <c r="C466" s="80">
        <v>2</v>
      </c>
      <c r="D466" s="106">
        <v>0.0016290968742082767</v>
      </c>
      <c r="E466" s="106">
        <v>2.3679147387937527</v>
      </c>
      <c r="F466" s="80" t="s">
        <v>719</v>
      </c>
      <c r="G466" s="80" t="b">
        <v>0</v>
      </c>
      <c r="H466" s="80" t="b">
        <v>0</v>
      </c>
      <c r="I466" s="80" t="b">
        <v>0</v>
      </c>
      <c r="J466" s="80" t="b">
        <v>0</v>
      </c>
      <c r="K466" s="80" t="b">
        <v>0</v>
      </c>
      <c r="L466" s="80" t="b">
        <v>0</v>
      </c>
    </row>
    <row r="467" spans="1:12" ht="15">
      <c r="A467" s="105" t="s">
        <v>925</v>
      </c>
      <c r="B467" s="105" t="s">
        <v>1027</v>
      </c>
      <c r="C467" s="80">
        <v>2</v>
      </c>
      <c r="D467" s="106">
        <v>0.0013811314741555738</v>
      </c>
      <c r="E467" s="106">
        <v>1.7658547474657902</v>
      </c>
      <c r="F467" s="80" t="s">
        <v>719</v>
      </c>
      <c r="G467" s="80" t="b">
        <v>0</v>
      </c>
      <c r="H467" s="80" t="b">
        <v>0</v>
      </c>
      <c r="I467" s="80" t="b">
        <v>0</v>
      </c>
      <c r="J467" s="80" t="b">
        <v>0</v>
      </c>
      <c r="K467" s="80" t="b">
        <v>0</v>
      </c>
      <c r="L467" s="80" t="b">
        <v>0</v>
      </c>
    </row>
    <row r="468" spans="1:12" ht="15">
      <c r="A468" s="105" t="s">
        <v>939</v>
      </c>
      <c r="B468" s="105" t="s">
        <v>955</v>
      </c>
      <c r="C468" s="80">
        <v>2</v>
      </c>
      <c r="D468" s="106">
        <v>0.0013811314741555738</v>
      </c>
      <c r="E468" s="106">
        <v>1.823846694443477</v>
      </c>
      <c r="F468" s="80" t="s">
        <v>719</v>
      </c>
      <c r="G468" s="80" t="b">
        <v>0</v>
      </c>
      <c r="H468" s="80" t="b">
        <v>0</v>
      </c>
      <c r="I468" s="80" t="b">
        <v>0</v>
      </c>
      <c r="J468" s="80" t="b">
        <v>0</v>
      </c>
      <c r="K468" s="80" t="b">
        <v>0</v>
      </c>
      <c r="L468" s="80" t="b">
        <v>0</v>
      </c>
    </row>
    <row r="469" spans="1:12" ht="15">
      <c r="A469" s="105" t="s">
        <v>955</v>
      </c>
      <c r="B469" s="105" t="s">
        <v>996</v>
      </c>
      <c r="C469" s="80">
        <v>2</v>
      </c>
      <c r="D469" s="106">
        <v>0.0013811314741555738</v>
      </c>
      <c r="E469" s="106">
        <v>2.1248766901074583</v>
      </c>
      <c r="F469" s="80" t="s">
        <v>719</v>
      </c>
      <c r="G469" s="80" t="b">
        <v>0</v>
      </c>
      <c r="H469" s="80" t="b">
        <v>0</v>
      </c>
      <c r="I469" s="80" t="b">
        <v>0</v>
      </c>
      <c r="J469" s="80" t="b">
        <v>0</v>
      </c>
      <c r="K469" s="80" t="b">
        <v>0</v>
      </c>
      <c r="L469" s="80" t="b">
        <v>0</v>
      </c>
    </row>
    <row r="470" spans="1:12" ht="15">
      <c r="A470" s="105" t="s">
        <v>996</v>
      </c>
      <c r="B470" s="105" t="s">
        <v>915</v>
      </c>
      <c r="C470" s="80">
        <v>2</v>
      </c>
      <c r="D470" s="106">
        <v>0.0013811314741555738</v>
      </c>
      <c r="E470" s="106">
        <v>0.9487854310517769</v>
      </c>
      <c r="F470" s="80" t="s">
        <v>719</v>
      </c>
      <c r="G470" s="80" t="b">
        <v>0</v>
      </c>
      <c r="H470" s="80" t="b">
        <v>0</v>
      </c>
      <c r="I470" s="80" t="b">
        <v>0</v>
      </c>
      <c r="J470" s="80" t="b">
        <v>0</v>
      </c>
      <c r="K470" s="80" t="b">
        <v>0</v>
      </c>
      <c r="L470" s="80" t="b">
        <v>0</v>
      </c>
    </row>
    <row r="471" spans="1:12" ht="15">
      <c r="A471" s="105" t="s">
        <v>915</v>
      </c>
      <c r="B471" s="105" t="s">
        <v>1201</v>
      </c>
      <c r="C471" s="80">
        <v>2</v>
      </c>
      <c r="D471" s="106">
        <v>0.0013811314741555738</v>
      </c>
      <c r="E471" s="106">
        <v>1.3467254397238146</v>
      </c>
      <c r="F471" s="80" t="s">
        <v>719</v>
      </c>
      <c r="G471" s="80" t="b">
        <v>0</v>
      </c>
      <c r="H471" s="80" t="b">
        <v>0</v>
      </c>
      <c r="I471" s="80" t="b">
        <v>0</v>
      </c>
      <c r="J471" s="80" t="b">
        <v>0</v>
      </c>
      <c r="K471" s="80" t="b">
        <v>0</v>
      </c>
      <c r="L471" s="80" t="b">
        <v>0</v>
      </c>
    </row>
    <row r="472" spans="1:12" ht="15">
      <c r="A472" s="105" t="s">
        <v>1201</v>
      </c>
      <c r="B472" s="105" t="s">
        <v>940</v>
      </c>
      <c r="C472" s="80">
        <v>2</v>
      </c>
      <c r="D472" s="106">
        <v>0.0013811314741555738</v>
      </c>
      <c r="E472" s="106">
        <v>2.3265220536355278</v>
      </c>
      <c r="F472" s="80" t="s">
        <v>719</v>
      </c>
      <c r="G472" s="80" t="b">
        <v>0</v>
      </c>
      <c r="H472" s="80" t="b">
        <v>0</v>
      </c>
      <c r="I472" s="80" t="b">
        <v>0</v>
      </c>
      <c r="J472" s="80" t="b">
        <v>0</v>
      </c>
      <c r="K472" s="80" t="b">
        <v>0</v>
      </c>
      <c r="L472" s="80" t="b">
        <v>0</v>
      </c>
    </row>
    <row r="473" spans="1:12" ht="15">
      <c r="A473" s="105" t="s">
        <v>940</v>
      </c>
      <c r="B473" s="105" t="s">
        <v>955</v>
      </c>
      <c r="C473" s="80">
        <v>2</v>
      </c>
      <c r="D473" s="106">
        <v>0.0013811314741555738</v>
      </c>
      <c r="E473" s="106">
        <v>1.7824540092852519</v>
      </c>
      <c r="F473" s="80" t="s">
        <v>719</v>
      </c>
      <c r="G473" s="80" t="b">
        <v>0</v>
      </c>
      <c r="H473" s="80" t="b">
        <v>0</v>
      </c>
      <c r="I473" s="80" t="b">
        <v>0</v>
      </c>
      <c r="J473" s="80" t="b">
        <v>0</v>
      </c>
      <c r="K473" s="80" t="b">
        <v>0</v>
      </c>
      <c r="L473" s="80" t="b">
        <v>0</v>
      </c>
    </row>
    <row r="474" spans="1:12" ht="15">
      <c r="A474" s="105" t="s">
        <v>986</v>
      </c>
      <c r="B474" s="105" t="s">
        <v>922</v>
      </c>
      <c r="C474" s="80">
        <v>2</v>
      </c>
      <c r="D474" s="106">
        <v>0.0013811314741555738</v>
      </c>
      <c r="E474" s="106">
        <v>1.589763488410109</v>
      </c>
      <c r="F474" s="80" t="s">
        <v>719</v>
      </c>
      <c r="G474" s="80" t="b">
        <v>0</v>
      </c>
      <c r="H474" s="80" t="b">
        <v>0</v>
      </c>
      <c r="I474" s="80" t="b">
        <v>0</v>
      </c>
      <c r="J474" s="80" t="b">
        <v>0</v>
      </c>
      <c r="K474" s="80" t="b">
        <v>0</v>
      </c>
      <c r="L474" s="80" t="b">
        <v>0</v>
      </c>
    </row>
    <row r="475" spans="1:12" ht="15">
      <c r="A475" s="105" t="s">
        <v>1013</v>
      </c>
      <c r="B475" s="105" t="s">
        <v>978</v>
      </c>
      <c r="C475" s="80">
        <v>2</v>
      </c>
      <c r="D475" s="106">
        <v>0.0013811314741555738</v>
      </c>
      <c r="E475" s="106">
        <v>2.3679147387937527</v>
      </c>
      <c r="F475" s="80" t="s">
        <v>719</v>
      </c>
      <c r="G475" s="80" t="b">
        <v>0</v>
      </c>
      <c r="H475" s="80" t="b">
        <v>0</v>
      </c>
      <c r="I475" s="80" t="b">
        <v>0</v>
      </c>
      <c r="J475" s="80" t="b">
        <v>0</v>
      </c>
      <c r="K475" s="80" t="b">
        <v>0</v>
      </c>
      <c r="L475" s="80" t="b">
        <v>0</v>
      </c>
    </row>
    <row r="476" spans="1:12" ht="15">
      <c r="A476" s="105" t="s">
        <v>978</v>
      </c>
      <c r="B476" s="105" t="s">
        <v>951</v>
      </c>
      <c r="C476" s="80">
        <v>2</v>
      </c>
      <c r="D476" s="106">
        <v>0.0013811314741555738</v>
      </c>
      <c r="E476" s="106">
        <v>2.0668847431297714</v>
      </c>
      <c r="F476" s="80" t="s">
        <v>719</v>
      </c>
      <c r="G476" s="80" t="b">
        <v>0</v>
      </c>
      <c r="H476" s="80" t="b">
        <v>0</v>
      </c>
      <c r="I476" s="80" t="b">
        <v>0</v>
      </c>
      <c r="J476" s="80" t="b">
        <v>0</v>
      </c>
      <c r="K476" s="80" t="b">
        <v>0</v>
      </c>
      <c r="L476" s="80" t="b">
        <v>0</v>
      </c>
    </row>
    <row r="477" spans="1:12" ht="15">
      <c r="A477" s="105" t="s">
        <v>951</v>
      </c>
      <c r="B477" s="105" t="s">
        <v>1202</v>
      </c>
      <c r="C477" s="80">
        <v>2</v>
      </c>
      <c r="D477" s="106">
        <v>0.0013811314741555738</v>
      </c>
      <c r="E477" s="106">
        <v>2.464824751801809</v>
      </c>
      <c r="F477" s="80" t="s">
        <v>719</v>
      </c>
      <c r="G477" s="80" t="b">
        <v>0</v>
      </c>
      <c r="H477" s="80" t="b">
        <v>0</v>
      </c>
      <c r="I477" s="80" t="b">
        <v>0</v>
      </c>
      <c r="J477" s="80" t="b">
        <v>0</v>
      </c>
      <c r="K477" s="80" t="b">
        <v>0</v>
      </c>
      <c r="L477" s="80" t="b">
        <v>0</v>
      </c>
    </row>
    <row r="478" spans="1:12" ht="15">
      <c r="A478" s="105" t="s">
        <v>1202</v>
      </c>
      <c r="B478" s="105" t="s">
        <v>1203</v>
      </c>
      <c r="C478" s="80">
        <v>2</v>
      </c>
      <c r="D478" s="106">
        <v>0.0013811314741555738</v>
      </c>
      <c r="E478" s="106">
        <v>3.0668847431297714</v>
      </c>
      <c r="F478" s="80" t="s">
        <v>719</v>
      </c>
      <c r="G478" s="80" t="b">
        <v>0</v>
      </c>
      <c r="H478" s="80" t="b">
        <v>0</v>
      </c>
      <c r="I478" s="80" t="b">
        <v>0</v>
      </c>
      <c r="J478" s="80" t="b">
        <v>0</v>
      </c>
      <c r="K478" s="80" t="b">
        <v>0</v>
      </c>
      <c r="L478" s="80" t="b">
        <v>0</v>
      </c>
    </row>
    <row r="479" spans="1:12" ht="15">
      <c r="A479" s="105" t="s">
        <v>1203</v>
      </c>
      <c r="B479" s="105" t="s">
        <v>1204</v>
      </c>
      <c r="C479" s="80">
        <v>2</v>
      </c>
      <c r="D479" s="106">
        <v>0.0013811314741555738</v>
      </c>
      <c r="E479" s="106">
        <v>3.0668847431297714</v>
      </c>
      <c r="F479" s="80" t="s">
        <v>719</v>
      </c>
      <c r="G479" s="80" t="b">
        <v>0</v>
      </c>
      <c r="H479" s="80" t="b">
        <v>0</v>
      </c>
      <c r="I479" s="80" t="b">
        <v>0</v>
      </c>
      <c r="J479" s="80" t="b">
        <v>0</v>
      </c>
      <c r="K479" s="80" t="b">
        <v>0</v>
      </c>
      <c r="L479" s="80" t="b">
        <v>0</v>
      </c>
    </row>
    <row r="480" spans="1:12" ht="15">
      <c r="A480" s="105" t="s">
        <v>1204</v>
      </c>
      <c r="B480" s="105" t="s">
        <v>928</v>
      </c>
      <c r="C480" s="80">
        <v>2</v>
      </c>
      <c r="D480" s="106">
        <v>0.0013811314741555738</v>
      </c>
      <c r="E480" s="106">
        <v>2.1374658174154786</v>
      </c>
      <c r="F480" s="80" t="s">
        <v>719</v>
      </c>
      <c r="G480" s="80" t="b">
        <v>0</v>
      </c>
      <c r="H480" s="80" t="b">
        <v>0</v>
      </c>
      <c r="I480" s="80" t="b">
        <v>0</v>
      </c>
      <c r="J480" s="80" t="b">
        <v>0</v>
      </c>
      <c r="K480" s="80" t="b">
        <v>0</v>
      </c>
      <c r="L480" s="80" t="b">
        <v>0</v>
      </c>
    </row>
    <row r="481" spans="1:12" ht="15">
      <c r="A481" s="105" t="s">
        <v>1004</v>
      </c>
      <c r="B481" s="105" t="s">
        <v>987</v>
      </c>
      <c r="C481" s="80">
        <v>2</v>
      </c>
      <c r="D481" s="106">
        <v>0.0013811314741555738</v>
      </c>
      <c r="E481" s="106">
        <v>2.3679147387937527</v>
      </c>
      <c r="F481" s="80" t="s">
        <v>719</v>
      </c>
      <c r="G481" s="80" t="b">
        <v>0</v>
      </c>
      <c r="H481" s="80" t="b">
        <v>0</v>
      </c>
      <c r="I481" s="80" t="b">
        <v>0</v>
      </c>
      <c r="J481" s="80" t="b">
        <v>0</v>
      </c>
      <c r="K481" s="80" t="b">
        <v>0</v>
      </c>
      <c r="L481" s="80" t="b">
        <v>0</v>
      </c>
    </row>
    <row r="482" spans="1:12" ht="15">
      <c r="A482" s="105" t="s">
        <v>987</v>
      </c>
      <c r="B482" s="105" t="s">
        <v>917</v>
      </c>
      <c r="C482" s="80">
        <v>2</v>
      </c>
      <c r="D482" s="106">
        <v>0.0013811314741555738</v>
      </c>
      <c r="E482" s="106">
        <v>1.3365062745421286</v>
      </c>
      <c r="F482" s="80" t="s">
        <v>719</v>
      </c>
      <c r="G482" s="80" t="b">
        <v>0</v>
      </c>
      <c r="H482" s="80" t="b">
        <v>0</v>
      </c>
      <c r="I482" s="80" t="b">
        <v>0</v>
      </c>
      <c r="J482" s="80" t="b">
        <v>0</v>
      </c>
      <c r="K482" s="80" t="b">
        <v>0</v>
      </c>
      <c r="L482" s="80" t="b">
        <v>0</v>
      </c>
    </row>
    <row r="483" spans="1:12" ht="15">
      <c r="A483" s="105" t="s">
        <v>1084</v>
      </c>
      <c r="B483" s="105" t="s">
        <v>994</v>
      </c>
      <c r="C483" s="80">
        <v>2</v>
      </c>
      <c r="D483" s="106">
        <v>0.0016290968742082767</v>
      </c>
      <c r="E483" s="106">
        <v>2.4928534754020526</v>
      </c>
      <c r="F483" s="80" t="s">
        <v>719</v>
      </c>
      <c r="G483" s="80" t="b">
        <v>0</v>
      </c>
      <c r="H483" s="80" t="b">
        <v>0</v>
      </c>
      <c r="I483" s="80" t="b">
        <v>0</v>
      </c>
      <c r="J483" s="80" t="b">
        <v>0</v>
      </c>
      <c r="K483" s="80" t="b">
        <v>0</v>
      </c>
      <c r="L483" s="80" t="b">
        <v>0</v>
      </c>
    </row>
    <row r="484" spans="1:12" ht="15">
      <c r="A484" s="105" t="s">
        <v>914</v>
      </c>
      <c r="B484" s="105" t="s">
        <v>1211</v>
      </c>
      <c r="C484" s="80">
        <v>2</v>
      </c>
      <c r="D484" s="106">
        <v>0.0013811314741555738</v>
      </c>
      <c r="E484" s="106">
        <v>1.2851293684773024</v>
      </c>
      <c r="F484" s="80" t="s">
        <v>719</v>
      </c>
      <c r="G484" s="80" t="b">
        <v>0</v>
      </c>
      <c r="H484" s="80" t="b">
        <v>0</v>
      </c>
      <c r="I484" s="80" t="b">
        <v>0</v>
      </c>
      <c r="J484" s="80" t="b">
        <v>0</v>
      </c>
      <c r="K484" s="80" t="b">
        <v>0</v>
      </c>
      <c r="L484" s="80" t="b">
        <v>0</v>
      </c>
    </row>
    <row r="485" spans="1:12" ht="15">
      <c r="A485" s="105" t="s">
        <v>1211</v>
      </c>
      <c r="B485" s="105" t="s">
        <v>915</v>
      </c>
      <c r="C485" s="80">
        <v>2</v>
      </c>
      <c r="D485" s="106">
        <v>0.0013811314741555738</v>
      </c>
      <c r="E485" s="106">
        <v>1.3467254397238146</v>
      </c>
      <c r="F485" s="80" t="s">
        <v>719</v>
      </c>
      <c r="G485" s="80" t="b">
        <v>0</v>
      </c>
      <c r="H485" s="80" t="b">
        <v>0</v>
      </c>
      <c r="I485" s="80" t="b">
        <v>0</v>
      </c>
      <c r="J485" s="80" t="b">
        <v>0</v>
      </c>
      <c r="K485" s="80" t="b">
        <v>0</v>
      </c>
      <c r="L485" s="80" t="b">
        <v>0</v>
      </c>
    </row>
    <row r="486" spans="1:12" ht="15">
      <c r="A486" s="105" t="s">
        <v>915</v>
      </c>
      <c r="B486" s="105" t="s">
        <v>1212</v>
      </c>
      <c r="C486" s="80">
        <v>2</v>
      </c>
      <c r="D486" s="106">
        <v>0.0013811314741555738</v>
      </c>
      <c r="E486" s="106">
        <v>1.3467254397238146</v>
      </c>
      <c r="F486" s="80" t="s">
        <v>719</v>
      </c>
      <c r="G486" s="80" t="b">
        <v>0</v>
      </c>
      <c r="H486" s="80" t="b">
        <v>0</v>
      </c>
      <c r="I486" s="80" t="b">
        <v>0</v>
      </c>
      <c r="J486" s="80" t="b">
        <v>0</v>
      </c>
      <c r="K486" s="80" t="b">
        <v>0</v>
      </c>
      <c r="L486" s="80" t="b">
        <v>0</v>
      </c>
    </row>
    <row r="487" spans="1:12" ht="15">
      <c r="A487" s="105" t="s">
        <v>1212</v>
      </c>
      <c r="B487" s="105" t="s">
        <v>986</v>
      </c>
      <c r="C487" s="80">
        <v>2</v>
      </c>
      <c r="D487" s="106">
        <v>0.0013811314741555738</v>
      </c>
      <c r="E487" s="106">
        <v>2.668944734457734</v>
      </c>
      <c r="F487" s="80" t="s">
        <v>719</v>
      </c>
      <c r="G487" s="80" t="b">
        <v>0</v>
      </c>
      <c r="H487" s="80" t="b">
        <v>0</v>
      </c>
      <c r="I487" s="80" t="b">
        <v>0</v>
      </c>
      <c r="J487" s="80" t="b">
        <v>0</v>
      </c>
      <c r="K487" s="80" t="b">
        <v>0</v>
      </c>
      <c r="L487" s="80" t="b">
        <v>0</v>
      </c>
    </row>
    <row r="488" spans="1:12" ht="15">
      <c r="A488" s="105" t="s">
        <v>986</v>
      </c>
      <c r="B488" s="105" t="s">
        <v>976</v>
      </c>
      <c r="C488" s="80">
        <v>2</v>
      </c>
      <c r="D488" s="106">
        <v>0.0013811314741555738</v>
      </c>
      <c r="E488" s="106">
        <v>2.1918234797380713</v>
      </c>
      <c r="F488" s="80" t="s">
        <v>719</v>
      </c>
      <c r="G488" s="80" t="b">
        <v>0</v>
      </c>
      <c r="H488" s="80" t="b">
        <v>0</v>
      </c>
      <c r="I488" s="80" t="b">
        <v>0</v>
      </c>
      <c r="J488" s="80" t="b">
        <v>0</v>
      </c>
      <c r="K488" s="80" t="b">
        <v>0</v>
      </c>
      <c r="L488" s="80" t="b">
        <v>0</v>
      </c>
    </row>
    <row r="489" spans="1:12" ht="15">
      <c r="A489" s="105" t="s">
        <v>943</v>
      </c>
      <c r="B489" s="105" t="s">
        <v>1031</v>
      </c>
      <c r="C489" s="80">
        <v>2</v>
      </c>
      <c r="D489" s="106">
        <v>0.0013811314741555738</v>
      </c>
      <c r="E489" s="106">
        <v>2.1126422336904467</v>
      </c>
      <c r="F489" s="80" t="s">
        <v>719</v>
      </c>
      <c r="G489" s="80" t="b">
        <v>0</v>
      </c>
      <c r="H489" s="80" t="b">
        <v>0</v>
      </c>
      <c r="I489" s="80" t="b">
        <v>0</v>
      </c>
      <c r="J489" s="80" t="b">
        <v>0</v>
      </c>
      <c r="K489" s="80" t="b">
        <v>0</v>
      </c>
      <c r="L489" s="80" t="b">
        <v>0</v>
      </c>
    </row>
    <row r="490" spans="1:12" ht="15">
      <c r="A490" s="105" t="s">
        <v>1031</v>
      </c>
      <c r="B490" s="105" t="s">
        <v>1213</v>
      </c>
      <c r="C490" s="80">
        <v>2</v>
      </c>
      <c r="D490" s="106">
        <v>0.0013811314741555738</v>
      </c>
      <c r="E490" s="106">
        <v>2.76585474746579</v>
      </c>
      <c r="F490" s="80" t="s">
        <v>719</v>
      </c>
      <c r="G490" s="80" t="b">
        <v>0</v>
      </c>
      <c r="H490" s="80" t="b">
        <v>0</v>
      </c>
      <c r="I490" s="80" t="b">
        <v>0</v>
      </c>
      <c r="J490" s="80" t="b">
        <v>0</v>
      </c>
      <c r="K490" s="80" t="b">
        <v>0</v>
      </c>
      <c r="L490" s="80" t="b">
        <v>0</v>
      </c>
    </row>
    <row r="491" spans="1:12" ht="15">
      <c r="A491" s="105" t="s">
        <v>1213</v>
      </c>
      <c r="B491" s="105" t="s">
        <v>1214</v>
      </c>
      <c r="C491" s="80">
        <v>2</v>
      </c>
      <c r="D491" s="106">
        <v>0.0013811314741555738</v>
      </c>
      <c r="E491" s="106">
        <v>3.0668847431297714</v>
      </c>
      <c r="F491" s="80" t="s">
        <v>719</v>
      </c>
      <c r="G491" s="80" t="b">
        <v>0</v>
      </c>
      <c r="H491" s="80" t="b">
        <v>0</v>
      </c>
      <c r="I491" s="80" t="b">
        <v>0</v>
      </c>
      <c r="J491" s="80" t="b">
        <v>0</v>
      </c>
      <c r="K491" s="80" t="b">
        <v>0</v>
      </c>
      <c r="L491" s="80" t="b">
        <v>0</v>
      </c>
    </row>
    <row r="492" spans="1:12" ht="15">
      <c r="A492" s="105" t="s">
        <v>1214</v>
      </c>
      <c r="B492" s="105" t="s">
        <v>916</v>
      </c>
      <c r="C492" s="80">
        <v>2</v>
      </c>
      <c r="D492" s="106">
        <v>0.0013811314741555738</v>
      </c>
      <c r="E492" s="106">
        <v>1.4041269114481973</v>
      </c>
      <c r="F492" s="80" t="s">
        <v>719</v>
      </c>
      <c r="G492" s="80" t="b">
        <v>0</v>
      </c>
      <c r="H492" s="80" t="b">
        <v>0</v>
      </c>
      <c r="I492" s="80" t="b">
        <v>0</v>
      </c>
      <c r="J492" s="80" t="b">
        <v>0</v>
      </c>
      <c r="K492" s="80" t="b">
        <v>0</v>
      </c>
      <c r="L492" s="80" t="b">
        <v>0</v>
      </c>
    </row>
    <row r="493" spans="1:12" ht="15">
      <c r="A493" s="105" t="s">
        <v>916</v>
      </c>
      <c r="B493" s="105" t="s">
        <v>1032</v>
      </c>
      <c r="C493" s="80">
        <v>2</v>
      </c>
      <c r="D493" s="106">
        <v>0.0013811314741555738</v>
      </c>
      <c r="E493" s="106">
        <v>1.3593145670318352</v>
      </c>
      <c r="F493" s="80" t="s">
        <v>719</v>
      </c>
      <c r="G493" s="80" t="b">
        <v>0</v>
      </c>
      <c r="H493" s="80" t="b">
        <v>0</v>
      </c>
      <c r="I493" s="80" t="b">
        <v>0</v>
      </c>
      <c r="J493" s="80" t="b">
        <v>0</v>
      </c>
      <c r="K493" s="80" t="b">
        <v>0</v>
      </c>
      <c r="L493" s="80" t="b">
        <v>0</v>
      </c>
    </row>
    <row r="494" spans="1:12" ht="15">
      <c r="A494" s="105" t="s">
        <v>1032</v>
      </c>
      <c r="B494" s="105" t="s">
        <v>967</v>
      </c>
      <c r="C494" s="80">
        <v>2</v>
      </c>
      <c r="D494" s="106">
        <v>0.0013811314741555738</v>
      </c>
      <c r="E494" s="106">
        <v>2.2887334927461276</v>
      </c>
      <c r="F494" s="80" t="s">
        <v>719</v>
      </c>
      <c r="G494" s="80" t="b">
        <v>0</v>
      </c>
      <c r="H494" s="80" t="b">
        <v>0</v>
      </c>
      <c r="I494" s="80" t="b">
        <v>0</v>
      </c>
      <c r="J494" s="80" t="b">
        <v>0</v>
      </c>
      <c r="K494" s="80" t="b">
        <v>0</v>
      </c>
      <c r="L494" s="80" t="b">
        <v>0</v>
      </c>
    </row>
    <row r="495" spans="1:12" ht="15">
      <c r="A495" s="105" t="s">
        <v>967</v>
      </c>
      <c r="B495" s="105" t="s">
        <v>1215</v>
      </c>
      <c r="C495" s="80">
        <v>2</v>
      </c>
      <c r="D495" s="106">
        <v>0.0013811314741555738</v>
      </c>
      <c r="E495" s="106">
        <v>2.589763488410109</v>
      </c>
      <c r="F495" s="80" t="s">
        <v>719</v>
      </c>
      <c r="G495" s="80" t="b">
        <v>0</v>
      </c>
      <c r="H495" s="80" t="b">
        <v>0</v>
      </c>
      <c r="I495" s="80" t="b">
        <v>0</v>
      </c>
      <c r="J495" s="80" t="b">
        <v>0</v>
      </c>
      <c r="K495" s="80" t="b">
        <v>0</v>
      </c>
      <c r="L495" s="80" t="b">
        <v>0</v>
      </c>
    </row>
    <row r="496" spans="1:12" ht="15">
      <c r="A496" s="105" t="s">
        <v>1215</v>
      </c>
      <c r="B496" s="105" t="s">
        <v>1073</v>
      </c>
      <c r="C496" s="80">
        <v>2</v>
      </c>
      <c r="D496" s="106">
        <v>0.0013811314741555738</v>
      </c>
      <c r="E496" s="106">
        <v>2.89079348407409</v>
      </c>
      <c r="F496" s="80" t="s">
        <v>719</v>
      </c>
      <c r="G496" s="80" t="b">
        <v>0</v>
      </c>
      <c r="H496" s="80" t="b">
        <v>0</v>
      </c>
      <c r="I496" s="80" t="b">
        <v>0</v>
      </c>
      <c r="J496" s="80" t="b">
        <v>0</v>
      </c>
      <c r="K496" s="80" t="b">
        <v>0</v>
      </c>
      <c r="L496" s="80" t="b">
        <v>0</v>
      </c>
    </row>
    <row r="497" spans="1:12" ht="15">
      <c r="A497" s="105" t="s">
        <v>1073</v>
      </c>
      <c r="B497" s="105" t="s">
        <v>915</v>
      </c>
      <c r="C497" s="80">
        <v>2</v>
      </c>
      <c r="D497" s="106">
        <v>0.0013811314741555738</v>
      </c>
      <c r="E497" s="106">
        <v>1.1706341806681333</v>
      </c>
      <c r="F497" s="80" t="s">
        <v>719</v>
      </c>
      <c r="G497" s="80" t="b">
        <v>0</v>
      </c>
      <c r="H497" s="80" t="b">
        <v>0</v>
      </c>
      <c r="I497" s="80" t="b">
        <v>0</v>
      </c>
      <c r="J497" s="80" t="b">
        <v>0</v>
      </c>
      <c r="K497" s="80" t="b">
        <v>0</v>
      </c>
      <c r="L497" s="80" t="b">
        <v>0</v>
      </c>
    </row>
    <row r="498" spans="1:12" ht="15">
      <c r="A498" s="105" t="s">
        <v>915</v>
      </c>
      <c r="B498" s="105" t="s">
        <v>1216</v>
      </c>
      <c r="C498" s="80">
        <v>2</v>
      </c>
      <c r="D498" s="106">
        <v>0.0013811314741555738</v>
      </c>
      <c r="E498" s="106">
        <v>1.3467254397238146</v>
      </c>
      <c r="F498" s="80" t="s">
        <v>719</v>
      </c>
      <c r="G498" s="80" t="b">
        <v>0</v>
      </c>
      <c r="H498" s="80" t="b">
        <v>0</v>
      </c>
      <c r="I498" s="80" t="b">
        <v>0</v>
      </c>
      <c r="J498" s="80" t="b">
        <v>0</v>
      </c>
      <c r="K498" s="80" t="b">
        <v>0</v>
      </c>
      <c r="L498" s="80" t="b">
        <v>0</v>
      </c>
    </row>
    <row r="499" spans="1:12" ht="15">
      <c r="A499" s="105" t="s">
        <v>1216</v>
      </c>
      <c r="B499" s="105" t="s">
        <v>1217</v>
      </c>
      <c r="C499" s="80">
        <v>2</v>
      </c>
      <c r="D499" s="106">
        <v>0.0013811314741555738</v>
      </c>
      <c r="E499" s="106">
        <v>3.0668847431297714</v>
      </c>
      <c r="F499" s="80" t="s">
        <v>719</v>
      </c>
      <c r="G499" s="80" t="b">
        <v>0</v>
      </c>
      <c r="H499" s="80" t="b">
        <v>0</v>
      </c>
      <c r="I499" s="80" t="b">
        <v>0</v>
      </c>
      <c r="J499" s="80" t="b">
        <v>0</v>
      </c>
      <c r="K499" s="80" t="b">
        <v>0</v>
      </c>
      <c r="L499" s="80" t="b">
        <v>0</v>
      </c>
    </row>
    <row r="500" spans="1:12" ht="15">
      <c r="A500" s="105" t="s">
        <v>1217</v>
      </c>
      <c r="B500" s="105" t="s">
        <v>1218</v>
      </c>
      <c r="C500" s="80">
        <v>2</v>
      </c>
      <c r="D500" s="106">
        <v>0.0013811314741555738</v>
      </c>
      <c r="E500" s="106">
        <v>3.0668847431297714</v>
      </c>
      <c r="F500" s="80" t="s">
        <v>719</v>
      </c>
      <c r="G500" s="80" t="b">
        <v>0</v>
      </c>
      <c r="H500" s="80" t="b">
        <v>0</v>
      </c>
      <c r="I500" s="80" t="b">
        <v>0</v>
      </c>
      <c r="J500" s="80" t="b">
        <v>0</v>
      </c>
      <c r="K500" s="80" t="b">
        <v>0</v>
      </c>
      <c r="L500" s="80" t="b">
        <v>0</v>
      </c>
    </row>
    <row r="501" spans="1:12" ht="15">
      <c r="A501" s="105" t="s">
        <v>1218</v>
      </c>
      <c r="B501" s="105" t="s">
        <v>915</v>
      </c>
      <c r="C501" s="80">
        <v>2</v>
      </c>
      <c r="D501" s="106">
        <v>0.0013811314741555738</v>
      </c>
      <c r="E501" s="106">
        <v>1.3467254397238146</v>
      </c>
      <c r="F501" s="80" t="s">
        <v>719</v>
      </c>
      <c r="G501" s="80" t="b">
        <v>0</v>
      </c>
      <c r="H501" s="80" t="b">
        <v>0</v>
      </c>
      <c r="I501" s="80" t="b">
        <v>0</v>
      </c>
      <c r="J501" s="80" t="b">
        <v>0</v>
      </c>
      <c r="K501" s="80" t="b">
        <v>0</v>
      </c>
      <c r="L501" s="80" t="b">
        <v>0</v>
      </c>
    </row>
    <row r="502" spans="1:12" ht="15">
      <c r="A502" s="105" t="s">
        <v>915</v>
      </c>
      <c r="B502" s="105" t="s">
        <v>1219</v>
      </c>
      <c r="C502" s="80">
        <v>2</v>
      </c>
      <c r="D502" s="106">
        <v>0.0013811314741555738</v>
      </c>
      <c r="E502" s="106">
        <v>1.3467254397238146</v>
      </c>
      <c r="F502" s="80" t="s">
        <v>719</v>
      </c>
      <c r="G502" s="80" t="b">
        <v>0</v>
      </c>
      <c r="H502" s="80" t="b">
        <v>0</v>
      </c>
      <c r="I502" s="80" t="b">
        <v>0</v>
      </c>
      <c r="J502" s="80" t="b">
        <v>0</v>
      </c>
      <c r="K502" s="80" t="b">
        <v>0</v>
      </c>
      <c r="L502" s="80" t="b">
        <v>0</v>
      </c>
    </row>
    <row r="503" spans="1:12" ht="15">
      <c r="A503" s="105" t="s">
        <v>1219</v>
      </c>
      <c r="B503" s="105" t="s">
        <v>1220</v>
      </c>
      <c r="C503" s="80">
        <v>2</v>
      </c>
      <c r="D503" s="106">
        <v>0.0013811314741555738</v>
      </c>
      <c r="E503" s="106">
        <v>3.0668847431297714</v>
      </c>
      <c r="F503" s="80" t="s">
        <v>719</v>
      </c>
      <c r="G503" s="80" t="b">
        <v>0</v>
      </c>
      <c r="H503" s="80" t="b">
        <v>0</v>
      </c>
      <c r="I503" s="80" t="b">
        <v>0</v>
      </c>
      <c r="J503" s="80" t="b">
        <v>0</v>
      </c>
      <c r="K503" s="80" t="b">
        <v>0</v>
      </c>
      <c r="L503" s="80" t="b">
        <v>0</v>
      </c>
    </row>
    <row r="504" spans="1:12" ht="15">
      <c r="A504" s="105" t="s">
        <v>1220</v>
      </c>
      <c r="B504" s="105" t="s">
        <v>1221</v>
      </c>
      <c r="C504" s="80">
        <v>2</v>
      </c>
      <c r="D504" s="106">
        <v>0.0013811314741555738</v>
      </c>
      <c r="E504" s="106">
        <v>3.0668847431297714</v>
      </c>
      <c r="F504" s="80" t="s">
        <v>719</v>
      </c>
      <c r="G504" s="80" t="b">
        <v>0</v>
      </c>
      <c r="H504" s="80" t="b">
        <v>0</v>
      </c>
      <c r="I504" s="80" t="b">
        <v>0</v>
      </c>
      <c r="J504" s="80" t="b">
        <v>0</v>
      </c>
      <c r="K504" s="80" t="b">
        <v>0</v>
      </c>
      <c r="L504" s="80" t="b">
        <v>0</v>
      </c>
    </row>
    <row r="505" spans="1:12" ht="15">
      <c r="A505" s="105" t="s">
        <v>1221</v>
      </c>
      <c r="B505" s="105" t="s">
        <v>915</v>
      </c>
      <c r="C505" s="80">
        <v>2</v>
      </c>
      <c r="D505" s="106">
        <v>0.0013811314741555738</v>
      </c>
      <c r="E505" s="106">
        <v>1.3467254397238146</v>
      </c>
      <c r="F505" s="80" t="s">
        <v>719</v>
      </c>
      <c r="G505" s="80" t="b">
        <v>0</v>
      </c>
      <c r="H505" s="80" t="b">
        <v>0</v>
      </c>
      <c r="I505" s="80" t="b">
        <v>0</v>
      </c>
      <c r="J505" s="80" t="b">
        <v>0</v>
      </c>
      <c r="K505" s="80" t="b">
        <v>0</v>
      </c>
      <c r="L505" s="80" t="b">
        <v>0</v>
      </c>
    </row>
    <row r="506" spans="1:12" ht="15">
      <c r="A506" s="105" t="s">
        <v>915</v>
      </c>
      <c r="B506" s="105" t="s">
        <v>1031</v>
      </c>
      <c r="C506" s="80">
        <v>2</v>
      </c>
      <c r="D506" s="106">
        <v>0.0013811314741555738</v>
      </c>
      <c r="E506" s="106">
        <v>1.0456954440598334</v>
      </c>
      <c r="F506" s="80" t="s">
        <v>719</v>
      </c>
      <c r="G506" s="80" t="b">
        <v>0</v>
      </c>
      <c r="H506" s="80" t="b">
        <v>0</v>
      </c>
      <c r="I506" s="80" t="b">
        <v>0</v>
      </c>
      <c r="J506" s="80" t="b">
        <v>0</v>
      </c>
      <c r="K506" s="80" t="b">
        <v>0</v>
      </c>
      <c r="L506" s="80" t="b">
        <v>0</v>
      </c>
    </row>
    <row r="507" spans="1:12" ht="15">
      <c r="A507" s="105" t="s">
        <v>1031</v>
      </c>
      <c r="B507" s="105" t="s">
        <v>1222</v>
      </c>
      <c r="C507" s="80">
        <v>2</v>
      </c>
      <c r="D507" s="106">
        <v>0.0013811314741555738</v>
      </c>
      <c r="E507" s="106">
        <v>2.76585474746579</v>
      </c>
      <c r="F507" s="80" t="s">
        <v>719</v>
      </c>
      <c r="G507" s="80" t="b">
        <v>0</v>
      </c>
      <c r="H507" s="80" t="b">
        <v>0</v>
      </c>
      <c r="I507" s="80" t="b">
        <v>0</v>
      </c>
      <c r="J507" s="80" t="b">
        <v>0</v>
      </c>
      <c r="K507" s="80" t="b">
        <v>0</v>
      </c>
      <c r="L507" s="80" t="b">
        <v>0</v>
      </c>
    </row>
    <row r="508" spans="1:12" ht="15">
      <c r="A508" s="105" t="s">
        <v>1222</v>
      </c>
      <c r="B508" s="105" t="s">
        <v>1223</v>
      </c>
      <c r="C508" s="80">
        <v>2</v>
      </c>
      <c r="D508" s="106">
        <v>0.0013811314741555738</v>
      </c>
      <c r="E508" s="106">
        <v>3.0668847431297714</v>
      </c>
      <c r="F508" s="80" t="s">
        <v>719</v>
      </c>
      <c r="G508" s="80" t="b">
        <v>0</v>
      </c>
      <c r="H508" s="80" t="b">
        <v>0</v>
      </c>
      <c r="I508" s="80" t="b">
        <v>0</v>
      </c>
      <c r="J508" s="80" t="b">
        <v>0</v>
      </c>
      <c r="K508" s="80" t="b">
        <v>0</v>
      </c>
      <c r="L508" s="80" t="b">
        <v>0</v>
      </c>
    </row>
    <row r="509" spans="1:12" ht="15">
      <c r="A509" s="105" t="s">
        <v>1223</v>
      </c>
      <c r="B509" s="105" t="s">
        <v>1224</v>
      </c>
      <c r="C509" s="80">
        <v>2</v>
      </c>
      <c r="D509" s="106">
        <v>0.0013811314741555738</v>
      </c>
      <c r="E509" s="106">
        <v>3.0668847431297714</v>
      </c>
      <c r="F509" s="80" t="s">
        <v>719</v>
      </c>
      <c r="G509" s="80" t="b">
        <v>0</v>
      </c>
      <c r="H509" s="80" t="b">
        <v>0</v>
      </c>
      <c r="I509" s="80" t="b">
        <v>0</v>
      </c>
      <c r="J509" s="80" t="b">
        <v>0</v>
      </c>
      <c r="K509" s="80" t="b">
        <v>0</v>
      </c>
      <c r="L509" s="80" t="b">
        <v>0</v>
      </c>
    </row>
    <row r="510" spans="1:12" ht="15">
      <c r="A510" s="105" t="s">
        <v>1224</v>
      </c>
      <c r="B510" s="105" t="s">
        <v>1225</v>
      </c>
      <c r="C510" s="80">
        <v>2</v>
      </c>
      <c r="D510" s="106">
        <v>0.0013811314741555738</v>
      </c>
      <c r="E510" s="106">
        <v>3.0668847431297714</v>
      </c>
      <c r="F510" s="80" t="s">
        <v>719</v>
      </c>
      <c r="G510" s="80" t="b">
        <v>0</v>
      </c>
      <c r="H510" s="80" t="b">
        <v>0</v>
      </c>
      <c r="I510" s="80" t="b">
        <v>0</v>
      </c>
      <c r="J510" s="80" t="b">
        <v>0</v>
      </c>
      <c r="K510" s="80" t="b">
        <v>0</v>
      </c>
      <c r="L510" s="80" t="b">
        <v>0</v>
      </c>
    </row>
    <row r="511" spans="1:12" ht="15">
      <c r="A511" s="105" t="s">
        <v>1225</v>
      </c>
      <c r="B511" s="105" t="s">
        <v>915</v>
      </c>
      <c r="C511" s="80">
        <v>2</v>
      </c>
      <c r="D511" s="106">
        <v>0.0013811314741555738</v>
      </c>
      <c r="E511" s="106">
        <v>1.3467254397238146</v>
      </c>
      <c r="F511" s="80" t="s">
        <v>719</v>
      </c>
      <c r="G511" s="80" t="b">
        <v>0</v>
      </c>
      <c r="H511" s="80" t="b">
        <v>0</v>
      </c>
      <c r="I511" s="80" t="b">
        <v>0</v>
      </c>
      <c r="J511" s="80" t="b">
        <v>0</v>
      </c>
      <c r="K511" s="80" t="b">
        <v>0</v>
      </c>
      <c r="L511" s="80" t="b">
        <v>0</v>
      </c>
    </row>
    <row r="512" spans="1:12" ht="15">
      <c r="A512" s="105" t="s">
        <v>915</v>
      </c>
      <c r="B512" s="105" t="s">
        <v>1226</v>
      </c>
      <c r="C512" s="80">
        <v>2</v>
      </c>
      <c r="D512" s="106">
        <v>0.0013811314741555738</v>
      </c>
      <c r="E512" s="106">
        <v>1.3467254397238146</v>
      </c>
      <c r="F512" s="80" t="s">
        <v>719</v>
      </c>
      <c r="G512" s="80" t="b">
        <v>0</v>
      </c>
      <c r="H512" s="80" t="b">
        <v>0</v>
      </c>
      <c r="I512" s="80" t="b">
        <v>0</v>
      </c>
      <c r="J512" s="80" t="b">
        <v>0</v>
      </c>
      <c r="K512" s="80" t="b">
        <v>0</v>
      </c>
      <c r="L512" s="80" t="b">
        <v>0</v>
      </c>
    </row>
    <row r="513" spans="1:12" ht="15">
      <c r="A513" s="105" t="s">
        <v>1226</v>
      </c>
      <c r="B513" s="105" t="s">
        <v>916</v>
      </c>
      <c r="C513" s="80">
        <v>2</v>
      </c>
      <c r="D513" s="106">
        <v>0.0013811314741555738</v>
      </c>
      <c r="E513" s="106">
        <v>1.4041269114481973</v>
      </c>
      <c r="F513" s="80" t="s">
        <v>719</v>
      </c>
      <c r="G513" s="80" t="b">
        <v>0</v>
      </c>
      <c r="H513" s="80" t="b">
        <v>0</v>
      </c>
      <c r="I513" s="80" t="b">
        <v>0</v>
      </c>
      <c r="J513" s="80" t="b">
        <v>0</v>
      </c>
      <c r="K513" s="80" t="b">
        <v>0</v>
      </c>
      <c r="L513" s="80" t="b">
        <v>0</v>
      </c>
    </row>
    <row r="514" spans="1:12" ht="15">
      <c r="A514" s="105" t="s">
        <v>916</v>
      </c>
      <c r="B514" s="105" t="s">
        <v>1227</v>
      </c>
      <c r="C514" s="80">
        <v>2</v>
      </c>
      <c r="D514" s="106">
        <v>0.0013811314741555738</v>
      </c>
      <c r="E514" s="106">
        <v>1.6603445626958162</v>
      </c>
      <c r="F514" s="80" t="s">
        <v>719</v>
      </c>
      <c r="G514" s="80" t="b">
        <v>0</v>
      </c>
      <c r="H514" s="80" t="b">
        <v>0</v>
      </c>
      <c r="I514" s="80" t="b">
        <v>0</v>
      </c>
      <c r="J514" s="80" t="b">
        <v>0</v>
      </c>
      <c r="K514" s="80" t="b">
        <v>0</v>
      </c>
      <c r="L514" s="80" t="b">
        <v>0</v>
      </c>
    </row>
    <row r="515" spans="1:12" ht="15">
      <c r="A515" s="105" t="s">
        <v>1227</v>
      </c>
      <c r="B515" s="105" t="s">
        <v>1032</v>
      </c>
      <c r="C515" s="80">
        <v>2</v>
      </c>
      <c r="D515" s="106">
        <v>0.0013811314741555738</v>
      </c>
      <c r="E515" s="106">
        <v>2.76585474746579</v>
      </c>
      <c r="F515" s="80" t="s">
        <v>719</v>
      </c>
      <c r="G515" s="80" t="b">
        <v>0</v>
      </c>
      <c r="H515" s="80" t="b">
        <v>0</v>
      </c>
      <c r="I515" s="80" t="b">
        <v>0</v>
      </c>
      <c r="J515" s="80" t="b">
        <v>0</v>
      </c>
      <c r="K515" s="80" t="b">
        <v>0</v>
      </c>
      <c r="L515" s="80" t="b">
        <v>0</v>
      </c>
    </row>
    <row r="516" spans="1:12" ht="15">
      <c r="A516" s="105" t="s">
        <v>1032</v>
      </c>
      <c r="B516" s="105" t="s">
        <v>1228</v>
      </c>
      <c r="C516" s="80">
        <v>2</v>
      </c>
      <c r="D516" s="106">
        <v>0.0013811314741555738</v>
      </c>
      <c r="E516" s="106">
        <v>2.76585474746579</v>
      </c>
      <c r="F516" s="80" t="s">
        <v>719</v>
      </c>
      <c r="G516" s="80" t="b">
        <v>0</v>
      </c>
      <c r="H516" s="80" t="b">
        <v>0</v>
      </c>
      <c r="I516" s="80" t="b">
        <v>0</v>
      </c>
      <c r="J516" s="80" t="b">
        <v>0</v>
      </c>
      <c r="K516" s="80" t="b">
        <v>0</v>
      </c>
      <c r="L516" s="80" t="b">
        <v>0</v>
      </c>
    </row>
    <row r="517" spans="1:12" ht="15">
      <c r="A517" s="105" t="s">
        <v>1228</v>
      </c>
      <c r="B517" s="105" t="s">
        <v>1229</v>
      </c>
      <c r="C517" s="80">
        <v>2</v>
      </c>
      <c r="D517" s="106">
        <v>0.0013811314741555738</v>
      </c>
      <c r="E517" s="106">
        <v>3.0668847431297714</v>
      </c>
      <c r="F517" s="80" t="s">
        <v>719</v>
      </c>
      <c r="G517" s="80" t="b">
        <v>0</v>
      </c>
      <c r="H517" s="80" t="b">
        <v>0</v>
      </c>
      <c r="I517" s="80" t="b">
        <v>0</v>
      </c>
      <c r="J517" s="80" t="b">
        <v>0</v>
      </c>
      <c r="K517" s="80" t="b">
        <v>0</v>
      </c>
      <c r="L517" s="80" t="b">
        <v>0</v>
      </c>
    </row>
    <row r="518" spans="1:12" ht="15">
      <c r="A518" s="105" t="s">
        <v>1229</v>
      </c>
      <c r="B518" s="105" t="s">
        <v>1230</v>
      </c>
      <c r="C518" s="80">
        <v>2</v>
      </c>
      <c r="D518" s="106">
        <v>0.0013811314741555738</v>
      </c>
      <c r="E518" s="106">
        <v>3.0668847431297714</v>
      </c>
      <c r="F518" s="80" t="s">
        <v>719</v>
      </c>
      <c r="G518" s="80" t="b">
        <v>0</v>
      </c>
      <c r="H518" s="80" t="b">
        <v>0</v>
      </c>
      <c r="I518" s="80" t="b">
        <v>0</v>
      </c>
      <c r="J518" s="80" t="b">
        <v>0</v>
      </c>
      <c r="K518" s="80" t="b">
        <v>0</v>
      </c>
      <c r="L518" s="80" t="b">
        <v>0</v>
      </c>
    </row>
    <row r="519" spans="1:12" ht="15">
      <c r="A519" s="105" t="s">
        <v>1230</v>
      </c>
      <c r="B519" s="105" t="s">
        <v>1231</v>
      </c>
      <c r="C519" s="80">
        <v>2</v>
      </c>
      <c r="D519" s="106">
        <v>0.0013811314741555738</v>
      </c>
      <c r="E519" s="106">
        <v>3.0668847431297714</v>
      </c>
      <c r="F519" s="80" t="s">
        <v>719</v>
      </c>
      <c r="G519" s="80" t="b">
        <v>0</v>
      </c>
      <c r="H519" s="80" t="b">
        <v>0</v>
      </c>
      <c r="I519" s="80" t="b">
        <v>0</v>
      </c>
      <c r="J519" s="80" t="b">
        <v>0</v>
      </c>
      <c r="K519" s="80" t="b">
        <v>0</v>
      </c>
      <c r="L519" s="80" t="b">
        <v>0</v>
      </c>
    </row>
    <row r="520" spans="1:12" ht="15">
      <c r="A520" s="105" t="s">
        <v>1231</v>
      </c>
      <c r="B520" s="105" t="s">
        <v>1232</v>
      </c>
      <c r="C520" s="80">
        <v>2</v>
      </c>
      <c r="D520" s="106">
        <v>0.0013811314741555738</v>
      </c>
      <c r="E520" s="106">
        <v>3.0668847431297714</v>
      </c>
      <c r="F520" s="80" t="s">
        <v>719</v>
      </c>
      <c r="G520" s="80" t="b">
        <v>0</v>
      </c>
      <c r="H520" s="80" t="b">
        <v>0</v>
      </c>
      <c r="I520" s="80" t="b">
        <v>0</v>
      </c>
      <c r="J520" s="80" t="b">
        <v>0</v>
      </c>
      <c r="K520" s="80" t="b">
        <v>0</v>
      </c>
      <c r="L520" s="80" t="b">
        <v>0</v>
      </c>
    </row>
    <row r="521" spans="1:12" ht="15">
      <c r="A521" s="105" t="s">
        <v>1232</v>
      </c>
      <c r="B521" s="105" t="s">
        <v>970</v>
      </c>
      <c r="C521" s="80">
        <v>2</v>
      </c>
      <c r="D521" s="106">
        <v>0.0013811314741555738</v>
      </c>
      <c r="E521" s="106">
        <v>2.668944734457734</v>
      </c>
      <c r="F521" s="80" t="s">
        <v>719</v>
      </c>
      <c r="G521" s="80" t="b">
        <v>0</v>
      </c>
      <c r="H521" s="80" t="b">
        <v>0</v>
      </c>
      <c r="I521" s="80" t="b">
        <v>0</v>
      </c>
      <c r="J521" s="80" t="b">
        <v>0</v>
      </c>
      <c r="K521" s="80" t="b">
        <v>0</v>
      </c>
      <c r="L521" s="80" t="b">
        <v>0</v>
      </c>
    </row>
    <row r="522" spans="1:12" ht="15">
      <c r="A522" s="105" t="s">
        <v>970</v>
      </c>
      <c r="B522" s="105" t="s">
        <v>1233</v>
      </c>
      <c r="C522" s="80">
        <v>2</v>
      </c>
      <c r="D522" s="106">
        <v>0.0013811314741555738</v>
      </c>
      <c r="E522" s="106">
        <v>2.668944734457734</v>
      </c>
      <c r="F522" s="80" t="s">
        <v>719</v>
      </c>
      <c r="G522" s="80" t="b">
        <v>0</v>
      </c>
      <c r="H522" s="80" t="b">
        <v>0</v>
      </c>
      <c r="I522" s="80" t="b">
        <v>0</v>
      </c>
      <c r="J522" s="80" t="b">
        <v>0</v>
      </c>
      <c r="K522" s="80" t="b">
        <v>0</v>
      </c>
      <c r="L522" s="80" t="b">
        <v>0</v>
      </c>
    </row>
    <row r="523" spans="1:12" ht="15">
      <c r="A523" s="105" t="s">
        <v>1233</v>
      </c>
      <c r="B523" s="105" t="s">
        <v>1234</v>
      </c>
      <c r="C523" s="80">
        <v>2</v>
      </c>
      <c r="D523" s="106">
        <v>0.0013811314741555738</v>
      </c>
      <c r="E523" s="106">
        <v>3.0668847431297714</v>
      </c>
      <c r="F523" s="80" t="s">
        <v>719</v>
      </c>
      <c r="G523" s="80" t="b">
        <v>0</v>
      </c>
      <c r="H523" s="80" t="b">
        <v>0</v>
      </c>
      <c r="I523" s="80" t="b">
        <v>0</v>
      </c>
      <c r="J523" s="80" t="b">
        <v>0</v>
      </c>
      <c r="K523" s="80" t="b">
        <v>0</v>
      </c>
      <c r="L523" s="80" t="b">
        <v>0</v>
      </c>
    </row>
    <row r="524" spans="1:12" ht="15">
      <c r="A524" s="105" t="s">
        <v>1234</v>
      </c>
      <c r="B524" s="105" t="s">
        <v>1235</v>
      </c>
      <c r="C524" s="80">
        <v>2</v>
      </c>
      <c r="D524" s="106">
        <v>0.0013811314741555738</v>
      </c>
      <c r="E524" s="106">
        <v>3.0668847431297714</v>
      </c>
      <c r="F524" s="80" t="s">
        <v>719</v>
      </c>
      <c r="G524" s="80" t="b">
        <v>0</v>
      </c>
      <c r="H524" s="80" t="b">
        <v>0</v>
      </c>
      <c r="I524" s="80" t="b">
        <v>0</v>
      </c>
      <c r="J524" s="80" t="b">
        <v>0</v>
      </c>
      <c r="K524" s="80" t="b">
        <v>0</v>
      </c>
      <c r="L524" s="80" t="b">
        <v>0</v>
      </c>
    </row>
    <row r="525" spans="1:12" ht="15">
      <c r="A525" s="105" t="s">
        <v>1235</v>
      </c>
      <c r="B525" s="105" t="s">
        <v>965</v>
      </c>
      <c r="C525" s="80">
        <v>2</v>
      </c>
      <c r="D525" s="106">
        <v>0.0013811314741555738</v>
      </c>
      <c r="E525" s="106">
        <v>2.668944734457734</v>
      </c>
      <c r="F525" s="80" t="s">
        <v>719</v>
      </c>
      <c r="G525" s="80" t="b">
        <v>0</v>
      </c>
      <c r="H525" s="80" t="b">
        <v>0</v>
      </c>
      <c r="I525" s="80" t="b">
        <v>0</v>
      </c>
      <c r="J525" s="80" t="b">
        <v>0</v>
      </c>
      <c r="K525" s="80" t="b">
        <v>0</v>
      </c>
      <c r="L525" s="80" t="b">
        <v>0</v>
      </c>
    </row>
    <row r="526" spans="1:12" ht="15">
      <c r="A526" s="105" t="s">
        <v>965</v>
      </c>
      <c r="B526" s="105" t="s">
        <v>1236</v>
      </c>
      <c r="C526" s="80">
        <v>2</v>
      </c>
      <c r="D526" s="106">
        <v>0.0013811314741555738</v>
      </c>
      <c r="E526" s="106">
        <v>2.668944734457734</v>
      </c>
      <c r="F526" s="80" t="s">
        <v>719</v>
      </c>
      <c r="G526" s="80" t="b">
        <v>0</v>
      </c>
      <c r="H526" s="80" t="b">
        <v>0</v>
      </c>
      <c r="I526" s="80" t="b">
        <v>0</v>
      </c>
      <c r="J526" s="80" t="b">
        <v>0</v>
      </c>
      <c r="K526" s="80" t="b">
        <v>0</v>
      </c>
      <c r="L526" s="80" t="b">
        <v>0</v>
      </c>
    </row>
    <row r="527" spans="1:12" ht="15">
      <c r="A527" s="105" t="s">
        <v>1236</v>
      </c>
      <c r="B527" s="105" t="s">
        <v>1077</v>
      </c>
      <c r="C527" s="80">
        <v>2</v>
      </c>
      <c r="D527" s="106">
        <v>0.0013811314741555738</v>
      </c>
      <c r="E527" s="106">
        <v>2.89079348407409</v>
      </c>
      <c r="F527" s="80" t="s">
        <v>719</v>
      </c>
      <c r="G527" s="80" t="b">
        <v>0</v>
      </c>
      <c r="H527" s="80" t="b">
        <v>0</v>
      </c>
      <c r="I527" s="80" t="b">
        <v>0</v>
      </c>
      <c r="J527" s="80" t="b">
        <v>0</v>
      </c>
      <c r="K527" s="80" t="b">
        <v>0</v>
      </c>
      <c r="L527" s="80" t="b">
        <v>0</v>
      </c>
    </row>
    <row r="528" spans="1:12" ht="15">
      <c r="A528" s="105" t="s">
        <v>997</v>
      </c>
      <c r="B528" s="105" t="s">
        <v>917</v>
      </c>
      <c r="C528" s="80">
        <v>2</v>
      </c>
      <c r="D528" s="106">
        <v>0.0013811314741555738</v>
      </c>
      <c r="E528" s="106">
        <v>1.433416287550185</v>
      </c>
      <c r="F528" s="80" t="s">
        <v>719</v>
      </c>
      <c r="G528" s="80" t="b">
        <v>0</v>
      </c>
      <c r="H528" s="80" t="b">
        <v>0</v>
      </c>
      <c r="I528" s="80" t="b">
        <v>0</v>
      </c>
      <c r="J528" s="80" t="b">
        <v>0</v>
      </c>
      <c r="K528" s="80" t="b">
        <v>0</v>
      </c>
      <c r="L528" s="80" t="b">
        <v>0</v>
      </c>
    </row>
    <row r="529" spans="1:12" ht="15">
      <c r="A529" s="105" t="s">
        <v>1099</v>
      </c>
      <c r="B529" s="105" t="s">
        <v>1100</v>
      </c>
      <c r="C529" s="80">
        <v>2</v>
      </c>
      <c r="D529" s="106">
        <v>0.0013811314741555738</v>
      </c>
      <c r="E529" s="106">
        <v>3.0668847431297714</v>
      </c>
      <c r="F529" s="80" t="s">
        <v>719</v>
      </c>
      <c r="G529" s="80" t="b">
        <v>0</v>
      </c>
      <c r="H529" s="80" t="b">
        <v>0</v>
      </c>
      <c r="I529" s="80" t="b">
        <v>0</v>
      </c>
      <c r="J529" s="80" t="b">
        <v>0</v>
      </c>
      <c r="K529" s="80" t="b">
        <v>0</v>
      </c>
      <c r="L529" s="80" t="b">
        <v>0</v>
      </c>
    </row>
    <row r="530" spans="1:12" ht="15">
      <c r="A530" s="105" t="s">
        <v>1100</v>
      </c>
      <c r="B530" s="105" t="s">
        <v>1101</v>
      </c>
      <c r="C530" s="80">
        <v>2</v>
      </c>
      <c r="D530" s="106">
        <v>0.0013811314741555738</v>
      </c>
      <c r="E530" s="106">
        <v>3.0668847431297714</v>
      </c>
      <c r="F530" s="80" t="s">
        <v>719</v>
      </c>
      <c r="G530" s="80" t="b">
        <v>0</v>
      </c>
      <c r="H530" s="80" t="b">
        <v>0</v>
      </c>
      <c r="I530" s="80" t="b">
        <v>0</v>
      </c>
      <c r="J530" s="80" t="b">
        <v>0</v>
      </c>
      <c r="K530" s="80" t="b">
        <v>0</v>
      </c>
      <c r="L530" s="80" t="b">
        <v>0</v>
      </c>
    </row>
    <row r="531" spans="1:12" ht="15">
      <c r="A531" s="105" t="s">
        <v>997</v>
      </c>
      <c r="B531" s="105" t="s">
        <v>835</v>
      </c>
      <c r="C531" s="80">
        <v>2</v>
      </c>
      <c r="D531" s="106">
        <v>0.0013811314741555738</v>
      </c>
      <c r="E531" s="106">
        <v>2.0254920579715465</v>
      </c>
      <c r="F531" s="80" t="s">
        <v>719</v>
      </c>
      <c r="G531" s="80" t="b">
        <v>0</v>
      </c>
      <c r="H531" s="80" t="b">
        <v>0</v>
      </c>
      <c r="I531" s="80" t="b">
        <v>0</v>
      </c>
      <c r="J531" s="80" t="b">
        <v>0</v>
      </c>
      <c r="K531" s="80" t="b">
        <v>0</v>
      </c>
      <c r="L531" s="80" t="b">
        <v>0</v>
      </c>
    </row>
    <row r="532" spans="1:12" ht="15">
      <c r="A532" s="105" t="s">
        <v>835</v>
      </c>
      <c r="B532" s="105" t="s">
        <v>952</v>
      </c>
      <c r="C532" s="80">
        <v>2</v>
      </c>
      <c r="D532" s="106">
        <v>0.0013811314741555738</v>
      </c>
      <c r="E532" s="106">
        <v>1.6519113951589535</v>
      </c>
      <c r="F532" s="80" t="s">
        <v>719</v>
      </c>
      <c r="G532" s="80" t="b">
        <v>0</v>
      </c>
      <c r="H532" s="80" t="b">
        <v>0</v>
      </c>
      <c r="I532" s="80" t="b">
        <v>0</v>
      </c>
      <c r="J532" s="80" t="b">
        <v>0</v>
      </c>
      <c r="K532" s="80" t="b">
        <v>0</v>
      </c>
      <c r="L532" s="80" t="b">
        <v>0</v>
      </c>
    </row>
    <row r="533" spans="1:12" ht="15">
      <c r="A533" s="105" t="s">
        <v>1208</v>
      </c>
      <c r="B533" s="105" t="s">
        <v>835</v>
      </c>
      <c r="C533" s="80">
        <v>2</v>
      </c>
      <c r="D533" s="106">
        <v>0.0013811314741555738</v>
      </c>
      <c r="E533" s="106">
        <v>2.3265220536355278</v>
      </c>
      <c r="F533" s="80" t="s">
        <v>719</v>
      </c>
      <c r="G533" s="80" t="b">
        <v>0</v>
      </c>
      <c r="H533" s="80" t="b">
        <v>0</v>
      </c>
      <c r="I533" s="80" t="b">
        <v>0</v>
      </c>
      <c r="J533" s="80" t="b">
        <v>0</v>
      </c>
      <c r="K533" s="80" t="b">
        <v>0</v>
      </c>
      <c r="L533" s="80" t="b">
        <v>0</v>
      </c>
    </row>
    <row r="534" spans="1:12" ht="15">
      <c r="A534" s="105" t="s">
        <v>1033</v>
      </c>
      <c r="B534" s="105" t="s">
        <v>1237</v>
      </c>
      <c r="C534" s="80">
        <v>2</v>
      </c>
      <c r="D534" s="106">
        <v>0.0013811314741555738</v>
      </c>
      <c r="E534" s="106">
        <v>2.76585474746579</v>
      </c>
      <c r="F534" s="80" t="s">
        <v>719</v>
      </c>
      <c r="G534" s="80" t="b">
        <v>0</v>
      </c>
      <c r="H534" s="80" t="b">
        <v>0</v>
      </c>
      <c r="I534" s="80" t="b">
        <v>0</v>
      </c>
      <c r="J534" s="80" t="b">
        <v>0</v>
      </c>
      <c r="K534" s="80" t="b">
        <v>0</v>
      </c>
      <c r="L534" s="80" t="b">
        <v>0</v>
      </c>
    </row>
    <row r="535" spans="1:12" ht="15">
      <c r="A535" s="105" t="s">
        <v>1237</v>
      </c>
      <c r="B535" s="105" t="s">
        <v>1238</v>
      </c>
      <c r="C535" s="80">
        <v>2</v>
      </c>
      <c r="D535" s="106">
        <v>0.0013811314741555738</v>
      </c>
      <c r="E535" s="106">
        <v>3.0668847431297714</v>
      </c>
      <c r="F535" s="80" t="s">
        <v>719</v>
      </c>
      <c r="G535" s="80" t="b">
        <v>0</v>
      </c>
      <c r="H535" s="80" t="b">
        <v>0</v>
      </c>
      <c r="I535" s="80" t="b">
        <v>0</v>
      </c>
      <c r="J535" s="80" t="b">
        <v>0</v>
      </c>
      <c r="K535" s="80" t="b">
        <v>0</v>
      </c>
      <c r="L535" s="80" t="b">
        <v>0</v>
      </c>
    </row>
    <row r="536" spans="1:12" ht="15">
      <c r="A536" s="105" t="s">
        <v>1238</v>
      </c>
      <c r="B536" s="105" t="s">
        <v>1034</v>
      </c>
      <c r="C536" s="80">
        <v>2</v>
      </c>
      <c r="D536" s="106">
        <v>0.0013811314741555738</v>
      </c>
      <c r="E536" s="106">
        <v>2.76585474746579</v>
      </c>
      <c r="F536" s="80" t="s">
        <v>719</v>
      </c>
      <c r="G536" s="80" t="b">
        <v>0</v>
      </c>
      <c r="H536" s="80" t="b">
        <v>0</v>
      </c>
      <c r="I536" s="80" t="b">
        <v>0</v>
      </c>
      <c r="J536" s="80" t="b">
        <v>0</v>
      </c>
      <c r="K536" s="80" t="b">
        <v>0</v>
      </c>
      <c r="L536" s="80" t="b">
        <v>0</v>
      </c>
    </row>
    <row r="537" spans="1:12" ht="15">
      <c r="A537" s="105" t="s">
        <v>1034</v>
      </c>
      <c r="B537" s="105" t="s">
        <v>1078</v>
      </c>
      <c r="C537" s="80">
        <v>2</v>
      </c>
      <c r="D537" s="106">
        <v>0.0013811314741555738</v>
      </c>
      <c r="E537" s="106">
        <v>2.589763488410109</v>
      </c>
      <c r="F537" s="80" t="s">
        <v>719</v>
      </c>
      <c r="G537" s="80" t="b">
        <v>0</v>
      </c>
      <c r="H537" s="80" t="b">
        <v>0</v>
      </c>
      <c r="I537" s="80" t="b">
        <v>0</v>
      </c>
      <c r="J537" s="80" t="b">
        <v>0</v>
      </c>
      <c r="K537" s="80" t="b">
        <v>0</v>
      </c>
      <c r="L537" s="80" t="b">
        <v>0</v>
      </c>
    </row>
    <row r="538" spans="1:12" ht="15">
      <c r="A538" s="105" t="s">
        <v>1078</v>
      </c>
      <c r="B538" s="105" t="s">
        <v>1239</v>
      </c>
      <c r="C538" s="80">
        <v>2</v>
      </c>
      <c r="D538" s="106">
        <v>0.0013811314741555738</v>
      </c>
      <c r="E538" s="106">
        <v>2.89079348407409</v>
      </c>
      <c r="F538" s="80" t="s">
        <v>719</v>
      </c>
      <c r="G538" s="80" t="b">
        <v>0</v>
      </c>
      <c r="H538" s="80" t="b">
        <v>0</v>
      </c>
      <c r="I538" s="80" t="b">
        <v>0</v>
      </c>
      <c r="J538" s="80" t="b">
        <v>0</v>
      </c>
      <c r="K538" s="80" t="b">
        <v>0</v>
      </c>
      <c r="L538" s="80" t="b">
        <v>0</v>
      </c>
    </row>
    <row r="539" spans="1:12" ht="15">
      <c r="A539" s="105" t="s">
        <v>1239</v>
      </c>
      <c r="B539" s="105" t="s">
        <v>1240</v>
      </c>
      <c r="C539" s="80">
        <v>2</v>
      </c>
      <c r="D539" s="106">
        <v>0.0013811314741555738</v>
      </c>
      <c r="E539" s="106">
        <v>3.0668847431297714</v>
      </c>
      <c r="F539" s="80" t="s">
        <v>719</v>
      </c>
      <c r="G539" s="80" t="b">
        <v>0</v>
      </c>
      <c r="H539" s="80" t="b">
        <v>0</v>
      </c>
      <c r="I539" s="80" t="b">
        <v>0</v>
      </c>
      <c r="J539" s="80" t="b">
        <v>0</v>
      </c>
      <c r="K539" s="80" t="b">
        <v>0</v>
      </c>
      <c r="L539" s="80" t="b">
        <v>0</v>
      </c>
    </row>
    <row r="540" spans="1:12" ht="15">
      <c r="A540" s="105" t="s">
        <v>1240</v>
      </c>
      <c r="B540" s="105" t="s">
        <v>1241</v>
      </c>
      <c r="C540" s="80">
        <v>2</v>
      </c>
      <c r="D540" s="106">
        <v>0.0013811314741555738</v>
      </c>
      <c r="E540" s="106">
        <v>3.0668847431297714</v>
      </c>
      <c r="F540" s="80" t="s">
        <v>719</v>
      </c>
      <c r="G540" s="80" t="b">
        <v>0</v>
      </c>
      <c r="H540" s="80" t="b">
        <v>0</v>
      </c>
      <c r="I540" s="80" t="b">
        <v>0</v>
      </c>
      <c r="J540" s="80" t="b">
        <v>0</v>
      </c>
      <c r="K540" s="80" t="b">
        <v>0</v>
      </c>
      <c r="L540" s="80" t="b">
        <v>0</v>
      </c>
    </row>
    <row r="541" spans="1:12" ht="15">
      <c r="A541" s="105" t="s">
        <v>1241</v>
      </c>
      <c r="B541" s="105" t="s">
        <v>915</v>
      </c>
      <c r="C541" s="80">
        <v>2</v>
      </c>
      <c r="D541" s="106">
        <v>0.0013811314741555738</v>
      </c>
      <c r="E541" s="106">
        <v>1.3467254397238146</v>
      </c>
      <c r="F541" s="80" t="s">
        <v>719</v>
      </c>
      <c r="G541" s="80" t="b">
        <v>0</v>
      </c>
      <c r="H541" s="80" t="b">
        <v>0</v>
      </c>
      <c r="I541" s="80" t="b">
        <v>0</v>
      </c>
      <c r="J541" s="80" t="b">
        <v>0</v>
      </c>
      <c r="K541" s="80" t="b">
        <v>0</v>
      </c>
      <c r="L541" s="80" t="b">
        <v>0</v>
      </c>
    </row>
    <row r="542" spans="1:12" ht="15">
      <c r="A542" s="105" t="s">
        <v>915</v>
      </c>
      <c r="B542" s="105" t="s">
        <v>1242</v>
      </c>
      <c r="C542" s="80">
        <v>2</v>
      </c>
      <c r="D542" s="106">
        <v>0.0013811314741555738</v>
      </c>
      <c r="E542" s="106">
        <v>1.3467254397238146</v>
      </c>
      <c r="F542" s="80" t="s">
        <v>719</v>
      </c>
      <c r="G542" s="80" t="b">
        <v>0</v>
      </c>
      <c r="H542" s="80" t="b">
        <v>0</v>
      </c>
      <c r="I542" s="80" t="b">
        <v>0</v>
      </c>
      <c r="J542" s="80" t="b">
        <v>0</v>
      </c>
      <c r="K542" s="80" t="b">
        <v>0</v>
      </c>
      <c r="L542" s="80" t="b">
        <v>0</v>
      </c>
    </row>
    <row r="543" spans="1:12" ht="15">
      <c r="A543" s="105" t="s">
        <v>1242</v>
      </c>
      <c r="B543" s="105" t="s">
        <v>929</v>
      </c>
      <c r="C543" s="80">
        <v>2</v>
      </c>
      <c r="D543" s="106">
        <v>0.0013811314741555738</v>
      </c>
      <c r="E543" s="106">
        <v>2.1374658174154786</v>
      </c>
      <c r="F543" s="80" t="s">
        <v>719</v>
      </c>
      <c r="G543" s="80" t="b">
        <v>0</v>
      </c>
      <c r="H543" s="80" t="b">
        <v>0</v>
      </c>
      <c r="I543" s="80" t="b">
        <v>0</v>
      </c>
      <c r="J543" s="80" t="b">
        <v>0</v>
      </c>
      <c r="K543" s="80" t="b">
        <v>0</v>
      </c>
      <c r="L543" s="80" t="b">
        <v>0</v>
      </c>
    </row>
    <row r="544" spans="1:12" ht="15">
      <c r="A544" s="105" t="s">
        <v>929</v>
      </c>
      <c r="B544" s="105" t="s">
        <v>991</v>
      </c>
      <c r="C544" s="80">
        <v>2</v>
      </c>
      <c r="D544" s="106">
        <v>0.0013811314741555738</v>
      </c>
      <c r="E544" s="106">
        <v>1.739525808743441</v>
      </c>
      <c r="F544" s="80" t="s">
        <v>719</v>
      </c>
      <c r="G544" s="80" t="b">
        <v>0</v>
      </c>
      <c r="H544" s="80" t="b">
        <v>0</v>
      </c>
      <c r="I544" s="80" t="b">
        <v>0</v>
      </c>
      <c r="J544" s="80" t="b">
        <v>0</v>
      </c>
      <c r="K544" s="80" t="b">
        <v>0</v>
      </c>
      <c r="L544" s="80" t="b">
        <v>0</v>
      </c>
    </row>
    <row r="545" spans="1:12" ht="15">
      <c r="A545" s="105" t="s">
        <v>991</v>
      </c>
      <c r="B545" s="105" t="s">
        <v>1243</v>
      </c>
      <c r="C545" s="80">
        <v>2</v>
      </c>
      <c r="D545" s="106">
        <v>0.0013811314741555738</v>
      </c>
      <c r="E545" s="106">
        <v>2.668944734457734</v>
      </c>
      <c r="F545" s="80" t="s">
        <v>719</v>
      </c>
      <c r="G545" s="80" t="b">
        <v>0</v>
      </c>
      <c r="H545" s="80" t="b">
        <v>0</v>
      </c>
      <c r="I545" s="80" t="b">
        <v>0</v>
      </c>
      <c r="J545" s="80" t="b">
        <v>0</v>
      </c>
      <c r="K545" s="80" t="b">
        <v>0</v>
      </c>
      <c r="L545" s="80" t="b">
        <v>0</v>
      </c>
    </row>
    <row r="546" spans="1:12" ht="15">
      <c r="A546" s="105" t="s">
        <v>1243</v>
      </c>
      <c r="B546" s="105" t="s">
        <v>1244</v>
      </c>
      <c r="C546" s="80">
        <v>2</v>
      </c>
      <c r="D546" s="106">
        <v>0.0013811314741555738</v>
      </c>
      <c r="E546" s="106">
        <v>3.0668847431297714</v>
      </c>
      <c r="F546" s="80" t="s">
        <v>719</v>
      </c>
      <c r="G546" s="80" t="b">
        <v>0</v>
      </c>
      <c r="H546" s="80" t="b">
        <v>0</v>
      </c>
      <c r="I546" s="80" t="b">
        <v>0</v>
      </c>
      <c r="J546" s="80" t="b">
        <v>0</v>
      </c>
      <c r="K546" s="80" t="b">
        <v>0</v>
      </c>
      <c r="L546" s="80" t="b">
        <v>0</v>
      </c>
    </row>
    <row r="547" spans="1:12" ht="15">
      <c r="A547" s="105" t="s">
        <v>1244</v>
      </c>
      <c r="B547" s="105" t="s">
        <v>975</v>
      </c>
      <c r="C547" s="80">
        <v>2</v>
      </c>
      <c r="D547" s="106">
        <v>0.0013811314741555738</v>
      </c>
      <c r="E547" s="106">
        <v>2.589763488410109</v>
      </c>
      <c r="F547" s="80" t="s">
        <v>719</v>
      </c>
      <c r="G547" s="80" t="b">
        <v>0</v>
      </c>
      <c r="H547" s="80" t="b">
        <v>0</v>
      </c>
      <c r="I547" s="80" t="b">
        <v>0</v>
      </c>
      <c r="J547" s="80" t="b">
        <v>0</v>
      </c>
      <c r="K547" s="80" t="b">
        <v>0</v>
      </c>
      <c r="L547" s="80" t="b">
        <v>0</v>
      </c>
    </row>
    <row r="548" spans="1:12" ht="15">
      <c r="A548" s="105" t="s">
        <v>975</v>
      </c>
      <c r="B548" s="105" t="s">
        <v>1245</v>
      </c>
      <c r="C548" s="80">
        <v>2</v>
      </c>
      <c r="D548" s="106">
        <v>0.0013811314741555738</v>
      </c>
      <c r="E548" s="106">
        <v>2.589763488410109</v>
      </c>
      <c r="F548" s="80" t="s">
        <v>719</v>
      </c>
      <c r="G548" s="80" t="b">
        <v>0</v>
      </c>
      <c r="H548" s="80" t="b">
        <v>0</v>
      </c>
      <c r="I548" s="80" t="b">
        <v>0</v>
      </c>
      <c r="J548" s="80" t="b">
        <v>0</v>
      </c>
      <c r="K548" s="80" t="b">
        <v>0</v>
      </c>
      <c r="L548" s="80" t="b">
        <v>0</v>
      </c>
    </row>
    <row r="549" spans="1:12" ht="15">
      <c r="A549" s="105" t="s">
        <v>1245</v>
      </c>
      <c r="B549" s="105" t="s">
        <v>1246</v>
      </c>
      <c r="C549" s="80">
        <v>2</v>
      </c>
      <c r="D549" s="106">
        <v>0.0013811314741555738</v>
      </c>
      <c r="E549" s="106">
        <v>3.0668847431297714</v>
      </c>
      <c r="F549" s="80" t="s">
        <v>719</v>
      </c>
      <c r="G549" s="80" t="b">
        <v>0</v>
      </c>
      <c r="H549" s="80" t="b">
        <v>0</v>
      </c>
      <c r="I549" s="80" t="b">
        <v>0</v>
      </c>
      <c r="J549" s="80" t="b">
        <v>0</v>
      </c>
      <c r="K549" s="80" t="b">
        <v>0</v>
      </c>
      <c r="L549" s="80" t="b">
        <v>0</v>
      </c>
    </row>
    <row r="550" spans="1:12" ht="15">
      <c r="A550" s="105" t="s">
        <v>1246</v>
      </c>
      <c r="B550" s="105" t="s">
        <v>1033</v>
      </c>
      <c r="C550" s="80">
        <v>2</v>
      </c>
      <c r="D550" s="106">
        <v>0.0013811314741555738</v>
      </c>
      <c r="E550" s="106">
        <v>3.0668847431297714</v>
      </c>
      <c r="F550" s="80" t="s">
        <v>719</v>
      </c>
      <c r="G550" s="80" t="b">
        <v>0</v>
      </c>
      <c r="H550" s="80" t="b">
        <v>0</v>
      </c>
      <c r="I550" s="80" t="b">
        <v>0</v>
      </c>
      <c r="J550" s="80" t="b">
        <v>0</v>
      </c>
      <c r="K550" s="80" t="b">
        <v>0</v>
      </c>
      <c r="L550" s="80" t="b">
        <v>0</v>
      </c>
    </row>
    <row r="551" spans="1:12" ht="15">
      <c r="A551" s="105" t="s">
        <v>1033</v>
      </c>
      <c r="B551" s="105" t="s">
        <v>916</v>
      </c>
      <c r="C551" s="80">
        <v>2</v>
      </c>
      <c r="D551" s="106">
        <v>0.0013811314741555738</v>
      </c>
      <c r="E551" s="106">
        <v>1.103096915784216</v>
      </c>
      <c r="F551" s="80" t="s">
        <v>719</v>
      </c>
      <c r="G551" s="80" t="b">
        <v>0</v>
      </c>
      <c r="H551" s="80" t="b">
        <v>0</v>
      </c>
      <c r="I551" s="80" t="b">
        <v>0</v>
      </c>
      <c r="J551" s="80" t="b">
        <v>0</v>
      </c>
      <c r="K551" s="80" t="b">
        <v>0</v>
      </c>
      <c r="L551" s="80" t="b">
        <v>0</v>
      </c>
    </row>
    <row r="552" spans="1:12" ht="15">
      <c r="A552" s="105" t="s">
        <v>916</v>
      </c>
      <c r="B552" s="105" t="s">
        <v>1247</v>
      </c>
      <c r="C552" s="80">
        <v>2</v>
      </c>
      <c r="D552" s="106">
        <v>0.0013811314741555738</v>
      </c>
      <c r="E552" s="106">
        <v>1.6603445626958162</v>
      </c>
      <c r="F552" s="80" t="s">
        <v>719</v>
      </c>
      <c r="G552" s="80" t="b">
        <v>0</v>
      </c>
      <c r="H552" s="80" t="b">
        <v>0</v>
      </c>
      <c r="I552" s="80" t="b">
        <v>0</v>
      </c>
      <c r="J552" s="80" t="b">
        <v>0</v>
      </c>
      <c r="K552" s="80" t="b">
        <v>0</v>
      </c>
      <c r="L552" s="80" t="b">
        <v>0</v>
      </c>
    </row>
    <row r="553" spans="1:12" ht="15">
      <c r="A553" s="105" t="s">
        <v>1247</v>
      </c>
      <c r="B553" s="105" t="s">
        <v>958</v>
      </c>
      <c r="C553" s="80">
        <v>2</v>
      </c>
      <c r="D553" s="106">
        <v>0.0013811314741555738</v>
      </c>
      <c r="E553" s="106">
        <v>2.5228166987794958</v>
      </c>
      <c r="F553" s="80" t="s">
        <v>719</v>
      </c>
      <c r="G553" s="80" t="b">
        <v>0</v>
      </c>
      <c r="H553" s="80" t="b">
        <v>0</v>
      </c>
      <c r="I553" s="80" t="b">
        <v>0</v>
      </c>
      <c r="J553" s="80" t="b">
        <v>0</v>
      </c>
      <c r="K553" s="80" t="b">
        <v>0</v>
      </c>
      <c r="L553" s="80" t="b">
        <v>0</v>
      </c>
    </row>
    <row r="554" spans="1:12" ht="15">
      <c r="A554" s="105" t="s">
        <v>958</v>
      </c>
      <c r="B554" s="105" t="s">
        <v>1034</v>
      </c>
      <c r="C554" s="80">
        <v>2</v>
      </c>
      <c r="D554" s="106">
        <v>0.0013811314741555738</v>
      </c>
      <c r="E554" s="106">
        <v>2.2217867031155145</v>
      </c>
      <c r="F554" s="80" t="s">
        <v>719</v>
      </c>
      <c r="G554" s="80" t="b">
        <v>0</v>
      </c>
      <c r="H554" s="80" t="b">
        <v>0</v>
      </c>
      <c r="I554" s="80" t="b">
        <v>0</v>
      </c>
      <c r="J554" s="80" t="b">
        <v>0</v>
      </c>
      <c r="K554" s="80" t="b">
        <v>0</v>
      </c>
      <c r="L554" s="80" t="b">
        <v>0</v>
      </c>
    </row>
    <row r="555" spans="1:12" ht="15">
      <c r="A555" s="105" t="s">
        <v>1034</v>
      </c>
      <c r="B555" s="105" t="s">
        <v>1248</v>
      </c>
      <c r="C555" s="80">
        <v>2</v>
      </c>
      <c r="D555" s="106">
        <v>0.0013811314741555738</v>
      </c>
      <c r="E555" s="106">
        <v>2.76585474746579</v>
      </c>
      <c r="F555" s="80" t="s">
        <v>719</v>
      </c>
      <c r="G555" s="80" t="b">
        <v>0</v>
      </c>
      <c r="H555" s="80" t="b">
        <v>0</v>
      </c>
      <c r="I555" s="80" t="b">
        <v>0</v>
      </c>
      <c r="J555" s="80" t="b">
        <v>0</v>
      </c>
      <c r="K555" s="80" t="b">
        <v>0</v>
      </c>
      <c r="L555" s="80" t="b">
        <v>0</v>
      </c>
    </row>
    <row r="556" spans="1:12" ht="15">
      <c r="A556" s="105" t="s">
        <v>1248</v>
      </c>
      <c r="B556" s="105" t="s">
        <v>1249</v>
      </c>
      <c r="C556" s="80">
        <v>2</v>
      </c>
      <c r="D556" s="106">
        <v>0.0013811314741555738</v>
      </c>
      <c r="E556" s="106">
        <v>3.0668847431297714</v>
      </c>
      <c r="F556" s="80" t="s">
        <v>719</v>
      </c>
      <c r="G556" s="80" t="b">
        <v>0</v>
      </c>
      <c r="H556" s="80" t="b">
        <v>0</v>
      </c>
      <c r="I556" s="80" t="b">
        <v>0</v>
      </c>
      <c r="J556" s="80" t="b">
        <v>0</v>
      </c>
      <c r="K556" s="80" t="b">
        <v>0</v>
      </c>
      <c r="L556" s="80" t="b">
        <v>0</v>
      </c>
    </row>
    <row r="557" spans="1:12" ht="15">
      <c r="A557" s="105" t="s">
        <v>1249</v>
      </c>
      <c r="B557" s="105" t="s">
        <v>1250</v>
      </c>
      <c r="C557" s="80">
        <v>2</v>
      </c>
      <c r="D557" s="106">
        <v>0.0013811314741555738</v>
      </c>
      <c r="E557" s="106">
        <v>3.0668847431297714</v>
      </c>
      <c r="F557" s="80" t="s">
        <v>719</v>
      </c>
      <c r="G557" s="80" t="b">
        <v>0</v>
      </c>
      <c r="H557" s="80" t="b">
        <v>0</v>
      </c>
      <c r="I557" s="80" t="b">
        <v>0</v>
      </c>
      <c r="J557" s="80" t="b">
        <v>0</v>
      </c>
      <c r="K557" s="80" t="b">
        <v>0</v>
      </c>
      <c r="L557" s="80" t="b">
        <v>0</v>
      </c>
    </row>
    <row r="558" spans="1:12" ht="15">
      <c r="A558" s="105" t="s">
        <v>1250</v>
      </c>
      <c r="B558" s="105" t="s">
        <v>1079</v>
      </c>
      <c r="C558" s="80">
        <v>2</v>
      </c>
      <c r="D558" s="106">
        <v>0.0013811314741555738</v>
      </c>
      <c r="E558" s="106">
        <v>2.89079348407409</v>
      </c>
      <c r="F558" s="80" t="s">
        <v>719</v>
      </c>
      <c r="G558" s="80" t="b">
        <v>0</v>
      </c>
      <c r="H558" s="80" t="b">
        <v>0</v>
      </c>
      <c r="I558" s="80" t="b">
        <v>0</v>
      </c>
      <c r="J558" s="80" t="b">
        <v>0</v>
      </c>
      <c r="K558" s="80" t="b">
        <v>0</v>
      </c>
      <c r="L558" s="80" t="b">
        <v>0</v>
      </c>
    </row>
    <row r="559" spans="1:12" ht="15">
      <c r="A559" s="105" t="s">
        <v>1079</v>
      </c>
      <c r="B559" s="105" t="s">
        <v>922</v>
      </c>
      <c r="C559" s="80">
        <v>2</v>
      </c>
      <c r="D559" s="106">
        <v>0.0013811314741555738</v>
      </c>
      <c r="E559" s="106">
        <v>1.8116122380264654</v>
      </c>
      <c r="F559" s="80" t="s">
        <v>719</v>
      </c>
      <c r="G559" s="80" t="b">
        <v>0</v>
      </c>
      <c r="H559" s="80" t="b">
        <v>0</v>
      </c>
      <c r="I559" s="80" t="b">
        <v>0</v>
      </c>
      <c r="J559" s="80" t="b">
        <v>0</v>
      </c>
      <c r="K559" s="80" t="b">
        <v>0</v>
      </c>
      <c r="L559" s="80" t="b">
        <v>0</v>
      </c>
    </row>
    <row r="560" spans="1:12" ht="15">
      <c r="A560" s="105" t="s">
        <v>922</v>
      </c>
      <c r="B560" s="105" t="s">
        <v>1251</v>
      </c>
      <c r="C560" s="80">
        <v>2</v>
      </c>
      <c r="D560" s="106">
        <v>0.0013811314741555738</v>
      </c>
      <c r="E560" s="106">
        <v>1.9877034970821466</v>
      </c>
      <c r="F560" s="80" t="s">
        <v>719</v>
      </c>
      <c r="G560" s="80" t="b">
        <v>0</v>
      </c>
      <c r="H560" s="80" t="b">
        <v>0</v>
      </c>
      <c r="I560" s="80" t="b">
        <v>0</v>
      </c>
      <c r="J560" s="80" t="b">
        <v>0</v>
      </c>
      <c r="K560" s="80" t="b">
        <v>0</v>
      </c>
      <c r="L560" s="80" t="b">
        <v>0</v>
      </c>
    </row>
    <row r="561" spans="1:12" ht="15">
      <c r="A561" s="105" t="s">
        <v>1251</v>
      </c>
      <c r="B561" s="105" t="s">
        <v>1252</v>
      </c>
      <c r="C561" s="80">
        <v>2</v>
      </c>
      <c r="D561" s="106">
        <v>0.0013811314741555738</v>
      </c>
      <c r="E561" s="106">
        <v>3.0668847431297714</v>
      </c>
      <c r="F561" s="80" t="s">
        <v>719</v>
      </c>
      <c r="G561" s="80" t="b">
        <v>0</v>
      </c>
      <c r="H561" s="80" t="b">
        <v>0</v>
      </c>
      <c r="I561" s="80" t="b">
        <v>0</v>
      </c>
      <c r="J561" s="80" t="b">
        <v>0</v>
      </c>
      <c r="K561" s="80" t="b">
        <v>0</v>
      </c>
      <c r="L561" s="80" t="b">
        <v>0</v>
      </c>
    </row>
    <row r="562" spans="1:12" ht="15">
      <c r="A562" s="105" t="s">
        <v>1252</v>
      </c>
      <c r="B562" s="105" t="s">
        <v>1253</v>
      </c>
      <c r="C562" s="80">
        <v>2</v>
      </c>
      <c r="D562" s="106">
        <v>0.0013811314741555738</v>
      </c>
      <c r="E562" s="106">
        <v>3.0668847431297714</v>
      </c>
      <c r="F562" s="80" t="s">
        <v>719</v>
      </c>
      <c r="G562" s="80" t="b">
        <v>0</v>
      </c>
      <c r="H562" s="80" t="b">
        <v>0</v>
      </c>
      <c r="I562" s="80" t="b">
        <v>0</v>
      </c>
      <c r="J562" s="80" t="b">
        <v>0</v>
      </c>
      <c r="K562" s="80" t="b">
        <v>0</v>
      </c>
      <c r="L562" s="80" t="b">
        <v>0</v>
      </c>
    </row>
    <row r="563" spans="1:12" ht="15">
      <c r="A563" s="105" t="s">
        <v>1253</v>
      </c>
      <c r="B563" s="105" t="s">
        <v>1254</v>
      </c>
      <c r="C563" s="80">
        <v>2</v>
      </c>
      <c r="D563" s="106">
        <v>0.0013811314741555738</v>
      </c>
      <c r="E563" s="106">
        <v>3.0668847431297714</v>
      </c>
      <c r="F563" s="80" t="s">
        <v>719</v>
      </c>
      <c r="G563" s="80" t="b">
        <v>0</v>
      </c>
      <c r="H563" s="80" t="b">
        <v>0</v>
      </c>
      <c r="I563" s="80" t="b">
        <v>0</v>
      </c>
      <c r="J563" s="80" t="b">
        <v>0</v>
      </c>
      <c r="K563" s="80" t="b">
        <v>0</v>
      </c>
      <c r="L563" s="80" t="b">
        <v>0</v>
      </c>
    </row>
    <row r="564" spans="1:12" ht="15">
      <c r="A564" s="105" t="s">
        <v>1254</v>
      </c>
      <c r="B564" s="105" t="s">
        <v>1255</v>
      </c>
      <c r="C564" s="80">
        <v>2</v>
      </c>
      <c r="D564" s="106">
        <v>0.0013811314741555738</v>
      </c>
      <c r="E564" s="106">
        <v>3.0668847431297714</v>
      </c>
      <c r="F564" s="80" t="s">
        <v>719</v>
      </c>
      <c r="G564" s="80" t="b">
        <v>0</v>
      </c>
      <c r="H564" s="80" t="b">
        <v>0</v>
      </c>
      <c r="I564" s="80" t="b">
        <v>0</v>
      </c>
      <c r="J564" s="80" t="b">
        <v>0</v>
      </c>
      <c r="K564" s="80" t="b">
        <v>0</v>
      </c>
      <c r="L564" s="80" t="b">
        <v>0</v>
      </c>
    </row>
    <row r="565" spans="1:12" ht="15">
      <c r="A565" s="105" t="s">
        <v>1255</v>
      </c>
      <c r="B565" s="105" t="s">
        <v>1076</v>
      </c>
      <c r="C565" s="80">
        <v>2</v>
      </c>
      <c r="D565" s="106">
        <v>0.0013811314741555738</v>
      </c>
      <c r="E565" s="106">
        <v>2.89079348407409</v>
      </c>
      <c r="F565" s="80" t="s">
        <v>719</v>
      </c>
      <c r="G565" s="80" t="b">
        <v>0</v>
      </c>
      <c r="H565" s="80" t="b">
        <v>0</v>
      </c>
      <c r="I565" s="80" t="b">
        <v>0</v>
      </c>
      <c r="J565" s="80" t="b">
        <v>0</v>
      </c>
      <c r="K565" s="80" t="b">
        <v>0</v>
      </c>
      <c r="L565" s="80" t="b">
        <v>0</v>
      </c>
    </row>
    <row r="566" spans="1:12" ht="15">
      <c r="A566" s="105" t="s">
        <v>1076</v>
      </c>
      <c r="B566" s="105" t="s">
        <v>1256</v>
      </c>
      <c r="C566" s="80">
        <v>2</v>
      </c>
      <c r="D566" s="106">
        <v>0.0013811314741555738</v>
      </c>
      <c r="E566" s="106">
        <v>2.89079348407409</v>
      </c>
      <c r="F566" s="80" t="s">
        <v>719</v>
      </c>
      <c r="G566" s="80" t="b">
        <v>0</v>
      </c>
      <c r="H566" s="80" t="b">
        <v>0</v>
      </c>
      <c r="I566" s="80" t="b">
        <v>0</v>
      </c>
      <c r="J566" s="80" t="b">
        <v>0</v>
      </c>
      <c r="K566" s="80" t="b">
        <v>0</v>
      </c>
      <c r="L566" s="80" t="b">
        <v>0</v>
      </c>
    </row>
    <row r="567" spans="1:12" ht="15">
      <c r="A567" s="105" t="s">
        <v>1256</v>
      </c>
      <c r="B567" s="105" t="s">
        <v>1257</v>
      </c>
      <c r="C567" s="80">
        <v>2</v>
      </c>
      <c r="D567" s="106">
        <v>0.0013811314741555738</v>
      </c>
      <c r="E567" s="106">
        <v>3.0668847431297714</v>
      </c>
      <c r="F567" s="80" t="s">
        <v>719</v>
      </c>
      <c r="G567" s="80" t="b">
        <v>0</v>
      </c>
      <c r="H567" s="80" t="b">
        <v>0</v>
      </c>
      <c r="I567" s="80" t="b">
        <v>0</v>
      </c>
      <c r="J567" s="80" t="b">
        <v>0</v>
      </c>
      <c r="K567" s="80" t="b">
        <v>0</v>
      </c>
      <c r="L567" s="80" t="b">
        <v>0</v>
      </c>
    </row>
    <row r="568" spans="1:12" ht="15">
      <c r="A568" s="105" t="s">
        <v>914</v>
      </c>
      <c r="B568" s="105" t="s">
        <v>990</v>
      </c>
      <c r="C568" s="80">
        <v>2</v>
      </c>
      <c r="D568" s="106">
        <v>0.0013811314741555738</v>
      </c>
      <c r="E568" s="106">
        <v>0.9840993728133213</v>
      </c>
      <c r="F568" s="80" t="s">
        <v>719</v>
      </c>
      <c r="G568" s="80" t="b">
        <v>0</v>
      </c>
      <c r="H568" s="80" t="b">
        <v>0</v>
      </c>
      <c r="I568" s="80" t="b">
        <v>0</v>
      </c>
      <c r="J568" s="80" t="b">
        <v>0</v>
      </c>
      <c r="K568" s="80" t="b">
        <v>0</v>
      </c>
      <c r="L568" s="80" t="b">
        <v>0</v>
      </c>
    </row>
    <row r="569" spans="1:12" ht="15">
      <c r="A569" s="105" t="s">
        <v>990</v>
      </c>
      <c r="B569" s="105" t="s">
        <v>920</v>
      </c>
      <c r="C569" s="80">
        <v>2</v>
      </c>
      <c r="D569" s="106">
        <v>0.0013811314741555738</v>
      </c>
      <c r="E569" s="106">
        <v>1.5386109659627276</v>
      </c>
      <c r="F569" s="80" t="s">
        <v>719</v>
      </c>
      <c r="G569" s="80" t="b">
        <v>0</v>
      </c>
      <c r="H569" s="80" t="b">
        <v>0</v>
      </c>
      <c r="I569" s="80" t="b">
        <v>0</v>
      </c>
      <c r="J569" s="80" t="b">
        <v>0</v>
      </c>
      <c r="K569" s="80" t="b">
        <v>0</v>
      </c>
      <c r="L569" s="80" t="b">
        <v>0</v>
      </c>
    </row>
    <row r="570" spans="1:12" ht="15">
      <c r="A570" s="105" t="s">
        <v>914</v>
      </c>
      <c r="B570" s="105" t="s">
        <v>969</v>
      </c>
      <c r="C570" s="80">
        <v>2</v>
      </c>
      <c r="D570" s="106">
        <v>0.0013811314741555738</v>
      </c>
      <c r="E570" s="106">
        <v>0.80800811375764</v>
      </c>
      <c r="F570" s="80" t="s">
        <v>719</v>
      </c>
      <c r="G570" s="80" t="b">
        <v>0</v>
      </c>
      <c r="H570" s="80" t="b">
        <v>0</v>
      </c>
      <c r="I570" s="80" t="b">
        <v>0</v>
      </c>
      <c r="J570" s="80" t="b">
        <v>0</v>
      </c>
      <c r="K570" s="80" t="b">
        <v>0</v>
      </c>
      <c r="L570" s="80" t="b">
        <v>0</v>
      </c>
    </row>
    <row r="571" spans="1:12" ht="15">
      <c r="A571" s="105" t="s">
        <v>969</v>
      </c>
      <c r="B571" s="105" t="s">
        <v>920</v>
      </c>
      <c r="C571" s="80">
        <v>2</v>
      </c>
      <c r="D571" s="106">
        <v>0.0013811314741555738</v>
      </c>
      <c r="E571" s="106">
        <v>1.459429719915103</v>
      </c>
      <c r="F571" s="80" t="s">
        <v>719</v>
      </c>
      <c r="G571" s="80" t="b">
        <v>0</v>
      </c>
      <c r="H571" s="80" t="b">
        <v>0</v>
      </c>
      <c r="I571" s="80" t="b">
        <v>0</v>
      </c>
      <c r="J571" s="80" t="b">
        <v>0</v>
      </c>
      <c r="K571" s="80" t="b">
        <v>0</v>
      </c>
      <c r="L571" s="80" t="b">
        <v>0</v>
      </c>
    </row>
    <row r="572" spans="1:12" ht="15">
      <c r="A572" s="105" t="s">
        <v>919</v>
      </c>
      <c r="B572" s="105" t="s">
        <v>1186</v>
      </c>
      <c r="C572" s="80">
        <v>2</v>
      </c>
      <c r="D572" s="106">
        <v>0.0013811314741555738</v>
      </c>
      <c r="E572" s="106">
        <v>1.9207567074515335</v>
      </c>
      <c r="F572" s="80" t="s">
        <v>719</v>
      </c>
      <c r="G572" s="80" t="b">
        <v>0</v>
      </c>
      <c r="H572" s="80" t="b">
        <v>0</v>
      </c>
      <c r="I572" s="80" t="b">
        <v>0</v>
      </c>
      <c r="J572" s="80" t="b">
        <v>0</v>
      </c>
      <c r="K572" s="80" t="b">
        <v>0</v>
      </c>
      <c r="L572" s="80" t="b">
        <v>0</v>
      </c>
    </row>
    <row r="573" spans="1:12" ht="15">
      <c r="A573" s="105" t="s">
        <v>1115</v>
      </c>
      <c r="B573" s="105" t="s">
        <v>951</v>
      </c>
      <c r="C573" s="80">
        <v>2</v>
      </c>
      <c r="D573" s="106">
        <v>0.0013811314741555738</v>
      </c>
      <c r="E573" s="106">
        <v>2.464824751801809</v>
      </c>
      <c r="F573" s="80" t="s">
        <v>719</v>
      </c>
      <c r="G573" s="80" t="b">
        <v>0</v>
      </c>
      <c r="H573" s="80" t="b">
        <v>0</v>
      </c>
      <c r="I573" s="80" t="b">
        <v>0</v>
      </c>
      <c r="J573" s="80" t="b">
        <v>0</v>
      </c>
      <c r="K573" s="80" t="b">
        <v>0</v>
      </c>
      <c r="L573" s="80" t="b">
        <v>0</v>
      </c>
    </row>
    <row r="574" spans="1:12" ht="15">
      <c r="A574" s="105" t="s">
        <v>951</v>
      </c>
      <c r="B574" s="105" t="s">
        <v>933</v>
      </c>
      <c r="C574" s="80">
        <v>2</v>
      </c>
      <c r="D574" s="106">
        <v>0.0013811314741555738</v>
      </c>
      <c r="E574" s="106">
        <v>1.6197267117875522</v>
      </c>
      <c r="F574" s="80" t="s">
        <v>719</v>
      </c>
      <c r="G574" s="80" t="b">
        <v>0</v>
      </c>
      <c r="H574" s="80" t="b">
        <v>0</v>
      </c>
      <c r="I574" s="80" t="b">
        <v>0</v>
      </c>
      <c r="J574" s="80" t="b">
        <v>0</v>
      </c>
      <c r="K574" s="80" t="b">
        <v>0</v>
      </c>
      <c r="L574" s="80" t="b">
        <v>0</v>
      </c>
    </row>
    <row r="575" spans="1:12" ht="15">
      <c r="A575" s="105" t="s">
        <v>1011</v>
      </c>
      <c r="B575" s="105" t="s">
        <v>924</v>
      </c>
      <c r="C575" s="80">
        <v>2</v>
      </c>
      <c r="D575" s="106">
        <v>0.0013811314741555738</v>
      </c>
      <c r="E575" s="106">
        <v>1.7446654483958521</v>
      </c>
      <c r="F575" s="80" t="s">
        <v>719</v>
      </c>
      <c r="G575" s="80" t="b">
        <v>0</v>
      </c>
      <c r="H575" s="80" t="b">
        <v>0</v>
      </c>
      <c r="I575" s="80" t="b">
        <v>0</v>
      </c>
      <c r="J575" s="80" t="b">
        <v>0</v>
      </c>
      <c r="K575" s="80" t="b">
        <v>0</v>
      </c>
      <c r="L575" s="80" t="b">
        <v>0</v>
      </c>
    </row>
    <row r="576" spans="1:12" ht="15">
      <c r="A576" s="105" t="s">
        <v>968</v>
      </c>
      <c r="B576" s="105" t="s">
        <v>1132</v>
      </c>
      <c r="C576" s="80">
        <v>2</v>
      </c>
      <c r="D576" s="106">
        <v>0.0013811314741555738</v>
      </c>
      <c r="E576" s="106">
        <v>2.589763488410109</v>
      </c>
      <c r="F576" s="80" t="s">
        <v>719</v>
      </c>
      <c r="G576" s="80" t="b">
        <v>0</v>
      </c>
      <c r="H576" s="80" t="b">
        <v>0</v>
      </c>
      <c r="I576" s="80" t="b">
        <v>0</v>
      </c>
      <c r="J576" s="80" t="b">
        <v>0</v>
      </c>
      <c r="K576" s="80" t="b">
        <v>0</v>
      </c>
      <c r="L576" s="80" t="b">
        <v>0</v>
      </c>
    </row>
    <row r="577" spans="1:12" ht="15">
      <c r="A577" s="105" t="s">
        <v>1132</v>
      </c>
      <c r="B577" s="105" t="s">
        <v>984</v>
      </c>
      <c r="C577" s="80">
        <v>2</v>
      </c>
      <c r="D577" s="106">
        <v>0.0013811314741555738</v>
      </c>
      <c r="E577" s="106">
        <v>2.668944734457734</v>
      </c>
      <c r="F577" s="80" t="s">
        <v>719</v>
      </c>
      <c r="G577" s="80" t="b">
        <v>0</v>
      </c>
      <c r="H577" s="80" t="b">
        <v>0</v>
      </c>
      <c r="I577" s="80" t="b">
        <v>0</v>
      </c>
      <c r="J577" s="80" t="b">
        <v>0</v>
      </c>
      <c r="K577" s="80" t="b">
        <v>0</v>
      </c>
      <c r="L577" s="80" t="b">
        <v>0</v>
      </c>
    </row>
    <row r="578" spans="1:12" ht="15">
      <c r="A578" s="105" t="s">
        <v>984</v>
      </c>
      <c r="B578" s="105" t="s">
        <v>933</v>
      </c>
      <c r="C578" s="80">
        <v>2</v>
      </c>
      <c r="D578" s="106">
        <v>0.0013811314741555738</v>
      </c>
      <c r="E578" s="106">
        <v>1.823846694443477</v>
      </c>
      <c r="F578" s="80" t="s">
        <v>719</v>
      </c>
      <c r="G578" s="80" t="b">
        <v>0</v>
      </c>
      <c r="H578" s="80" t="b">
        <v>0</v>
      </c>
      <c r="I578" s="80" t="b">
        <v>0</v>
      </c>
      <c r="J578" s="80" t="b">
        <v>0</v>
      </c>
      <c r="K578" s="80" t="b">
        <v>0</v>
      </c>
      <c r="L578" s="80" t="b">
        <v>0</v>
      </c>
    </row>
    <row r="579" spans="1:12" ht="15">
      <c r="A579" s="105" t="s">
        <v>933</v>
      </c>
      <c r="B579" s="105" t="s">
        <v>1011</v>
      </c>
      <c r="C579" s="80">
        <v>2</v>
      </c>
      <c r="D579" s="106">
        <v>0.0013811314741555738</v>
      </c>
      <c r="E579" s="106">
        <v>2.2217867031155145</v>
      </c>
      <c r="F579" s="80" t="s">
        <v>719</v>
      </c>
      <c r="G579" s="80" t="b">
        <v>0</v>
      </c>
      <c r="H579" s="80" t="b">
        <v>0</v>
      </c>
      <c r="I579" s="80" t="b">
        <v>0</v>
      </c>
      <c r="J579" s="80" t="b">
        <v>0</v>
      </c>
      <c r="K579" s="80" t="b">
        <v>0</v>
      </c>
      <c r="L579" s="80" t="b">
        <v>0</v>
      </c>
    </row>
    <row r="580" spans="1:12" ht="15">
      <c r="A580" s="105" t="s">
        <v>1011</v>
      </c>
      <c r="B580" s="105" t="s">
        <v>1012</v>
      </c>
      <c r="C580" s="80">
        <v>2</v>
      </c>
      <c r="D580" s="106">
        <v>0.0013811314741555738</v>
      </c>
      <c r="E580" s="106">
        <v>2.464824751801809</v>
      </c>
      <c r="F580" s="80" t="s">
        <v>719</v>
      </c>
      <c r="G580" s="80" t="b">
        <v>0</v>
      </c>
      <c r="H580" s="80" t="b">
        <v>0</v>
      </c>
      <c r="I580" s="80" t="b">
        <v>0</v>
      </c>
      <c r="J580" s="80" t="b">
        <v>0</v>
      </c>
      <c r="K580" s="80" t="b">
        <v>0</v>
      </c>
      <c r="L580" s="80" t="b">
        <v>0</v>
      </c>
    </row>
    <row r="581" spans="1:12" ht="15">
      <c r="A581" s="105" t="s">
        <v>985</v>
      </c>
      <c r="B581" s="105" t="s">
        <v>937</v>
      </c>
      <c r="C581" s="80">
        <v>2</v>
      </c>
      <c r="D581" s="106">
        <v>0.0013811314741555738</v>
      </c>
      <c r="E581" s="106">
        <v>1.969974730121715</v>
      </c>
      <c r="F581" s="80" t="s">
        <v>719</v>
      </c>
      <c r="G581" s="80" t="b">
        <v>0</v>
      </c>
      <c r="H581" s="80" t="b">
        <v>0</v>
      </c>
      <c r="I581" s="80" t="b">
        <v>0</v>
      </c>
      <c r="J581" s="80" t="b">
        <v>0</v>
      </c>
      <c r="K581" s="80" t="b">
        <v>0</v>
      </c>
      <c r="L581" s="80" t="b">
        <v>0</v>
      </c>
    </row>
    <row r="582" spans="1:12" ht="15">
      <c r="A582" s="105" t="s">
        <v>968</v>
      </c>
      <c r="B582" s="105" t="s">
        <v>1188</v>
      </c>
      <c r="C582" s="80">
        <v>2</v>
      </c>
      <c r="D582" s="106">
        <v>0.0013811314741555738</v>
      </c>
      <c r="E582" s="106">
        <v>2.589763488410109</v>
      </c>
      <c r="F582" s="80" t="s">
        <v>719</v>
      </c>
      <c r="G582" s="80" t="b">
        <v>0</v>
      </c>
      <c r="H582" s="80" t="b">
        <v>0</v>
      </c>
      <c r="I582" s="80" t="b">
        <v>0</v>
      </c>
      <c r="J582" s="80" t="b">
        <v>0</v>
      </c>
      <c r="K582" s="80" t="b">
        <v>0</v>
      </c>
      <c r="L582" s="80" t="b">
        <v>0</v>
      </c>
    </row>
    <row r="583" spans="1:12" ht="15">
      <c r="A583" s="105" t="s">
        <v>939</v>
      </c>
      <c r="B583" s="105" t="s">
        <v>953</v>
      </c>
      <c r="C583" s="80">
        <v>2</v>
      </c>
      <c r="D583" s="106">
        <v>0.0016290968742082767</v>
      </c>
      <c r="E583" s="106">
        <v>1.7658547474657902</v>
      </c>
      <c r="F583" s="80" t="s">
        <v>719</v>
      </c>
      <c r="G583" s="80" t="b">
        <v>0</v>
      </c>
      <c r="H583" s="80" t="b">
        <v>0</v>
      </c>
      <c r="I583" s="80" t="b">
        <v>0</v>
      </c>
      <c r="J583" s="80" t="b">
        <v>0</v>
      </c>
      <c r="K583" s="80" t="b">
        <v>0</v>
      </c>
      <c r="L583" s="80" t="b">
        <v>0</v>
      </c>
    </row>
    <row r="584" spans="1:12" ht="15">
      <c r="A584" s="105" t="s">
        <v>941</v>
      </c>
      <c r="B584" s="105" t="s">
        <v>915</v>
      </c>
      <c r="C584" s="80">
        <v>2</v>
      </c>
      <c r="D584" s="106">
        <v>0.0013811314741555738</v>
      </c>
      <c r="E584" s="106">
        <v>0.6063627502295706</v>
      </c>
      <c r="F584" s="80" t="s">
        <v>719</v>
      </c>
      <c r="G584" s="80" t="b">
        <v>0</v>
      </c>
      <c r="H584" s="80" t="b">
        <v>0</v>
      </c>
      <c r="I584" s="80" t="b">
        <v>0</v>
      </c>
      <c r="J584" s="80" t="b">
        <v>0</v>
      </c>
      <c r="K584" s="80" t="b">
        <v>0</v>
      </c>
      <c r="L584" s="80" t="b">
        <v>0</v>
      </c>
    </row>
    <row r="585" spans="1:12" ht="15">
      <c r="A585" s="105" t="s">
        <v>1205</v>
      </c>
      <c r="B585" s="105" t="s">
        <v>1206</v>
      </c>
      <c r="C585" s="80">
        <v>2</v>
      </c>
      <c r="D585" s="106">
        <v>0.0016290968742082767</v>
      </c>
      <c r="E585" s="106">
        <v>3.0668847431297714</v>
      </c>
      <c r="F585" s="80" t="s">
        <v>719</v>
      </c>
      <c r="G585" s="80" t="b">
        <v>0</v>
      </c>
      <c r="H585" s="80" t="b">
        <v>0</v>
      </c>
      <c r="I585" s="80" t="b">
        <v>0</v>
      </c>
      <c r="J585" s="80" t="b">
        <v>0</v>
      </c>
      <c r="K585" s="80" t="b">
        <v>0</v>
      </c>
      <c r="L585" s="80" t="b">
        <v>0</v>
      </c>
    </row>
    <row r="586" spans="1:12" ht="15">
      <c r="A586" s="105" t="s">
        <v>930</v>
      </c>
      <c r="B586" s="105" t="s">
        <v>1087</v>
      </c>
      <c r="C586" s="80">
        <v>2</v>
      </c>
      <c r="D586" s="106">
        <v>0.0013811314741555738</v>
      </c>
      <c r="E586" s="106">
        <v>2.1637947561378277</v>
      </c>
      <c r="F586" s="80" t="s">
        <v>719</v>
      </c>
      <c r="G586" s="80" t="b">
        <v>0</v>
      </c>
      <c r="H586" s="80" t="b">
        <v>0</v>
      </c>
      <c r="I586" s="80" t="b">
        <v>0</v>
      </c>
      <c r="J586" s="80" t="b">
        <v>0</v>
      </c>
      <c r="K586" s="80" t="b">
        <v>0</v>
      </c>
      <c r="L586" s="80" t="b">
        <v>0</v>
      </c>
    </row>
    <row r="587" spans="1:12" ht="15">
      <c r="A587" s="105" t="s">
        <v>940</v>
      </c>
      <c r="B587" s="105" t="s">
        <v>922</v>
      </c>
      <c r="C587" s="80">
        <v>2</v>
      </c>
      <c r="D587" s="106">
        <v>0.0013811314741555738</v>
      </c>
      <c r="E587" s="106">
        <v>1.2473408075879027</v>
      </c>
      <c r="F587" s="80" t="s">
        <v>719</v>
      </c>
      <c r="G587" s="80" t="b">
        <v>0</v>
      </c>
      <c r="H587" s="80" t="b">
        <v>0</v>
      </c>
      <c r="I587" s="80" t="b">
        <v>0</v>
      </c>
      <c r="J587" s="80" t="b">
        <v>0</v>
      </c>
      <c r="K587" s="80" t="b">
        <v>0</v>
      </c>
      <c r="L587" s="80" t="b">
        <v>0</v>
      </c>
    </row>
    <row r="588" spans="1:12" ht="15">
      <c r="A588" s="105" t="s">
        <v>1195</v>
      </c>
      <c r="B588" s="105" t="s">
        <v>1072</v>
      </c>
      <c r="C588" s="80">
        <v>2</v>
      </c>
      <c r="D588" s="106">
        <v>0.0013811314741555738</v>
      </c>
      <c r="E588" s="106">
        <v>2.89079348407409</v>
      </c>
      <c r="F588" s="80" t="s">
        <v>719</v>
      </c>
      <c r="G588" s="80" t="b">
        <v>0</v>
      </c>
      <c r="H588" s="80" t="b">
        <v>0</v>
      </c>
      <c r="I588" s="80" t="b">
        <v>0</v>
      </c>
      <c r="J588" s="80" t="b">
        <v>0</v>
      </c>
      <c r="K588" s="80" t="b">
        <v>0</v>
      </c>
      <c r="L588" s="80" t="b">
        <v>0</v>
      </c>
    </row>
    <row r="589" spans="1:12" ht="15">
      <c r="A589" s="105" t="s">
        <v>1072</v>
      </c>
      <c r="B589" s="105" t="s">
        <v>940</v>
      </c>
      <c r="C589" s="80">
        <v>2</v>
      </c>
      <c r="D589" s="106">
        <v>0.0013811314741555738</v>
      </c>
      <c r="E589" s="106">
        <v>2.1504307945798464</v>
      </c>
      <c r="F589" s="80" t="s">
        <v>719</v>
      </c>
      <c r="G589" s="80" t="b">
        <v>0</v>
      </c>
      <c r="H589" s="80" t="b">
        <v>0</v>
      </c>
      <c r="I589" s="80" t="b">
        <v>0</v>
      </c>
      <c r="J589" s="80" t="b">
        <v>0</v>
      </c>
      <c r="K589" s="80" t="b">
        <v>0</v>
      </c>
      <c r="L589" s="80" t="b">
        <v>0</v>
      </c>
    </row>
    <row r="590" spans="1:12" ht="15">
      <c r="A590" s="105" t="s">
        <v>1075</v>
      </c>
      <c r="B590" s="105" t="s">
        <v>1028</v>
      </c>
      <c r="C590" s="80">
        <v>2</v>
      </c>
      <c r="D590" s="106">
        <v>0.0013811314741555738</v>
      </c>
      <c r="E590" s="106">
        <v>2.589763488410109</v>
      </c>
      <c r="F590" s="80" t="s">
        <v>719</v>
      </c>
      <c r="G590" s="80" t="b">
        <v>0</v>
      </c>
      <c r="H590" s="80" t="b">
        <v>0</v>
      </c>
      <c r="I590" s="80" t="b">
        <v>0</v>
      </c>
      <c r="J590" s="80" t="b">
        <v>0</v>
      </c>
      <c r="K590" s="80" t="b">
        <v>0</v>
      </c>
      <c r="L590" s="80" t="b">
        <v>0</v>
      </c>
    </row>
    <row r="591" spans="1:12" ht="15">
      <c r="A591" s="105" t="s">
        <v>942</v>
      </c>
      <c r="B591" s="105" t="s">
        <v>916</v>
      </c>
      <c r="C591" s="80">
        <v>2</v>
      </c>
      <c r="D591" s="106">
        <v>0.0013811314741555738</v>
      </c>
      <c r="E591" s="106">
        <v>0.7051569071121785</v>
      </c>
      <c r="F591" s="80" t="s">
        <v>719</v>
      </c>
      <c r="G591" s="80" t="b">
        <v>0</v>
      </c>
      <c r="H591" s="80" t="b">
        <v>0</v>
      </c>
      <c r="I591" s="80" t="b">
        <v>0</v>
      </c>
      <c r="J591" s="80" t="b">
        <v>0</v>
      </c>
      <c r="K591" s="80" t="b">
        <v>0</v>
      </c>
      <c r="L591" s="80" t="b">
        <v>0</v>
      </c>
    </row>
    <row r="592" spans="1:12" ht="15">
      <c r="A592" s="105" t="s">
        <v>933</v>
      </c>
      <c r="B592" s="105" t="s">
        <v>916</v>
      </c>
      <c r="C592" s="80">
        <v>2</v>
      </c>
      <c r="D592" s="106">
        <v>0.0013811314741555738</v>
      </c>
      <c r="E592" s="106">
        <v>0.5590288714339405</v>
      </c>
      <c r="F592" s="80" t="s">
        <v>719</v>
      </c>
      <c r="G592" s="80" t="b">
        <v>0</v>
      </c>
      <c r="H592" s="80" t="b">
        <v>0</v>
      </c>
      <c r="I592" s="80" t="b">
        <v>0</v>
      </c>
      <c r="J592" s="80" t="b">
        <v>0</v>
      </c>
      <c r="K592" s="80" t="b">
        <v>0</v>
      </c>
      <c r="L592" s="80" t="b">
        <v>0</v>
      </c>
    </row>
    <row r="593" spans="1:12" ht="15">
      <c r="A593" s="105" t="s">
        <v>915</v>
      </c>
      <c r="B593" s="105" t="s">
        <v>1178</v>
      </c>
      <c r="C593" s="80">
        <v>2</v>
      </c>
      <c r="D593" s="106">
        <v>0.0013811314741555738</v>
      </c>
      <c r="E593" s="106">
        <v>1.3467254397238146</v>
      </c>
      <c r="F593" s="80" t="s">
        <v>719</v>
      </c>
      <c r="G593" s="80" t="b">
        <v>0</v>
      </c>
      <c r="H593" s="80" t="b">
        <v>0</v>
      </c>
      <c r="I593" s="80" t="b">
        <v>0</v>
      </c>
      <c r="J593" s="80" t="b">
        <v>0</v>
      </c>
      <c r="K593" s="80" t="b">
        <v>0</v>
      </c>
      <c r="L593" s="80" t="b">
        <v>0</v>
      </c>
    </row>
    <row r="594" spans="1:12" ht="15">
      <c r="A594" s="105" t="s">
        <v>914</v>
      </c>
      <c r="B594" s="105" t="s">
        <v>920</v>
      </c>
      <c r="C594" s="80">
        <v>2</v>
      </c>
      <c r="D594" s="106">
        <v>0.0013811314741555738</v>
      </c>
      <c r="E594" s="106">
        <v>0.15479559998229647</v>
      </c>
      <c r="F594" s="80" t="s">
        <v>719</v>
      </c>
      <c r="G594" s="80" t="b">
        <v>0</v>
      </c>
      <c r="H594" s="80" t="b">
        <v>0</v>
      </c>
      <c r="I594" s="80" t="b">
        <v>0</v>
      </c>
      <c r="J594" s="80" t="b">
        <v>0</v>
      </c>
      <c r="K594" s="80" t="b">
        <v>0</v>
      </c>
      <c r="L594" s="80" t="b">
        <v>0</v>
      </c>
    </row>
    <row r="595" spans="1:12" ht="15">
      <c r="A595" s="105" t="s">
        <v>957</v>
      </c>
      <c r="B595" s="105" t="s">
        <v>1182</v>
      </c>
      <c r="C595" s="80">
        <v>2</v>
      </c>
      <c r="D595" s="106">
        <v>0.0013811314741555738</v>
      </c>
      <c r="E595" s="106">
        <v>2.5228166987794958</v>
      </c>
      <c r="F595" s="80" t="s">
        <v>719</v>
      </c>
      <c r="G595" s="80" t="b">
        <v>0</v>
      </c>
      <c r="H595" s="80" t="b">
        <v>0</v>
      </c>
      <c r="I595" s="80" t="b">
        <v>0</v>
      </c>
      <c r="J595" s="80" t="b">
        <v>0</v>
      </c>
      <c r="K595" s="80" t="b">
        <v>0</v>
      </c>
      <c r="L595" s="80" t="b">
        <v>0</v>
      </c>
    </row>
    <row r="596" spans="1:12" ht="15">
      <c r="A596" s="105" t="s">
        <v>925</v>
      </c>
      <c r="B596" s="105" t="s">
        <v>1064</v>
      </c>
      <c r="C596" s="80">
        <v>2</v>
      </c>
      <c r="D596" s="106">
        <v>0.0013811314741555738</v>
      </c>
      <c r="E596" s="106">
        <v>1.89079348407409</v>
      </c>
      <c r="F596" s="80" t="s">
        <v>719</v>
      </c>
      <c r="G596" s="80" t="b">
        <v>0</v>
      </c>
      <c r="H596" s="80" t="b">
        <v>0</v>
      </c>
      <c r="I596" s="80" t="b">
        <v>0</v>
      </c>
      <c r="J596" s="80" t="b">
        <v>0</v>
      </c>
      <c r="K596" s="80" t="b">
        <v>0</v>
      </c>
      <c r="L596" s="80" t="b">
        <v>0</v>
      </c>
    </row>
    <row r="597" spans="1:12" ht="15">
      <c r="A597" s="105" t="s">
        <v>1009</v>
      </c>
      <c r="B597" s="105" t="s">
        <v>915</v>
      </c>
      <c r="C597" s="80">
        <v>2</v>
      </c>
      <c r="D597" s="106">
        <v>0.0013811314741555738</v>
      </c>
      <c r="E597" s="106">
        <v>1.0456954440598334</v>
      </c>
      <c r="F597" s="80" t="s">
        <v>719</v>
      </c>
      <c r="G597" s="80" t="b">
        <v>0</v>
      </c>
      <c r="H597" s="80" t="b">
        <v>0</v>
      </c>
      <c r="I597" s="80" t="b">
        <v>0</v>
      </c>
      <c r="J597" s="80" t="b">
        <v>0</v>
      </c>
      <c r="K597" s="80" t="b">
        <v>0</v>
      </c>
      <c r="L597" s="80" t="b">
        <v>0</v>
      </c>
    </row>
    <row r="598" spans="1:12" ht="15">
      <c r="A598" s="105" t="s">
        <v>940</v>
      </c>
      <c r="B598" s="105" t="s">
        <v>954</v>
      </c>
      <c r="C598" s="80">
        <v>2</v>
      </c>
      <c r="D598" s="106">
        <v>0.0013811314741555738</v>
      </c>
      <c r="E598" s="106">
        <v>1.7824540092852519</v>
      </c>
      <c r="F598" s="80" t="s">
        <v>719</v>
      </c>
      <c r="G598" s="80" t="b">
        <v>0</v>
      </c>
      <c r="H598" s="80" t="b">
        <v>0</v>
      </c>
      <c r="I598" s="80" t="b">
        <v>0</v>
      </c>
      <c r="J598" s="80" t="b">
        <v>0</v>
      </c>
      <c r="K598" s="80" t="b">
        <v>0</v>
      </c>
      <c r="L598" s="80" t="b">
        <v>0</v>
      </c>
    </row>
    <row r="599" spans="1:12" ht="15">
      <c r="A599" s="105" t="s">
        <v>1064</v>
      </c>
      <c r="B599" s="105" t="s">
        <v>1065</v>
      </c>
      <c r="C599" s="80">
        <v>2</v>
      </c>
      <c r="D599" s="106">
        <v>0.0013811314741555738</v>
      </c>
      <c r="E599" s="106">
        <v>2.7147022250184087</v>
      </c>
      <c r="F599" s="80" t="s">
        <v>719</v>
      </c>
      <c r="G599" s="80" t="b">
        <v>0</v>
      </c>
      <c r="H599" s="80" t="b">
        <v>0</v>
      </c>
      <c r="I599" s="80" t="b">
        <v>0</v>
      </c>
      <c r="J599" s="80" t="b">
        <v>0</v>
      </c>
      <c r="K599" s="80" t="b">
        <v>0</v>
      </c>
      <c r="L599" s="80" t="b">
        <v>0</v>
      </c>
    </row>
    <row r="600" spans="1:12" ht="15">
      <c r="A600" s="105" t="s">
        <v>914</v>
      </c>
      <c r="B600" s="105" t="s">
        <v>1103</v>
      </c>
      <c r="C600" s="80">
        <v>2</v>
      </c>
      <c r="D600" s="106">
        <v>0.0013811314741555738</v>
      </c>
      <c r="E600" s="106">
        <v>1.2851293684773024</v>
      </c>
      <c r="F600" s="80" t="s">
        <v>719</v>
      </c>
      <c r="G600" s="80" t="b">
        <v>0</v>
      </c>
      <c r="H600" s="80" t="b">
        <v>0</v>
      </c>
      <c r="I600" s="80" t="b">
        <v>0</v>
      </c>
      <c r="J600" s="80" t="b">
        <v>0</v>
      </c>
      <c r="K600" s="80" t="b">
        <v>0</v>
      </c>
      <c r="L600" s="80" t="b">
        <v>0</v>
      </c>
    </row>
    <row r="601" spans="1:12" ht="15">
      <c r="A601" s="105" t="s">
        <v>1103</v>
      </c>
      <c r="B601" s="105" t="s">
        <v>1104</v>
      </c>
      <c r="C601" s="80">
        <v>2</v>
      </c>
      <c r="D601" s="106">
        <v>0.0013811314741555738</v>
      </c>
      <c r="E601" s="106">
        <v>3.0668847431297714</v>
      </c>
      <c r="F601" s="80" t="s">
        <v>719</v>
      </c>
      <c r="G601" s="80" t="b">
        <v>0</v>
      </c>
      <c r="H601" s="80" t="b">
        <v>0</v>
      </c>
      <c r="I601" s="80" t="b">
        <v>0</v>
      </c>
      <c r="J601" s="80" t="b">
        <v>0</v>
      </c>
      <c r="K601" s="80" t="b">
        <v>0</v>
      </c>
      <c r="L601" s="80" t="b">
        <v>0</v>
      </c>
    </row>
    <row r="602" spans="1:12" ht="15">
      <c r="A602" s="105" t="s">
        <v>1104</v>
      </c>
      <c r="B602" s="105" t="s">
        <v>1037</v>
      </c>
      <c r="C602" s="80">
        <v>2</v>
      </c>
      <c r="D602" s="106">
        <v>0.0013811314741555738</v>
      </c>
      <c r="E602" s="106">
        <v>2.89079348407409</v>
      </c>
      <c r="F602" s="80" t="s">
        <v>719</v>
      </c>
      <c r="G602" s="80" t="b">
        <v>0</v>
      </c>
      <c r="H602" s="80" t="b">
        <v>0</v>
      </c>
      <c r="I602" s="80" t="b">
        <v>0</v>
      </c>
      <c r="J602" s="80" t="b">
        <v>0</v>
      </c>
      <c r="K602" s="80" t="b">
        <v>0</v>
      </c>
      <c r="L602" s="80" t="b">
        <v>0</v>
      </c>
    </row>
    <row r="603" spans="1:12" ht="15">
      <c r="A603" s="105" t="s">
        <v>1037</v>
      </c>
      <c r="B603" s="105" t="s">
        <v>920</v>
      </c>
      <c r="C603" s="80">
        <v>2</v>
      </c>
      <c r="D603" s="106">
        <v>0.0013811314741555738</v>
      </c>
      <c r="E603" s="106">
        <v>1.760459715579084</v>
      </c>
      <c r="F603" s="80" t="s">
        <v>719</v>
      </c>
      <c r="G603" s="80" t="b">
        <v>0</v>
      </c>
      <c r="H603" s="80" t="b">
        <v>0</v>
      </c>
      <c r="I603" s="80" t="b">
        <v>0</v>
      </c>
      <c r="J603" s="80" t="b">
        <v>0</v>
      </c>
      <c r="K603" s="80" t="b">
        <v>0</v>
      </c>
      <c r="L603" s="80" t="b">
        <v>0</v>
      </c>
    </row>
    <row r="604" spans="1:12" ht="15">
      <c r="A604" s="105" t="s">
        <v>924</v>
      </c>
      <c r="B604" s="105" t="s">
        <v>971</v>
      </c>
      <c r="C604" s="80">
        <v>2</v>
      </c>
      <c r="D604" s="106">
        <v>0.0013811314741555738</v>
      </c>
      <c r="E604" s="106">
        <v>1.5685741893401708</v>
      </c>
      <c r="F604" s="80" t="s">
        <v>719</v>
      </c>
      <c r="G604" s="80" t="b">
        <v>0</v>
      </c>
      <c r="H604" s="80" t="b">
        <v>0</v>
      </c>
      <c r="I604" s="80" t="b">
        <v>0</v>
      </c>
      <c r="J604" s="80" t="b">
        <v>0</v>
      </c>
      <c r="K604" s="80" t="b">
        <v>0</v>
      </c>
      <c r="L604" s="80" t="b">
        <v>0</v>
      </c>
    </row>
    <row r="605" spans="1:12" ht="15">
      <c r="A605" s="105" t="s">
        <v>914</v>
      </c>
      <c r="B605" s="105" t="s">
        <v>978</v>
      </c>
      <c r="C605" s="80">
        <v>2</v>
      </c>
      <c r="D605" s="106">
        <v>0.0013811314741555738</v>
      </c>
      <c r="E605" s="106">
        <v>0.8871893598052649</v>
      </c>
      <c r="F605" s="80" t="s">
        <v>719</v>
      </c>
      <c r="G605" s="80" t="b">
        <v>0</v>
      </c>
      <c r="H605" s="80" t="b">
        <v>0</v>
      </c>
      <c r="I605" s="80" t="b">
        <v>0</v>
      </c>
      <c r="J605" s="80" t="b">
        <v>0</v>
      </c>
      <c r="K605" s="80" t="b">
        <v>0</v>
      </c>
      <c r="L605" s="80" t="b">
        <v>0</v>
      </c>
    </row>
    <row r="606" spans="1:12" ht="15">
      <c r="A606" s="105" t="s">
        <v>978</v>
      </c>
      <c r="B606" s="105" t="s">
        <v>1116</v>
      </c>
      <c r="C606" s="80">
        <v>2</v>
      </c>
      <c r="D606" s="106">
        <v>0.0013811314741555738</v>
      </c>
      <c r="E606" s="106">
        <v>2.668944734457734</v>
      </c>
      <c r="F606" s="80" t="s">
        <v>719</v>
      </c>
      <c r="G606" s="80" t="b">
        <v>0</v>
      </c>
      <c r="H606" s="80" t="b">
        <v>0</v>
      </c>
      <c r="I606" s="80" t="b">
        <v>0</v>
      </c>
      <c r="J606" s="80" t="b">
        <v>0</v>
      </c>
      <c r="K606" s="80" t="b">
        <v>0</v>
      </c>
      <c r="L606" s="80" t="b">
        <v>0</v>
      </c>
    </row>
    <row r="607" spans="1:12" ht="15">
      <c r="A607" s="105" t="s">
        <v>1116</v>
      </c>
      <c r="B607" s="105" t="s">
        <v>1040</v>
      </c>
      <c r="C607" s="80">
        <v>2</v>
      </c>
      <c r="D607" s="106">
        <v>0.0013811314741555738</v>
      </c>
      <c r="E607" s="106">
        <v>2.89079348407409</v>
      </c>
      <c r="F607" s="80" t="s">
        <v>719</v>
      </c>
      <c r="G607" s="80" t="b">
        <v>0</v>
      </c>
      <c r="H607" s="80" t="b">
        <v>0</v>
      </c>
      <c r="I607" s="80" t="b">
        <v>0</v>
      </c>
      <c r="J607" s="80" t="b">
        <v>0</v>
      </c>
      <c r="K607" s="80" t="b">
        <v>0</v>
      </c>
      <c r="L607" s="80" t="b">
        <v>0</v>
      </c>
    </row>
    <row r="608" spans="1:12" ht="15">
      <c r="A608" s="105" t="s">
        <v>1040</v>
      </c>
      <c r="B608" s="105" t="s">
        <v>1117</v>
      </c>
      <c r="C608" s="80">
        <v>2</v>
      </c>
      <c r="D608" s="106">
        <v>0.0013811314741555738</v>
      </c>
      <c r="E608" s="106">
        <v>2.89079348407409</v>
      </c>
      <c r="F608" s="80" t="s">
        <v>719</v>
      </c>
      <c r="G608" s="80" t="b">
        <v>0</v>
      </c>
      <c r="H608" s="80" t="b">
        <v>0</v>
      </c>
      <c r="I608" s="80" t="b">
        <v>0</v>
      </c>
      <c r="J608" s="80" t="b">
        <v>0</v>
      </c>
      <c r="K608" s="80" t="b">
        <v>0</v>
      </c>
      <c r="L608" s="80" t="b">
        <v>0</v>
      </c>
    </row>
    <row r="609" spans="1:12" ht="15">
      <c r="A609" s="105" t="s">
        <v>1117</v>
      </c>
      <c r="B609" s="105" t="s">
        <v>1041</v>
      </c>
      <c r="C609" s="80">
        <v>2</v>
      </c>
      <c r="D609" s="106">
        <v>0.0013811314741555738</v>
      </c>
      <c r="E609" s="106">
        <v>2.89079348407409</v>
      </c>
      <c r="F609" s="80" t="s">
        <v>719</v>
      </c>
      <c r="G609" s="80" t="b">
        <v>0</v>
      </c>
      <c r="H609" s="80" t="b">
        <v>0</v>
      </c>
      <c r="I609" s="80" t="b">
        <v>0</v>
      </c>
      <c r="J609" s="80" t="b">
        <v>0</v>
      </c>
      <c r="K609" s="80" t="b">
        <v>0</v>
      </c>
      <c r="L609" s="80" t="b">
        <v>0</v>
      </c>
    </row>
    <row r="610" spans="1:12" ht="15">
      <c r="A610" s="105" t="s">
        <v>1041</v>
      </c>
      <c r="B610" s="105" t="s">
        <v>1118</v>
      </c>
      <c r="C610" s="80">
        <v>2</v>
      </c>
      <c r="D610" s="106">
        <v>0.0013811314741555738</v>
      </c>
      <c r="E610" s="106">
        <v>2.89079348407409</v>
      </c>
      <c r="F610" s="80" t="s">
        <v>719</v>
      </c>
      <c r="G610" s="80" t="b">
        <v>0</v>
      </c>
      <c r="H610" s="80" t="b">
        <v>0</v>
      </c>
      <c r="I610" s="80" t="b">
        <v>0</v>
      </c>
      <c r="J610" s="80" t="b">
        <v>0</v>
      </c>
      <c r="K610" s="80" t="b">
        <v>0</v>
      </c>
      <c r="L610" s="80" t="b">
        <v>0</v>
      </c>
    </row>
    <row r="611" spans="1:12" ht="15">
      <c r="A611" s="105" t="s">
        <v>1118</v>
      </c>
      <c r="B611" s="105" t="s">
        <v>1042</v>
      </c>
      <c r="C611" s="80">
        <v>2</v>
      </c>
      <c r="D611" s="106">
        <v>0.0013811314741555738</v>
      </c>
      <c r="E611" s="106">
        <v>3.0668847431297714</v>
      </c>
      <c r="F611" s="80" t="s">
        <v>719</v>
      </c>
      <c r="G611" s="80" t="b">
        <v>0</v>
      </c>
      <c r="H611" s="80" t="b">
        <v>0</v>
      </c>
      <c r="I611" s="80" t="b">
        <v>0</v>
      </c>
      <c r="J611" s="80" t="b">
        <v>0</v>
      </c>
      <c r="K611" s="80" t="b">
        <v>0</v>
      </c>
      <c r="L611" s="80" t="b">
        <v>0</v>
      </c>
    </row>
    <row r="612" spans="1:12" ht="15">
      <c r="A612" s="105" t="s">
        <v>1042</v>
      </c>
      <c r="B612" s="105" t="s">
        <v>966</v>
      </c>
      <c r="C612" s="80">
        <v>2</v>
      </c>
      <c r="D612" s="106">
        <v>0.0013811314741555738</v>
      </c>
      <c r="E612" s="106">
        <v>2.413672229354428</v>
      </c>
      <c r="F612" s="80" t="s">
        <v>719</v>
      </c>
      <c r="G612" s="80" t="b">
        <v>0</v>
      </c>
      <c r="H612" s="80" t="b">
        <v>0</v>
      </c>
      <c r="I612" s="80" t="b">
        <v>0</v>
      </c>
      <c r="J612" s="80" t="b">
        <v>0</v>
      </c>
      <c r="K612" s="80" t="b">
        <v>0</v>
      </c>
      <c r="L612" s="80" t="b">
        <v>0</v>
      </c>
    </row>
    <row r="613" spans="1:12" ht="15">
      <c r="A613" s="105" t="s">
        <v>966</v>
      </c>
      <c r="B613" s="105" t="s">
        <v>1005</v>
      </c>
      <c r="C613" s="80">
        <v>2</v>
      </c>
      <c r="D613" s="106">
        <v>0.0013811314741555738</v>
      </c>
      <c r="E613" s="106">
        <v>2.2887334927461276</v>
      </c>
      <c r="F613" s="80" t="s">
        <v>719</v>
      </c>
      <c r="G613" s="80" t="b">
        <v>0</v>
      </c>
      <c r="H613" s="80" t="b">
        <v>0</v>
      </c>
      <c r="I613" s="80" t="b">
        <v>0</v>
      </c>
      <c r="J613" s="80" t="b">
        <v>0</v>
      </c>
      <c r="K613" s="80" t="b">
        <v>0</v>
      </c>
      <c r="L613" s="80" t="b">
        <v>0</v>
      </c>
    </row>
    <row r="614" spans="1:12" ht="15">
      <c r="A614" s="105" t="s">
        <v>1005</v>
      </c>
      <c r="B614" s="105" t="s">
        <v>966</v>
      </c>
      <c r="C614" s="80">
        <v>2</v>
      </c>
      <c r="D614" s="106">
        <v>0.0013811314741555738</v>
      </c>
      <c r="E614" s="106">
        <v>2.2887334927461276</v>
      </c>
      <c r="F614" s="80" t="s">
        <v>719</v>
      </c>
      <c r="G614" s="80" t="b">
        <v>0</v>
      </c>
      <c r="H614" s="80" t="b">
        <v>0</v>
      </c>
      <c r="I614" s="80" t="b">
        <v>0</v>
      </c>
      <c r="J614" s="80" t="b">
        <v>0</v>
      </c>
      <c r="K614" s="80" t="b">
        <v>0</v>
      </c>
      <c r="L614" s="80" t="b">
        <v>0</v>
      </c>
    </row>
    <row r="615" spans="1:12" ht="15">
      <c r="A615" s="105" t="s">
        <v>936</v>
      </c>
      <c r="B615" s="105" t="s">
        <v>1119</v>
      </c>
      <c r="C615" s="80">
        <v>2</v>
      </c>
      <c r="D615" s="106">
        <v>0.0013811314741555738</v>
      </c>
      <c r="E615" s="106">
        <v>2.2887334927461276</v>
      </c>
      <c r="F615" s="80" t="s">
        <v>719</v>
      </c>
      <c r="G615" s="80" t="b">
        <v>0</v>
      </c>
      <c r="H615" s="80" t="b">
        <v>0</v>
      </c>
      <c r="I615" s="80" t="b">
        <v>0</v>
      </c>
      <c r="J615" s="80" t="b">
        <v>0</v>
      </c>
      <c r="K615" s="80" t="b">
        <v>0</v>
      </c>
      <c r="L615" s="80" t="b">
        <v>0</v>
      </c>
    </row>
    <row r="616" spans="1:12" ht="15">
      <c r="A616" s="105" t="s">
        <v>1119</v>
      </c>
      <c r="B616" s="105" t="s">
        <v>1120</v>
      </c>
      <c r="C616" s="80">
        <v>2</v>
      </c>
      <c r="D616" s="106">
        <v>0.0013811314741555738</v>
      </c>
      <c r="E616" s="106">
        <v>3.0668847431297714</v>
      </c>
      <c r="F616" s="80" t="s">
        <v>719</v>
      </c>
      <c r="G616" s="80" t="b">
        <v>0</v>
      </c>
      <c r="H616" s="80" t="b">
        <v>0</v>
      </c>
      <c r="I616" s="80" t="b">
        <v>0</v>
      </c>
      <c r="J616" s="80" t="b">
        <v>0</v>
      </c>
      <c r="K616" s="80" t="b">
        <v>0</v>
      </c>
      <c r="L616" s="80" t="b">
        <v>0</v>
      </c>
    </row>
    <row r="617" spans="1:12" ht="15">
      <c r="A617" s="105" t="s">
        <v>1120</v>
      </c>
      <c r="B617" s="105" t="s">
        <v>916</v>
      </c>
      <c r="C617" s="80">
        <v>2</v>
      </c>
      <c r="D617" s="106">
        <v>0.0013811314741555738</v>
      </c>
      <c r="E617" s="106">
        <v>1.4041269114481973</v>
      </c>
      <c r="F617" s="80" t="s">
        <v>719</v>
      </c>
      <c r="G617" s="80" t="b">
        <v>0</v>
      </c>
      <c r="H617" s="80" t="b">
        <v>0</v>
      </c>
      <c r="I617" s="80" t="b">
        <v>0</v>
      </c>
      <c r="J617" s="80" t="b">
        <v>0</v>
      </c>
      <c r="K617" s="80" t="b">
        <v>0</v>
      </c>
      <c r="L617" s="80" t="b">
        <v>0</v>
      </c>
    </row>
    <row r="618" spans="1:12" ht="15">
      <c r="A618" s="105" t="s">
        <v>916</v>
      </c>
      <c r="B618" s="105" t="s">
        <v>1043</v>
      </c>
      <c r="C618" s="80">
        <v>2</v>
      </c>
      <c r="D618" s="106">
        <v>0.0013811314741555738</v>
      </c>
      <c r="E618" s="106">
        <v>1.4842533036401349</v>
      </c>
      <c r="F618" s="80" t="s">
        <v>719</v>
      </c>
      <c r="G618" s="80" t="b">
        <v>0</v>
      </c>
      <c r="H618" s="80" t="b">
        <v>0</v>
      </c>
      <c r="I618" s="80" t="b">
        <v>0</v>
      </c>
      <c r="J618" s="80" t="b">
        <v>0</v>
      </c>
      <c r="K618" s="80" t="b">
        <v>0</v>
      </c>
      <c r="L618" s="80" t="b">
        <v>0</v>
      </c>
    </row>
    <row r="619" spans="1:12" ht="15">
      <c r="A619" s="105" t="s">
        <v>1043</v>
      </c>
      <c r="B619" s="105" t="s">
        <v>946</v>
      </c>
      <c r="C619" s="80">
        <v>2</v>
      </c>
      <c r="D619" s="106">
        <v>0.0013811314741555738</v>
      </c>
      <c r="E619" s="106">
        <v>2.2375809702987466</v>
      </c>
      <c r="F619" s="80" t="s">
        <v>719</v>
      </c>
      <c r="G619" s="80" t="b">
        <v>0</v>
      </c>
      <c r="H619" s="80" t="b">
        <v>0</v>
      </c>
      <c r="I619" s="80" t="b">
        <v>0</v>
      </c>
      <c r="J619" s="80" t="b">
        <v>0</v>
      </c>
      <c r="K619" s="80" t="b">
        <v>0</v>
      </c>
      <c r="L619" s="80" t="b">
        <v>0</v>
      </c>
    </row>
    <row r="620" spans="1:12" ht="15">
      <c r="A620" s="105" t="s">
        <v>946</v>
      </c>
      <c r="B620" s="105" t="s">
        <v>1121</v>
      </c>
      <c r="C620" s="80">
        <v>2</v>
      </c>
      <c r="D620" s="106">
        <v>0.0013811314741555738</v>
      </c>
      <c r="E620" s="106">
        <v>2.413672229354428</v>
      </c>
      <c r="F620" s="80" t="s">
        <v>719</v>
      </c>
      <c r="G620" s="80" t="b">
        <v>0</v>
      </c>
      <c r="H620" s="80" t="b">
        <v>0</v>
      </c>
      <c r="I620" s="80" t="b">
        <v>0</v>
      </c>
      <c r="J620" s="80" t="b">
        <v>0</v>
      </c>
      <c r="K620" s="80" t="b">
        <v>0</v>
      </c>
      <c r="L620" s="80" t="b">
        <v>0</v>
      </c>
    </row>
    <row r="621" spans="1:12" ht="15">
      <c r="A621" s="105" t="s">
        <v>1121</v>
      </c>
      <c r="B621" s="105" t="s">
        <v>1122</v>
      </c>
      <c r="C621" s="80">
        <v>2</v>
      </c>
      <c r="D621" s="106">
        <v>0.0013811314741555738</v>
      </c>
      <c r="E621" s="106">
        <v>3.0668847431297714</v>
      </c>
      <c r="F621" s="80" t="s">
        <v>719</v>
      </c>
      <c r="G621" s="80" t="b">
        <v>0</v>
      </c>
      <c r="H621" s="80" t="b">
        <v>0</v>
      </c>
      <c r="I621" s="80" t="b">
        <v>0</v>
      </c>
      <c r="J621" s="80" t="b">
        <v>0</v>
      </c>
      <c r="K621" s="80" t="b">
        <v>0</v>
      </c>
      <c r="L621" s="80" t="b">
        <v>0</v>
      </c>
    </row>
    <row r="622" spans="1:12" ht="15">
      <c r="A622" s="105" t="s">
        <v>1122</v>
      </c>
      <c r="B622" s="105" t="s">
        <v>916</v>
      </c>
      <c r="C622" s="80">
        <v>2</v>
      </c>
      <c r="D622" s="106">
        <v>0.0013811314741555738</v>
      </c>
      <c r="E622" s="106">
        <v>1.4041269114481973</v>
      </c>
      <c r="F622" s="80" t="s">
        <v>719</v>
      </c>
      <c r="G622" s="80" t="b">
        <v>0</v>
      </c>
      <c r="H622" s="80" t="b">
        <v>0</v>
      </c>
      <c r="I622" s="80" t="b">
        <v>0</v>
      </c>
      <c r="J622" s="80" t="b">
        <v>0</v>
      </c>
      <c r="K622" s="80" t="b">
        <v>0</v>
      </c>
      <c r="L622" s="80" t="b">
        <v>0</v>
      </c>
    </row>
    <row r="623" spans="1:12" ht="15">
      <c r="A623" s="105" t="s">
        <v>916</v>
      </c>
      <c r="B623" s="105" t="s">
        <v>1123</v>
      </c>
      <c r="C623" s="80">
        <v>2</v>
      </c>
      <c r="D623" s="106">
        <v>0.0013811314741555738</v>
      </c>
      <c r="E623" s="106">
        <v>1.6603445626958162</v>
      </c>
      <c r="F623" s="80" t="s">
        <v>719</v>
      </c>
      <c r="G623" s="80" t="b">
        <v>0</v>
      </c>
      <c r="H623" s="80" t="b">
        <v>0</v>
      </c>
      <c r="I623" s="80" t="b">
        <v>0</v>
      </c>
      <c r="J623" s="80" t="b">
        <v>0</v>
      </c>
      <c r="K623" s="80" t="b">
        <v>0</v>
      </c>
      <c r="L623" s="80" t="b">
        <v>0</v>
      </c>
    </row>
    <row r="624" spans="1:12" ht="15">
      <c r="A624" s="105" t="s">
        <v>1123</v>
      </c>
      <c r="B624" s="105" t="s">
        <v>914</v>
      </c>
      <c r="C624" s="80">
        <v>2</v>
      </c>
      <c r="D624" s="106">
        <v>0.0013811314741555738</v>
      </c>
      <c r="E624" s="106">
        <v>1.4384958130794598</v>
      </c>
      <c r="F624" s="80" t="s">
        <v>719</v>
      </c>
      <c r="G624" s="80" t="b">
        <v>0</v>
      </c>
      <c r="H624" s="80" t="b">
        <v>0</v>
      </c>
      <c r="I624" s="80" t="b">
        <v>0</v>
      </c>
      <c r="J624" s="80" t="b">
        <v>0</v>
      </c>
      <c r="K624" s="80" t="b">
        <v>0</v>
      </c>
      <c r="L624" s="80" t="b">
        <v>0</v>
      </c>
    </row>
    <row r="625" spans="1:12" ht="15">
      <c r="A625" s="105" t="s">
        <v>980</v>
      </c>
      <c r="B625" s="105" t="s">
        <v>1124</v>
      </c>
      <c r="C625" s="80">
        <v>2</v>
      </c>
      <c r="D625" s="106">
        <v>0.0013811314741555738</v>
      </c>
      <c r="E625" s="106">
        <v>3.0668847431297714</v>
      </c>
      <c r="F625" s="80" t="s">
        <v>719</v>
      </c>
      <c r="G625" s="80" t="b">
        <v>0</v>
      </c>
      <c r="H625" s="80" t="b">
        <v>0</v>
      </c>
      <c r="I625" s="80" t="b">
        <v>0</v>
      </c>
      <c r="J625" s="80" t="b">
        <v>0</v>
      </c>
      <c r="K625" s="80" t="b">
        <v>0</v>
      </c>
      <c r="L625" s="80" t="b">
        <v>0</v>
      </c>
    </row>
    <row r="626" spans="1:12" ht="15">
      <c r="A626" s="105" t="s">
        <v>1124</v>
      </c>
      <c r="B626" s="105" t="s">
        <v>1125</v>
      </c>
      <c r="C626" s="80">
        <v>2</v>
      </c>
      <c r="D626" s="106">
        <v>0.0013811314741555738</v>
      </c>
      <c r="E626" s="106">
        <v>3.0668847431297714</v>
      </c>
      <c r="F626" s="80" t="s">
        <v>719</v>
      </c>
      <c r="G626" s="80" t="b">
        <v>0</v>
      </c>
      <c r="H626" s="80" t="b">
        <v>0</v>
      </c>
      <c r="I626" s="80" t="b">
        <v>0</v>
      </c>
      <c r="J626" s="80" t="b">
        <v>0</v>
      </c>
      <c r="K626" s="80" t="b">
        <v>0</v>
      </c>
      <c r="L626" s="80" t="b">
        <v>0</v>
      </c>
    </row>
    <row r="627" spans="1:12" ht="15">
      <c r="A627" s="105" t="s">
        <v>1125</v>
      </c>
      <c r="B627" s="105" t="s">
        <v>1126</v>
      </c>
      <c r="C627" s="80">
        <v>2</v>
      </c>
      <c r="D627" s="106">
        <v>0.0013811314741555738</v>
      </c>
      <c r="E627" s="106">
        <v>3.0668847431297714</v>
      </c>
      <c r="F627" s="80" t="s">
        <v>719</v>
      </c>
      <c r="G627" s="80" t="b">
        <v>0</v>
      </c>
      <c r="H627" s="80" t="b">
        <v>0</v>
      </c>
      <c r="I627" s="80" t="b">
        <v>0</v>
      </c>
      <c r="J627" s="80" t="b">
        <v>0</v>
      </c>
      <c r="K627" s="80" t="b">
        <v>0</v>
      </c>
      <c r="L627" s="80" t="b">
        <v>0</v>
      </c>
    </row>
    <row r="628" spans="1:12" ht="15">
      <c r="A628" s="105" t="s">
        <v>1126</v>
      </c>
      <c r="B628" s="105" t="s">
        <v>1127</v>
      </c>
      <c r="C628" s="80">
        <v>2</v>
      </c>
      <c r="D628" s="106">
        <v>0.0013811314741555738</v>
      </c>
      <c r="E628" s="106">
        <v>3.0668847431297714</v>
      </c>
      <c r="F628" s="80" t="s">
        <v>719</v>
      </c>
      <c r="G628" s="80" t="b">
        <v>0</v>
      </c>
      <c r="H628" s="80" t="b">
        <v>0</v>
      </c>
      <c r="I628" s="80" t="b">
        <v>0</v>
      </c>
      <c r="J628" s="80" t="b">
        <v>0</v>
      </c>
      <c r="K628" s="80" t="b">
        <v>0</v>
      </c>
      <c r="L628" s="80" t="b">
        <v>0</v>
      </c>
    </row>
    <row r="629" spans="1:12" ht="15">
      <c r="A629" s="105" t="s">
        <v>1127</v>
      </c>
      <c r="B629" s="105" t="s">
        <v>922</v>
      </c>
      <c r="C629" s="80">
        <v>2</v>
      </c>
      <c r="D629" s="106">
        <v>0.0013811314741555738</v>
      </c>
      <c r="E629" s="106">
        <v>1.9877034970821466</v>
      </c>
      <c r="F629" s="80" t="s">
        <v>719</v>
      </c>
      <c r="G629" s="80" t="b">
        <v>0</v>
      </c>
      <c r="H629" s="80" t="b">
        <v>0</v>
      </c>
      <c r="I629" s="80" t="b">
        <v>0</v>
      </c>
      <c r="J629" s="80" t="b">
        <v>0</v>
      </c>
      <c r="K629" s="80" t="b">
        <v>0</v>
      </c>
      <c r="L629" s="80" t="b">
        <v>0</v>
      </c>
    </row>
    <row r="630" spans="1:12" ht="15">
      <c r="A630" s="105" t="s">
        <v>922</v>
      </c>
      <c r="B630" s="105" t="s">
        <v>1128</v>
      </c>
      <c r="C630" s="80">
        <v>2</v>
      </c>
      <c r="D630" s="106">
        <v>0.0013811314741555738</v>
      </c>
      <c r="E630" s="106">
        <v>1.9877034970821466</v>
      </c>
      <c r="F630" s="80" t="s">
        <v>719</v>
      </c>
      <c r="G630" s="80" t="b">
        <v>0</v>
      </c>
      <c r="H630" s="80" t="b">
        <v>0</v>
      </c>
      <c r="I630" s="80" t="b">
        <v>0</v>
      </c>
      <c r="J630" s="80" t="b">
        <v>0</v>
      </c>
      <c r="K630" s="80" t="b">
        <v>0</v>
      </c>
      <c r="L630" s="80" t="b">
        <v>0</v>
      </c>
    </row>
    <row r="631" spans="1:12" ht="15">
      <c r="A631" s="105" t="s">
        <v>1149</v>
      </c>
      <c r="B631" s="105" t="s">
        <v>1150</v>
      </c>
      <c r="C631" s="80">
        <v>2</v>
      </c>
      <c r="D631" s="106">
        <v>0.0013811314741555738</v>
      </c>
      <c r="E631" s="106">
        <v>3.0668847431297714</v>
      </c>
      <c r="F631" s="80" t="s">
        <v>719</v>
      </c>
      <c r="G631" s="80" t="b">
        <v>0</v>
      </c>
      <c r="H631" s="80" t="b">
        <v>0</v>
      </c>
      <c r="I631" s="80" t="b">
        <v>0</v>
      </c>
      <c r="J631" s="80" t="b">
        <v>0</v>
      </c>
      <c r="K631" s="80" t="b">
        <v>0</v>
      </c>
      <c r="L631" s="80" t="b">
        <v>0</v>
      </c>
    </row>
    <row r="632" spans="1:12" ht="15">
      <c r="A632" s="105" t="s">
        <v>1150</v>
      </c>
      <c r="B632" s="105" t="s">
        <v>1018</v>
      </c>
      <c r="C632" s="80">
        <v>2</v>
      </c>
      <c r="D632" s="106">
        <v>0.0013811314741555738</v>
      </c>
      <c r="E632" s="106">
        <v>2.76585474746579</v>
      </c>
      <c r="F632" s="80" t="s">
        <v>719</v>
      </c>
      <c r="G632" s="80" t="b">
        <v>0</v>
      </c>
      <c r="H632" s="80" t="b">
        <v>0</v>
      </c>
      <c r="I632" s="80" t="b">
        <v>0</v>
      </c>
      <c r="J632" s="80" t="b">
        <v>0</v>
      </c>
      <c r="K632" s="80" t="b">
        <v>0</v>
      </c>
      <c r="L632" s="80" t="b">
        <v>0</v>
      </c>
    </row>
    <row r="633" spans="1:12" ht="15">
      <c r="A633" s="105" t="s">
        <v>932</v>
      </c>
      <c r="B633" s="105" t="s">
        <v>942</v>
      </c>
      <c r="C633" s="80">
        <v>2</v>
      </c>
      <c r="D633" s="106">
        <v>0.0016290968742082767</v>
      </c>
      <c r="E633" s="106">
        <v>1.5617347648098654</v>
      </c>
      <c r="F633" s="80" t="s">
        <v>719</v>
      </c>
      <c r="G633" s="80" t="b">
        <v>0</v>
      </c>
      <c r="H633" s="80" t="b">
        <v>0</v>
      </c>
      <c r="I633" s="80" t="b">
        <v>0</v>
      </c>
      <c r="J633" s="80" t="b">
        <v>0</v>
      </c>
      <c r="K633" s="80" t="b">
        <v>0</v>
      </c>
      <c r="L633" s="80" t="b">
        <v>0</v>
      </c>
    </row>
    <row r="634" spans="1:12" ht="15">
      <c r="A634" s="105" t="s">
        <v>1161</v>
      </c>
      <c r="B634" s="105" t="s">
        <v>1162</v>
      </c>
      <c r="C634" s="80">
        <v>2</v>
      </c>
      <c r="D634" s="106">
        <v>0.0013811314741555738</v>
      </c>
      <c r="E634" s="106">
        <v>3.0668847431297714</v>
      </c>
      <c r="F634" s="80" t="s">
        <v>719</v>
      </c>
      <c r="G634" s="80" t="b">
        <v>0</v>
      </c>
      <c r="H634" s="80" t="b">
        <v>0</v>
      </c>
      <c r="I634" s="80" t="b">
        <v>0</v>
      </c>
      <c r="J634" s="80" t="b">
        <v>0</v>
      </c>
      <c r="K634" s="80" t="b">
        <v>0</v>
      </c>
      <c r="L634" s="80" t="b">
        <v>0</v>
      </c>
    </row>
    <row r="635" spans="1:12" ht="15">
      <c r="A635" s="105" t="s">
        <v>1089</v>
      </c>
      <c r="B635" s="105" t="s">
        <v>1090</v>
      </c>
      <c r="C635" s="80">
        <v>2</v>
      </c>
      <c r="D635" s="106">
        <v>0.0013811314741555738</v>
      </c>
      <c r="E635" s="106">
        <v>3.0668847431297714</v>
      </c>
      <c r="F635" s="80" t="s">
        <v>719</v>
      </c>
      <c r="G635" s="80" t="b">
        <v>0</v>
      </c>
      <c r="H635" s="80" t="b">
        <v>0</v>
      </c>
      <c r="I635" s="80" t="b">
        <v>0</v>
      </c>
      <c r="J635" s="80" t="b">
        <v>0</v>
      </c>
      <c r="K635" s="80" t="b">
        <v>0</v>
      </c>
      <c r="L635" s="80" t="b">
        <v>0</v>
      </c>
    </row>
    <row r="636" spans="1:12" ht="15">
      <c r="A636" s="105" t="s">
        <v>914</v>
      </c>
      <c r="B636" s="105" t="s">
        <v>1092</v>
      </c>
      <c r="C636" s="80">
        <v>2</v>
      </c>
      <c r="D636" s="106">
        <v>0.0013811314741555738</v>
      </c>
      <c r="E636" s="106">
        <v>1.2851293684773024</v>
      </c>
      <c r="F636" s="80" t="s">
        <v>719</v>
      </c>
      <c r="G636" s="80" t="b">
        <v>0</v>
      </c>
      <c r="H636" s="80" t="b">
        <v>0</v>
      </c>
      <c r="I636" s="80" t="b">
        <v>0</v>
      </c>
      <c r="J636" s="80" t="b">
        <v>0</v>
      </c>
      <c r="K636" s="80" t="b">
        <v>0</v>
      </c>
      <c r="L636" s="80" t="b">
        <v>0</v>
      </c>
    </row>
    <row r="637" spans="1:12" ht="15">
      <c r="A637" s="105" t="s">
        <v>977</v>
      </c>
      <c r="B637" s="105" t="s">
        <v>1000</v>
      </c>
      <c r="C637" s="80">
        <v>2</v>
      </c>
      <c r="D637" s="106">
        <v>0.0013811314741555738</v>
      </c>
      <c r="E637" s="106">
        <v>2.3679147387937527</v>
      </c>
      <c r="F637" s="80" t="s">
        <v>719</v>
      </c>
      <c r="G637" s="80" t="b">
        <v>0</v>
      </c>
      <c r="H637" s="80" t="b">
        <v>0</v>
      </c>
      <c r="I637" s="80" t="b">
        <v>0</v>
      </c>
      <c r="J637" s="80" t="b">
        <v>0</v>
      </c>
      <c r="K637" s="80" t="b">
        <v>0</v>
      </c>
      <c r="L637" s="80" t="b">
        <v>0</v>
      </c>
    </row>
    <row r="638" spans="1:12" ht="15">
      <c r="A638" s="105" t="s">
        <v>1130</v>
      </c>
      <c r="B638" s="105" t="s">
        <v>916</v>
      </c>
      <c r="C638" s="80">
        <v>2</v>
      </c>
      <c r="D638" s="106">
        <v>0.0013811314741555738</v>
      </c>
      <c r="E638" s="106">
        <v>1.4041269114481973</v>
      </c>
      <c r="F638" s="80" t="s">
        <v>719</v>
      </c>
      <c r="G638" s="80" t="b">
        <v>0</v>
      </c>
      <c r="H638" s="80" t="b">
        <v>0</v>
      </c>
      <c r="I638" s="80" t="b">
        <v>0</v>
      </c>
      <c r="J638" s="80" t="b">
        <v>0</v>
      </c>
      <c r="K638" s="80" t="b">
        <v>0</v>
      </c>
      <c r="L638" s="80" t="b">
        <v>0</v>
      </c>
    </row>
    <row r="639" spans="1:12" ht="15">
      <c r="A639" s="105" t="s">
        <v>1134</v>
      </c>
      <c r="B639" s="105" t="s">
        <v>915</v>
      </c>
      <c r="C639" s="80">
        <v>2</v>
      </c>
      <c r="D639" s="106">
        <v>0.0016290968742082767</v>
      </c>
      <c r="E639" s="106">
        <v>1.3467254397238146</v>
      </c>
      <c r="F639" s="80" t="s">
        <v>719</v>
      </c>
      <c r="G639" s="80" t="b">
        <v>0</v>
      </c>
      <c r="H639" s="80" t="b">
        <v>0</v>
      </c>
      <c r="I639" s="80" t="b">
        <v>0</v>
      </c>
      <c r="J639" s="80" t="b">
        <v>0</v>
      </c>
      <c r="K639" s="80" t="b">
        <v>0</v>
      </c>
      <c r="L639" s="80" t="b">
        <v>0</v>
      </c>
    </row>
    <row r="640" spans="1:12" ht="15">
      <c r="A640" s="105" t="s">
        <v>915</v>
      </c>
      <c r="B640" s="105" t="s">
        <v>1135</v>
      </c>
      <c r="C640" s="80">
        <v>2</v>
      </c>
      <c r="D640" s="106">
        <v>0.0016290968742082767</v>
      </c>
      <c r="E640" s="106">
        <v>1.3467254397238146</v>
      </c>
      <c r="F640" s="80" t="s">
        <v>719</v>
      </c>
      <c r="G640" s="80" t="b">
        <v>0</v>
      </c>
      <c r="H640" s="80" t="b">
        <v>0</v>
      </c>
      <c r="I640" s="80" t="b">
        <v>0</v>
      </c>
      <c r="J640" s="80" t="b">
        <v>0</v>
      </c>
      <c r="K640" s="80" t="b">
        <v>0</v>
      </c>
      <c r="L640" s="80" t="b">
        <v>0</v>
      </c>
    </row>
    <row r="641" spans="1:12" ht="15">
      <c r="A641" s="105" t="s">
        <v>1135</v>
      </c>
      <c r="B641" s="105" t="s">
        <v>1136</v>
      </c>
      <c r="C641" s="80">
        <v>2</v>
      </c>
      <c r="D641" s="106">
        <v>0.0016290968742082767</v>
      </c>
      <c r="E641" s="106">
        <v>3.0668847431297714</v>
      </c>
      <c r="F641" s="80" t="s">
        <v>719</v>
      </c>
      <c r="G641" s="80" t="b">
        <v>0</v>
      </c>
      <c r="H641" s="80" t="b">
        <v>0</v>
      </c>
      <c r="I641" s="80" t="b">
        <v>0</v>
      </c>
      <c r="J641" s="80" t="b">
        <v>0</v>
      </c>
      <c r="K641" s="80" t="b">
        <v>0</v>
      </c>
      <c r="L641" s="80" t="b">
        <v>0</v>
      </c>
    </row>
    <row r="642" spans="1:12" ht="15">
      <c r="A642" s="105" t="s">
        <v>1136</v>
      </c>
      <c r="B642" s="105" t="s">
        <v>1137</v>
      </c>
      <c r="C642" s="80">
        <v>2</v>
      </c>
      <c r="D642" s="106">
        <v>0.0016290968742082767</v>
      </c>
      <c r="E642" s="106">
        <v>3.0668847431297714</v>
      </c>
      <c r="F642" s="80" t="s">
        <v>719</v>
      </c>
      <c r="G642" s="80" t="b">
        <v>0</v>
      </c>
      <c r="H642" s="80" t="b">
        <v>0</v>
      </c>
      <c r="I642" s="80" t="b">
        <v>0</v>
      </c>
      <c r="J642" s="80" t="b">
        <v>0</v>
      </c>
      <c r="K642" s="80" t="b">
        <v>0</v>
      </c>
      <c r="L642" s="80" t="b">
        <v>0</v>
      </c>
    </row>
    <row r="643" spans="1:12" ht="15">
      <c r="A643" s="105" t="s">
        <v>914</v>
      </c>
      <c r="B643" s="105" t="s">
        <v>955</v>
      </c>
      <c r="C643" s="80">
        <v>2</v>
      </c>
      <c r="D643" s="106">
        <v>0.0013811314741555738</v>
      </c>
      <c r="E643" s="106">
        <v>0.741061324127027</v>
      </c>
      <c r="F643" s="80" t="s">
        <v>719</v>
      </c>
      <c r="G643" s="80" t="b">
        <v>0</v>
      </c>
      <c r="H643" s="80" t="b">
        <v>0</v>
      </c>
      <c r="I643" s="80" t="b">
        <v>0</v>
      </c>
      <c r="J643" s="80" t="b">
        <v>0</v>
      </c>
      <c r="K643" s="80" t="b">
        <v>0</v>
      </c>
      <c r="L643" s="80" t="b">
        <v>0</v>
      </c>
    </row>
    <row r="644" spans="1:12" ht="15">
      <c r="A644" s="105" t="s">
        <v>1044</v>
      </c>
      <c r="B644" s="105" t="s">
        <v>1129</v>
      </c>
      <c r="C644" s="80">
        <v>2</v>
      </c>
      <c r="D644" s="106">
        <v>0.0013811314741555738</v>
      </c>
      <c r="E644" s="106">
        <v>2.89079348407409</v>
      </c>
      <c r="F644" s="80" t="s">
        <v>719</v>
      </c>
      <c r="G644" s="80" t="b">
        <v>0</v>
      </c>
      <c r="H644" s="80" t="b">
        <v>0</v>
      </c>
      <c r="I644" s="80" t="b">
        <v>0</v>
      </c>
      <c r="J644" s="80" t="b">
        <v>0</v>
      </c>
      <c r="K644" s="80" t="b">
        <v>0</v>
      </c>
      <c r="L644" s="80" t="b">
        <v>0</v>
      </c>
    </row>
    <row r="645" spans="1:12" ht="15">
      <c r="A645" s="105" t="s">
        <v>942</v>
      </c>
      <c r="B645" s="105" t="s">
        <v>1105</v>
      </c>
      <c r="C645" s="80">
        <v>2</v>
      </c>
      <c r="D645" s="106">
        <v>0.0013811314741555738</v>
      </c>
      <c r="E645" s="106">
        <v>2.3679147387937527</v>
      </c>
      <c r="F645" s="80" t="s">
        <v>719</v>
      </c>
      <c r="G645" s="80" t="b">
        <v>0</v>
      </c>
      <c r="H645" s="80" t="b">
        <v>0</v>
      </c>
      <c r="I645" s="80" t="b">
        <v>0</v>
      </c>
      <c r="J645" s="80" t="b">
        <v>0</v>
      </c>
      <c r="K645" s="80" t="b">
        <v>0</v>
      </c>
      <c r="L645" s="80" t="b">
        <v>0</v>
      </c>
    </row>
    <row r="646" spans="1:12" ht="15">
      <c r="A646" s="105" t="s">
        <v>1105</v>
      </c>
      <c r="B646" s="105" t="s">
        <v>964</v>
      </c>
      <c r="C646" s="80">
        <v>2</v>
      </c>
      <c r="D646" s="106">
        <v>0.0013811314741555738</v>
      </c>
      <c r="E646" s="106">
        <v>2.668944734457734</v>
      </c>
      <c r="F646" s="80" t="s">
        <v>719</v>
      </c>
      <c r="G646" s="80" t="b">
        <v>0</v>
      </c>
      <c r="H646" s="80" t="b">
        <v>0</v>
      </c>
      <c r="I646" s="80" t="b">
        <v>0</v>
      </c>
      <c r="J646" s="80" t="b">
        <v>0</v>
      </c>
      <c r="K646" s="80" t="b">
        <v>0</v>
      </c>
      <c r="L646" s="80" t="b">
        <v>0</v>
      </c>
    </row>
    <row r="647" spans="1:12" ht="15">
      <c r="A647" s="105" t="s">
        <v>949</v>
      </c>
      <c r="B647" s="105" t="s">
        <v>1106</v>
      </c>
      <c r="C647" s="80">
        <v>2</v>
      </c>
      <c r="D647" s="106">
        <v>0.0013811314741555738</v>
      </c>
      <c r="E647" s="106">
        <v>2.464824751801809</v>
      </c>
      <c r="F647" s="80" t="s">
        <v>719</v>
      </c>
      <c r="G647" s="80" t="b">
        <v>0</v>
      </c>
      <c r="H647" s="80" t="b">
        <v>0</v>
      </c>
      <c r="I647" s="80" t="b">
        <v>0</v>
      </c>
      <c r="J647" s="80" t="b">
        <v>0</v>
      </c>
      <c r="K647" s="80" t="b">
        <v>0</v>
      </c>
      <c r="L647" s="80" t="b">
        <v>0</v>
      </c>
    </row>
    <row r="648" spans="1:12" ht="15">
      <c r="A648" s="105" t="s">
        <v>1106</v>
      </c>
      <c r="B648" s="105" t="s">
        <v>1107</v>
      </c>
      <c r="C648" s="80">
        <v>2</v>
      </c>
      <c r="D648" s="106">
        <v>0.0013811314741555738</v>
      </c>
      <c r="E648" s="106">
        <v>3.0668847431297714</v>
      </c>
      <c r="F648" s="80" t="s">
        <v>719</v>
      </c>
      <c r="G648" s="80" t="b">
        <v>0</v>
      </c>
      <c r="H648" s="80" t="b">
        <v>0</v>
      </c>
      <c r="I648" s="80" t="b">
        <v>0</v>
      </c>
      <c r="J648" s="80" t="b">
        <v>0</v>
      </c>
      <c r="K648" s="80" t="b">
        <v>0</v>
      </c>
      <c r="L648" s="80" t="b">
        <v>0</v>
      </c>
    </row>
    <row r="649" spans="1:12" ht="15">
      <c r="A649" s="105" t="s">
        <v>1107</v>
      </c>
      <c r="B649" s="105" t="s">
        <v>942</v>
      </c>
      <c r="C649" s="80">
        <v>2</v>
      </c>
      <c r="D649" s="106">
        <v>0.0013811314741555738</v>
      </c>
      <c r="E649" s="106">
        <v>2.464824751801809</v>
      </c>
      <c r="F649" s="80" t="s">
        <v>719</v>
      </c>
      <c r="G649" s="80" t="b">
        <v>0</v>
      </c>
      <c r="H649" s="80" t="b">
        <v>0</v>
      </c>
      <c r="I649" s="80" t="b">
        <v>0</v>
      </c>
      <c r="J649" s="80" t="b">
        <v>0</v>
      </c>
      <c r="K649" s="80" t="b">
        <v>0</v>
      </c>
      <c r="L649" s="80" t="b">
        <v>0</v>
      </c>
    </row>
    <row r="650" spans="1:12" ht="15">
      <c r="A650" s="105" t="s">
        <v>942</v>
      </c>
      <c r="B650" s="105" t="s">
        <v>915</v>
      </c>
      <c r="C650" s="80">
        <v>2</v>
      </c>
      <c r="D650" s="106">
        <v>0.0013811314741555738</v>
      </c>
      <c r="E650" s="106">
        <v>0.6477554353877958</v>
      </c>
      <c r="F650" s="80" t="s">
        <v>719</v>
      </c>
      <c r="G650" s="80" t="b">
        <v>0</v>
      </c>
      <c r="H650" s="80" t="b">
        <v>0</v>
      </c>
      <c r="I650" s="80" t="b">
        <v>0</v>
      </c>
      <c r="J650" s="80" t="b">
        <v>0</v>
      </c>
      <c r="K650" s="80" t="b">
        <v>0</v>
      </c>
      <c r="L650" s="80" t="b">
        <v>0</v>
      </c>
    </row>
    <row r="651" spans="1:12" ht="15">
      <c r="A651" s="105" t="s">
        <v>918</v>
      </c>
      <c r="B651" s="105" t="s">
        <v>1108</v>
      </c>
      <c r="C651" s="80">
        <v>2</v>
      </c>
      <c r="D651" s="106">
        <v>0.0013811314741555738</v>
      </c>
      <c r="E651" s="106">
        <v>1.8116122380264654</v>
      </c>
      <c r="F651" s="80" t="s">
        <v>719</v>
      </c>
      <c r="G651" s="80" t="b">
        <v>0</v>
      </c>
      <c r="H651" s="80" t="b">
        <v>0</v>
      </c>
      <c r="I651" s="80" t="b">
        <v>0</v>
      </c>
      <c r="J651" s="80" t="b">
        <v>0</v>
      </c>
      <c r="K651" s="80" t="b">
        <v>0</v>
      </c>
      <c r="L651" s="80" t="b">
        <v>0</v>
      </c>
    </row>
    <row r="652" spans="1:12" ht="15">
      <c r="A652" s="105" t="s">
        <v>1108</v>
      </c>
      <c r="B652" s="105" t="s">
        <v>1002</v>
      </c>
      <c r="C652" s="80">
        <v>2</v>
      </c>
      <c r="D652" s="106">
        <v>0.0013811314741555738</v>
      </c>
      <c r="E652" s="106">
        <v>2.76585474746579</v>
      </c>
      <c r="F652" s="80" t="s">
        <v>719</v>
      </c>
      <c r="G652" s="80" t="b">
        <v>0</v>
      </c>
      <c r="H652" s="80" t="b">
        <v>0</v>
      </c>
      <c r="I652" s="80" t="b">
        <v>0</v>
      </c>
      <c r="J652" s="80" t="b">
        <v>0</v>
      </c>
      <c r="K652" s="80" t="b">
        <v>0</v>
      </c>
      <c r="L652" s="80" t="b">
        <v>0</v>
      </c>
    </row>
    <row r="653" spans="1:12" ht="15">
      <c r="A653" s="105" t="s">
        <v>1002</v>
      </c>
      <c r="B653" s="105" t="s">
        <v>1038</v>
      </c>
      <c r="C653" s="80">
        <v>2</v>
      </c>
      <c r="D653" s="106">
        <v>0.0013811314741555738</v>
      </c>
      <c r="E653" s="106">
        <v>2.589763488410109</v>
      </c>
      <c r="F653" s="80" t="s">
        <v>719</v>
      </c>
      <c r="G653" s="80" t="b">
        <v>0</v>
      </c>
      <c r="H653" s="80" t="b">
        <v>0</v>
      </c>
      <c r="I653" s="80" t="b">
        <v>0</v>
      </c>
      <c r="J653" s="80" t="b">
        <v>0</v>
      </c>
      <c r="K653" s="80" t="b">
        <v>0</v>
      </c>
      <c r="L653" s="80" t="b">
        <v>0</v>
      </c>
    </row>
    <row r="654" spans="1:12" ht="15">
      <c r="A654" s="105" t="s">
        <v>1038</v>
      </c>
      <c r="B654" s="105" t="s">
        <v>1109</v>
      </c>
      <c r="C654" s="80">
        <v>2</v>
      </c>
      <c r="D654" s="106">
        <v>0.0013811314741555738</v>
      </c>
      <c r="E654" s="106">
        <v>2.89079348407409</v>
      </c>
      <c r="F654" s="80" t="s">
        <v>719</v>
      </c>
      <c r="G654" s="80" t="b">
        <v>0</v>
      </c>
      <c r="H654" s="80" t="b">
        <v>0</v>
      </c>
      <c r="I654" s="80" t="b">
        <v>0</v>
      </c>
      <c r="J654" s="80" t="b">
        <v>0</v>
      </c>
      <c r="K654" s="80" t="b">
        <v>0</v>
      </c>
      <c r="L654" s="80" t="b">
        <v>0</v>
      </c>
    </row>
    <row r="655" spans="1:12" ht="15">
      <c r="A655" s="105" t="s">
        <v>1109</v>
      </c>
      <c r="B655" s="105" t="s">
        <v>1110</v>
      </c>
      <c r="C655" s="80">
        <v>2</v>
      </c>
      <c r="D655" s="106">
        <v>0.0013811314741555738</v>
      </c>
      <c r="E655" s="106">
        <v>3.0668847431297714</v>
      </c>
      <c r="F655" s="80" t="s">
        <v>719</v>
      </c>
      <c r="G655" s="80" t="b">
        <v>0</v>
      </c>
      <c r="H655" s="80" t="b">
        <v>0</v>
      </c>
      <c r="I655" s="80" t="b">
        <v>0</v>
      </c>
      <c r="J655" s="80" t="b">
        <v>0</v>
      </c>
      <c r="K655" s="80" t="b">
        <v>0</v>
      </c>
      <c r="L655" s="80" t="b">
        <v>0</v>
      </c>
    </row>
    <row r="656" spans="1:12" ht="15">
      <c r="A656" s="105" t="s">
        <v>1110</v>
      </c>
      <c r="B656" s="105" t="s">
        <v>915</v>
      </c>
      <c r="C656" s="80">
        <v>2</v>
      </c>
      <c r="D656" s="106">
        <v>0.0013811314741555738</v>
      </c>
      <c r="E656" s="106">
        <v>1.3467254397238146</v>
      </c>
      <c r="F656" s="80" t="s">
        <v>719</v>
      </c>
      <c r="G656" s="80" t="b">
        <v>0</v>
      </c>
      <c r="H656" s="80" t="b">
        <v>0</v>
      </c>
      <c r="I656" s="80" t="b">
        <v>0</v>
      </c>
      <c r="J656" s="80" t="b">
        <v>0</v>
      </c>
      <c r="K656" s="80" t="b">
        <v>0</v>
      </c>
      <c r="L656" s="80" t="b">
        <v>0</v>
      </c>
    </row>
    <row r="657" spans="1:12" ht="15">
      <c r="A657" s="105" t="s">
        <v>915</v>
      </c>
      <c r="B657" s="105" t="s">
        <v>1111</v>
      </c>
      <c r="C657" s="80">
        <v>2</v>
      </c>
      <c r="D657" s="106">
        <v>0.0013811314741555738</v>
      </c>
      <c r="E657" s="106">
        <v>1.3467254397238146</v>
      </c>
      <c r="F657" s="80" t="s">
        <v>719</v>
      </c>
      <c r="G657" s="80" t="b">
        <v>0</v>
      </c>
      <c r="H657" s="80" t="b">
        <v>0</v>
      </c>
      <c r="I657" s="80" t="b">
        <v>0</v>
      </c>
      <c r="J657" s="80" t="b">
        <v>0</v>
      </c>
      <c r="K657" s="80" t="b">
        <v>0</v>
      </c>
      <c r="L657" s="80" t="b">
        <v>0</v>
      </c>
    </row>
    <row r="658" spans="1:12" ht="15">
      <c r="A658" s="105" t="s">
        <v>1111</v>
      </c>
      <c r="B658" s="105" t="s">
        <v>920</v>
      </c>
      <c r="C658" s="80">
        <v>2</v>
      </c>
      <c r="D658" s="106">
        <v>0.0013811314741555738</v>
      </c>
      <c r="E658" s="106">
        <v>1.9365509746347653</v>
      </c>
      <c r="F658" s="80" t="s">
        <v>719</v>
      </c>
      <c r="G658" s="80" t="b">
        <v>0</v>
      </c>
      <c r="H658" s="80" t="b">
        <v>0</v>
      </c>
      <c r="I658" s="80" t="b">
        <v>0</v>
      </c>
      <c r="J658" s="80" t="b">
        <v>0</v>
      </c>
      <c r="K658" s="80" t="b">
        <v>0</v>
      </c>
      <c r="L658" s="80" t="b">
        <v>0</v>
      </c>
    </row>
    <row r="659" spans="1:12" ht="15">
      <c r="A659" s="105" t="s">
        <v>933</v>
      </c>
      <c r="B659" s="105" t="s">
        <v>1112</v>
      </c>
      <c r="C659" s="80">
        <v>2</v>
      </c>
      <c r="D659" s="106">
        <v>0.0013811314741555738</v>
      </c>
      <c r="E659" s="106">
        <v>2.2217867031155145</v>
      </c>
      <c r="F659" s="80" t="s">
        <v>719</v>
      </c>
      <c r="G659" s="80" t="b">
        <v>0</v>
      </c>
      <c r="H659" s="80" t="b">
        <v>0</v>
      </c>
      <c r="I659" s="80" t="b">
        <v>0</v>
      </c>
      <c r="J659" s="80" t="b">
        <v>0</v>
      </c>
      <c r="K659" s="80" t="b">
        <v>0</v>
      </c>
      <c r="L659" s="80" t="b">
        <v>0</v>
      </c>
    </row>
    <row r="660" spans="1:12" ht="15">
      <c r="A660" s="105" t="s">
        <v>1112</v>
      </c>
      <c r="B660" s="105" t="s">
        <v>1113</v>
      </c>
      <c r="C660" s="80">
        <v>2</v>
      </c>
      <c r="D660" s="106">
        <v>0.0013811314741555738</v>
      </c>
      <c r="E660" s="106">
        <v>3.0668847431297714</v>
      </c>
      <c r="F660" s="80" t="s">
        <v>719</v>
      </c>
      <c r="G660" s="80" t="b">
        <v>0</v>
      </c>
      <c r="H660" s="80" t="b">
        <v>0</v>
      </c>
      <c r="I660" s="80" t="b">
        <v>0</v>
      </c>
      <c r="J660" s="80" t="b">
        <v>0</v>
      </c>
      <c r="K660" s="80" t="b">
        <v>0</v>
      </c>
      <c r="L660" s="80" t="b">
        <v>0</v>
      </c>
    </row>
    <row r="661" spans="1:12" ht="15">
      <c r="A661" s="105" t="s">
        <v>1113</v>
      </c>
      <c r="B661" s="105" t="s">
        <v>965</v>
      </c>
      <c r="C661" s="80">
        <v>2</v>
      </c>
      <c r="D661" s="106">
        <v>0.0013811314741555738</v>
      </c>
      <c r="E661" s="106">
        <v>2.668944734457734</v>
      </c>
      <c r="F661" s="80" t="s">
        <v>719</v>
      </c>
      <c r="G661" s="80" t="b">
        <v>0</v>
      </c>
      <c r="H661" s="80" t="b">
        <v>0</v>
      </c>
      <c r="I661" s="80" t="b">
        <v>0</v>
      </c>
      <c r="J661" s="80" t="b">
        <v>0</v>
      </c>
      <c r="K661" s="80" t="b">
        <v>0</v>
      </c>
      <c r="L661" s="80" t="b">
        <v>0</v>
      </c>
    </row>
    <row r="662" spans="1:12" ht="15">
      <c r="A662" s="105" t="s">
        <v>965</v>
      </c>
      <c r="B662" s="105" t="s">
        <v>1114</v>
      </c>
      <c r="C662" s="80">
        <v>2</v>
      </c>
      <c r="D662" s="106">
        <v>0.0013811314741555738</v>
      </c>
      <c r="E662" s="106">
        <v>2.668944734457734</v>
      </c>
      <c r="F662" s="80" t="s">
        <v>719</v>
      </c>
      <c r="G662" s="80" t="b">
        <v>0</v>
      </c>
      <c r="H662" s="80" t="b">
        <v>0</v>
      </c>
      <c r="I662" s="80" t="b">
        <v>0</v>
      </c>
      <c r="J662" s="80" t="b">
        <v>0</v>
      </c>
      <c r="K662" s="80" t="b">
        <v>0</v>
      </c>
      <c r="L662" s="80" t="b">
        <v>0</v>
      </c>
    </row>
    <row r="663" spans="1:12" ht="15">
      <c r="A663" s="105" t="s">
        <v>1114</v>
      </c>
      <c r="B663" s="105" t="s">
        <v>930</v>
      </c>
      <c r="C663" s="80">
        <v>2</v>
      </c>
      <c r="D663" s="106">
        <v>0.0013811314741555738</v>
      </c>
      <c r="E663" s="106">
        <v>2.1637947561378277</v>
      </c>
      <c r="F663" s="80" t="s">
        <v>719</v>
      </c>
      <c r="G663" s="80" t="b">
        <v>0</v>
      </c>
      <c r="H663" s="80" t="b">
        <v>0</v>
      </c>
      <c r="I663" s="80" t="b">
        <v>0</v>
      </c>
      <c r="J663" s="80" t="b">
        <v>0</v>
      </c>
      <c r="K663" s="80" t="b">
        <v>0</v>
      </c>
      <c r="L663" s="80" t="b">
        <v>0</v>
      </c>
    </row>
    <row r="664" spans="1:12" ht="15">
      <c r="A664" s="105" t="s">
        <v>924</v>
      </c>
      <c r="B664" s="105" t="s">
        <v>917</v>
      </c>
      <c r="C664" s="80">
        <v>2</v>
      </c>
      <c r="D664" s="106">
        <v>0.0013811314741555738</v>
      </c>
      <c r="E664" s="106">
        <v>0.713256984144228</v>
      </c>
      <c r="F664" s="80" t="s">
        <v>719</v>
      </c>
      <c r="G664" s="80" t="b">
        <v>0</v>
      </c>
      <c r="H664" s="80" t="b">
        <v>0</v>
      </c>
      <c r="I664" s="80" t="b">
        <v>0</v>
      </c>
      <c r="J664" s="80" t="b">
        <v>0</v>
      </c>
      <c r="K664" s="80" t="b">
        <v>0</v>
      </c>
      <c r="L664" s="80" t="b">
        <v>0</v>
      </c>
    </row>
    <row r="665" spans="1:12" ht="15">
      <c r="A665" s="105" t="s">
        <v>948</v>
      </c>
      <c r="B665" s="105" t="s">
        <v>961</v>
      </c>
      <c r="C665" s="80">
        <v>2</v>
      </c>
      <c r="D665" s="106">
        <v>0</v>
      </c>
      <c r="E665" s="106">
        <v>0.9777236052888478</v>
      </c>
      <c r="F665" s="80" t="s">
        <v>724</v>
      </c>
      <c r="G665" s="80" t="b">
        <v>0</v>
      </c>
      <c r="H665" s="80" t="b">
        <v>0</v>
      </c>
      <c r="I665" s="80" t="b">
        <v>0</v>
      </c>
      <c r="J665" s="80" t="b">
        <v>0</v>
      </c>
      <c r="K665" s="80" t="b">
        <v>0</v>
      </c>
      <c r="L66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F041F15-F214-441A-98F4-921373BEF3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2019-08-22T16:54:57Z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